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c3300-75\ストレージ用\し　士別地方消防事務組合・30・2018\固定資産\提出\"/>
    </mc:Choice>
  </mc:AlternateContent>
  <bookViews>
    <workbookView xWindow="0" yWindow="0" windowWidth="21600" windowHeight="9420" tabRatio="601"/>
  </bookViews>
  <sheets>
    <sheet name="調査表(全体)" sheetId="11" r:id="rId1"/>
    <sheet name="目的別集計" sheetId="12" r:id="rId2"/>
    <sheet name="年度末集計表" sheetId="3" r:id="rId3"/>
    <sheet name="増加集計" sheetId="4" r:id="rId4"/>
    <sheet name="減少集計" sheetId="8" r:id="rId5"/>
    <sheet name="増減事由コード表" sheetId="6" r:id="rId6"/>
    <sheet name="会計区分コード" sheetId="7" r:id="rId7"/>
    <sheet name="償却率表" sheetId="2" state="hidden" r:id="rId8"/>
    <sheet name="PD" sheetId="10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'調査表(全体)'!$A$14:$FF$224</definedName>
    <definedName name="_xlnm.Print_Area" localSheetId="0">'調査表(全体)'!$A$1:$FF$224</definedName>
    <definedName name="_xlnm.Print_Titles" localSheetId="0">'調査表(全体)'!$1:$11</definedName>
    <definedName name="勘定科目" localSheetId="0">PD!$A:$A</definedName>
    <definedName name="資産区分" localSheetId="0">PD!$D:$D</definedName>
    <definedName name="償却区分" localSheetId="0">PD!$G:$G</definedName>
    <definedName name="登録時価額算定方法" localSheetId="0">PD!$J:$J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90" i="11" l="1"/>
  <c r="BG91" i="11"/>
  <c r="BG92" i="11"/>
  <c r="CP90" i="11" l="1"/>
  <c r="CP91" i="11"/>
  <c r="EX116" i="11" l="1"/>
  <c r="FA116" i="11" s="1"/>
  <c r="FF116" i="11" s="1"/>
  <c r="EW116" i="11"/>
  <c r="CK116" i="11"/>
  <c r="CE116" i="11"/>
  <c r="CD116" i="11"/>
  <c r="CC116" i="11"/>
  <c r="CB116" i="11"/>
  <c r="CA116" i="11"/>
  <c r="BZ116" i="11"/>
  <c r="BY116" i="11"/>
  <c r="BX116" i="11"/>
  <c r="BW116" i="11"/>
  <c r="BV116" i="11"/>
  <c r="BU116" i="11"/>
  <c r="BP116" i="11"/>
  <c r="BO116" i="11"/>
  <c r="BN116" i="11"/>
  <c r="BM116" i="11"/>
  <c r="BL116" i="11"/>
  <c r="BK116" i="11"/>
  <c r="BJ116" i="11"/>
  <c r="BI116" i="11"/>
  <c r="BH116" i="11"/>
  <c r="BB116" i="11"/>
  <c r="AZ116" i="11"/>
  <c r="CL116" i="11" s="1"/>
  <c r="AM116" i="11"/>
  <c r="AS116" i="11" s="1"/>
  <c r="AK116" i="11"/>
  <c r="D116" i="11"/>
  <c r="EW115" i="11"/>
  <c r="CP115" i="11"/>
  <c r="CK115" i="11"/>
  <c r="CE115" i="11"/>
  <c r="CD115" i="11"/>
  <c r="CC115" i="11"/>
  <c r="CB115" i="11"/>
  <c r="CA115" i="11"/>
  <c r="BZ115" i="11"/>
  <c r="BY115" i="11"/>
  <c r="BX115" i="11"/>
  <c r="BW115" i="11"/>
  <c r="BV115" i="11"/>
  <c r="BU115" i="11"/>
  <c r="BP115" i="11"/>
  <c r="BO115" i="11"/>
  <c r="BN115" i="11"/>
  <c r="BM115" i="11"/>
  <c r="BL115" i="11"/>
  <c r="BK115" i="11"/>
  <c r="BJ115" i="11"/>
  <c r="BI115" i="11"/>
  <c r="BH115" i="11"/>
  <c r="BG115" i="11"/>
  <c r="BB115" i="11"/>
  <c r="AZ115" i="11"/>
  <c r="EX115" i="11" s="1"/>
  <c r="AM115" i="11"/>
  <c r="AK115" i="11"/>
  <c r="D115" i="11"/>
  <c r="EW114" i="11"/>
  <c r="CP114" i="11"/>
  <c r="CK114" i="11"/>
  <c r="CE114" i="11"/>
  <c r="CD114" i="11"/>
  <c r="CC114" i="11"/>
  <c r="CB114" i="11"/>
  <c r="CA114" i="11"/>
  <c r="BZ114" i="11"/>
  <c r="BY114" i="11"/>
  <c r="BX114" i="11"/>
  <c r="BW114" i="11"/>
  <c r="BV114" i="11"/>
  <c r="BU114" i="11"/>
  <c r="BP114" i="11"/>
  <c r="BO114" i="11"/>
  <c r="BN114" i="11"/>
  <c r="BM114" i="11"/>
  <c r="BL114" i="11"/>
  <c r="BK114" i="11"/>
  <c r="BJ114" i="11"/>
  <c r="BI114" i="11"/>
  <c r="BH114" i="11"/>
  <c r="BG114" i="11"/>
  <c r="BB114" i="11"/>
  <c r="AZ114" i="11"/>
  <c r="CL114" i="11" s="1"/>
  <c r="AM114" i="11"/>
  <c r="AK114" i="11"/>
  <c r="D114" i="11"/>
  <c r="EW113" i="11"/>
  <c r="CP113" i="11"/>
  <c r="CK113" i="11"/>
  <c r="CE113" i="11"/>
  <c r="CD113" i="11"/>
  <c r="CC113" i="11"/>
  <c r="CB113" i="11"/>
  <c r="CA113" i="11"/>
  <c r="BZ113" i="11"/>
  <c r="BY113" i="11"/>
  <c r="BX113" i="11"/>
  <c r="BW113" i="11"/>
  <c r="BV113" i="11"/>
  <c r="BU113" i="11"/>
  <c r="BP113" i="11"/>
  <c r="BO113" i="11"/>
  <c r="BN113" i="11"/>
  <c r="BM113" i="11"/>
  <c r="BL113" i="11"/>
  <c r="BK113" i="11"/>
  <c r="BJ113" i="11"/>
  <c r="BI113" i="11"/>
  <c r="BH113" i="11"/>
  <c r="BG113" i="11"/>
  <c r="BB113" i="11"/>
  <c r="AZ113" i="11"/>
  <c r="AM113" i="11"/>
  <c r="AS113" i="11" s="1"/>
  <c r="AK113" i="11"/>
  <c r="D113" i="11"/>
  <c r="EW112" i="11"/>
  <c r="CP112" i="11"/>
  <c r="CK112" i="11"/>
  <c r="CE112" i="11"/>
  <c r="CD112" i="11"/>
  <c r="CC112" i="11"/>
  <c r="CB112" i="11"/>
  <c r="CA112" i="11"/>
  <c r="BZ112" i="11"/>
  <c r="BY112" i="11"/>
  <c r="BX112" i="11"/>
  <c r="BW112" i="11"/>
  <c r="BV112" i="11"/>
  <c r="BU112" i="11"/>
  <c r="BP112" i="11"/>
  <c r="BO112" i="11"/>
  <c r="BN112" i="11"/>
  <c r="BM112" i="11"/>
  <c r="BL112" i="11"/>
  <c r="BK112" i="11"/>
  <c r="BJ112" i="11"/>
  <c r="BI112" i="11"/>
  <c r="BH112" i="11"/>
  <c r="BG112" i="11"/>
  <c r="BB112" i="11"/>
  <c r="AZ112" i="11"/>
  <c r="EX112" i="11" s="1"/>
  <c r="AM112" i="11"/>
  <c r="AS112" i="11" s="1"/>
  <c r="AK112" i="11"/>
  <c r="D112" i="11"/>
  <c r="EW111" i="11"/>
  <c r="CP111" i="11"/>
  <c r="CK111" i="11"/>
  <c r="CE111" i="11"/>
  <c r="CD111" i="11"/>
  <c r="CC111" i="11"/>
  <c r="CB111" i="11"/>
  <c r="CA111" i="11"/>
  <c r="BZ111" i="11"/>
  <c r="BY111" i="11"/>
  <c r="BX111" i="11"/>
  <c r="BW111" i="11"/>
  <c r="BV111" i="11"/>
  <c r="BU111" i="11"/>
  <c r="BP111" i="11"/>
  <c r="BO111" i="11"/>
  <c r="BN111" i="11"/>
  <c r="BM111" i="11"/>
  <c r="BL111" i="11"/>
  <c r="BK111" i="11"/>
  <c r="BJ111" i="11"/>
  <c r="BI111" i="11"/>
  <c r="BH111" i="11"/>
  <c r="BG111" i="11"/>
  <c r="BB111" i="11"/>
  <c r="AZ111" i="11"/>
  <c r="CL111" i="11" s="1"/>
  <c r="AM111" i="11"/>
  <c r="AK111" i="11"/>
  <c r="D111" i="11"/>
  <c r="EW110" i="11"/>
  <c r="CP110" i="11"/>
  <c r="CK110" i="11"/>
  <c r="CE110" i="11"/>
  <c r="CD110" i="11"/>
  <c r="CC110" i="11"/>
  <c r="CB110" i="11"/>
  <c r="CA110" i="11"/>
  <c r="BZ110" i="11"/>
  <c r="BY110" i="11"/>
  <c r="BX110" i="11"/>
  <c r="BW110" i="11"/>
  <c r="BV110" i="11"/>
  <c r="BU110" i="11"/>
  <c r="BP110" i="11"/>
  <c r="BO110" i="11"/>
  <c r="BN110" i="11"/>
  <c r="BM110" i="11"/>
  <c r="BL110" i="11"/>
  <c r="BK110" i="11"/>
  <c r="BJ110" i="11"/>
  <c r="BI110" i="11"/>
  <c r="BH110" i="11"/>
  <c r="BG110" i="11"/>
  <c r="BB110" i="11"/>
  <c r="AZ110" i="11"/>
  <c r="CL110" i="11" s="1"/>
  <c r="AM110" i="11"/>
  <c r="AK110" i="11"/>
  <c r="D110" i="11"/>
  <c r="EW109" i="11"/>
  <c r="CP109" i="11"/>
  <c r="CK109" i="11"/>
  <c r="CE109" i="11"/>
  <c r="CD109" i="11"/>
  <c r="CC109" i="11"/>
  <c r="CB109" i="11"/>
  <c r="CA109" i="11"/>
  <c r="BZ109" i="11"/>
  <c r="BY109" i="11"/>
  <c r="BX109" i="11"/>
  <c r="BW109" i="11"/>
  <c r="BV109" i="11"/>
  <c r="BU109" i="11"/>
  <c r="BP109" i="11"/>
  <c r="BO109" i="11"/>
  <c r="BN109" i="11"/>
  <c r="BM109" i="11"/>
  <c r="BL109" i="11"/>
  <c r="BK109" i="11"/>
  <c r="BJ109" i="11"/>
  <c r="BI109" i="11"/>
  <c r="BH109" i="11"/>
  <c r="BG109" i="11"/>
  <c r="BC109" i="11"/>
  <c r="BB109" i="11"/>
  <c r="AZ109" i="11"/>
  <c r="AM109" i="11"/>
  <c r="AK109" i="11"/>
  <c r="D109" i="11"/>
  <c r="EW108" i="11"/>
  <c r="CP108" i="11"/>
  <c r="CK108" i="11"/>
  <c r="CE108" i="11"/>
  <c r="CD108" i="11"/>
  <c r="CC108" i="11"/>
  <c r="CB108" i="11"/>
  <c r="CA108" i="11"/>
  <c r="BZ108" i="11"/>
  <c r="BY108" i="11"/>
  <c r="BX108" i="11"/>
  <c r="BW108" i="11"/>
  <c r="BV108" i="11"/>
  <c r="BU108" i="11"/>
  <c r="BP108" i="11"/>
  <c r="BO108" i="11"/>
  <c r="BN108" i="11"/>
  <c r="BM108" i="11"/>
  <c r="BL108" i="11"/>
  <c r="BK108" i="11"/>
  <c r="BJ108" i="11"/>
  <c r="BI108" i="11"/>
  <c r="BH108" i="11"/>
  <c r="BG108" i="11"/>
  <c r="BB108" i="11"/>
  <c r="AZ108" i="11"/>
  <c r="CL108" i="11" s="1"/>
  <c r="AM108" i="11"/>
  <c r="AK108" i="11"/>
  <c r="D108" i="11"/>
  <c r="EW107" i="11"/>
  <c r="CP107" i="11"/>
  <c r="CK107" i="11"/>
  <c r="CE107" i="11"/>
  <c r="CD107" i="11"/>
  <c r="CC107" i="11"/>
  <c r="CB107" i="11"/>
  <c r="CA107" i="11"/>
  <c r="BZ107" i="11"/>
  <c r="BY107" i="11"/>
  <c r="BX107" i="11"/>
  <c r="BW107" i="11"/>
  <c r="BV107" i="11"/>
  <c r="BU107" i="11"/>
  <c r="BP107" i="11"/>
  <c r="BO107" i="11"/>
  <c r="BN107" i="11"/>
  <c r="BM107" i="11"/>
  <c r="BL107" i="11"/>
  <c r="BK107" i="11"/>
  <c r="BJ107" i="11"/>
  <c r="BI107" i="11"/>
  <c r="BH107" i="11"/>
  <c r="BG107" i="11"/>
  <c r="BB107" i="11"/>
  <c r="AZ107" i="11"/>
  <c r="EX107" i="11" s="1"/>
  <c r="AM107" i="11"/>
  <c r="AS107" i="11" s="1"/>
  <c r="AK107" i="11"/>
  <c r="D107" i="11"/>
  <c r="EW106" i="11"/>
  <c r="CP106" i="11"/>
  <c r="CK106" i="11"/>
  <c r="CE106" i="11"/>
  <c r="CD106" i="11"/>
  <c r="CC106" i="11"/>
  <c r="CB106" i="11"/>
  <c r="CA106" i="11"/>
  <c r="BZ106" i="11"/>
  <c r="BY106" i="11"/>
  <c r="BX106" i="11"/>
  <c r="BW106" i="11"/>
  <c r="BV106" i="11"/>
  <c r="BU106" i="11"/>
  <c r="BP106" i="11"/>
  <c r="BO106" i="11"/>
  <c r="BN106" i="11"/>
  <c r="BM106" i="11"/>
  <c r="BL106" i="11"/>
  <c r="BK106" i="11"/>
  <c r="BJ106" i="11"/>
  <c r="BI106" i="11"/>
  <c r="BH106" i="11"/>
  <c r="BG106" i="11"/>
  <c r="BB106" i="11"/>
  <c r="AZ106" i="11"/>
  <c r="CL106" i="11" s="1"/>
  <c r="AM106" i="11"/>
  <c r="AK106" i="11"/>
  <c r="D106" i="11"/>
  <c r="EW105" i="11"/>
  <c r="CP105" i="11"/>
  <c r="CL105" i="11"/>
  <c r="CO105" i="11" s="1"/>
  <c r="CK105" i="11"/>
  <c r="CE105" i="11"/>
  <c r="CD105" i="11"/>
  <c r="CC105" i="11"/>
  <c r="CB105" i="11"/>
  <c r="BZ105" i="11"/>
  <c r="BY105" i="11"/>
  <c r="BX105" i="11"/>
  <c r="BW105" i="11"/>
  <c r="BU105" i="11"/>
  <c r="BP105" i="11"/>
  <c r="BO105" i="11"/>
  <c r="BN105" i="11"/>
  <c r="BM105" i="11"/>
  <c r="BL105" i="11"/>
  <c r="BK105" i="11"/>
  <c r="BJ105" i="11"/>
  <c r="BI105" i="11"/>
  <c r="BH105" i="11"/>
  <c r="BG105" i="11"/>
  <c r="BB105" i="11"/>
  <c r="BV105" i="11" s="1"/>
  <c r="AZ105" i="11"/>
  <c r="EX105" i="11" s="1"/>
  <c r="AM105" i="11"/>
  <c r="AR105" i="11" s="1"/>
  <c r="AK105" i="11"/>
  <c r="D105" i="11"/>
  <c r="EX104" i="11"/>
  <c r="FA104" i="11" s="1"/>
  <c r="FF104" i="11" s="1"/>
  <c r="EW104" i="11"/>
  <c r="CK104" i="11"/>
  <c r="CE104" i="11"/>
  <c r="CD104" i="11"/>
  <c r="CC104" i="11"/>
  <c r="CB104" i="11"/>
  <c r="CA104" i="11"/>
  <c r="BZ104" i="11"/>
  <c r="BY104" i="11"/>
  <c r="BX104" i="11"/>
  <c r="BW104" i="11"/>
  <c r="BV104" i="11"/>
  <c r="BU104" i="11"/>
  <c r="BP104" i="11"/>
  <c r="BO104" i="11"/>
  <c r="BN104" i="11"/>
  <c r="BM104" i="11"/>
  <c r="BL104" i="11"/>
  <c r="BK104" i="11"/>
  <c r="BJ104" i="11"/>
  <c r="BI104" i="11"/>
  <c r="BH104" i="11"/>
  <c r="BB104" i="11"/>
  <c r="AZ104" i="11"/>
  <c r="AM104" i="11"/>
  <c r="AS104" i="11" s="1"/>
  <c r="AK104" i="11"/>
  <c r="D104" i="11"/>
  <c r="EW103" i="11"/>
  <c r="CP103" i="11"/>
  <c r="CK103" i="11"/>
  <c r="CE103" i="11"/>
  <c r="CD103" i="11"/>
  <c r="CC103" i="11"/>
  <c r="CB103" i="11"/>
  <c r="CA103" i="11"/>
  <c r="BZ103" i="11"/>
  <c r="BY103" i="11"/>
  <c r="BX103" i="11"/>
  <c r="BW103" i="11"/>
  <c r="BV103" i="11"/>
  <c r="BU103" i="11"/>
  <c r="BP103" i="11"/>
  <c r="BO103" i="11"/>
  <c r="BN103" i="11"/>
  <c r="BM103" i="11"/>
  <c r="BL103" i="11"/>
  <c r="BK103" i="11"/>
  <c r="BJ103" i="11"/>
  <c r="BI103" i="11"/>
  <c r="BH103" i="11"/>
  <c r="BG103" i="11"/>
  <c r="BB103" i="11"/>
  <c r="AZ103" i="11"/>
  <c r="CL103" i="11" s="1"/>
  <c r="AM103" i="11"/>
  <c r="AR103" i="11" s="1"/>
  <c r="AK103" i="11"/>
  <c r="EW102" i="11"/>
  <c r="CP102" i="11"/>
  <c r="CK102" i="11"/>
  <c r="CE102" i="11"/>
  <c r="CD102" i="11"/>
  <c r="CC102" i="11"/>
  <c r="CB102" i="11"/>
  <c r="CA102" i="11"/>
  <c r="BZ102" i="11"/>
  <c r="BY102" i="11"/>
  <c r="BX102" i="11"/>
  <c r="BW102" i="11"/>
  <c r="BV102" i="11"/>
  <c r="BU102" i="11"/>
  <c r="BP102" i="11"/>
  <c r="BO102" i="11"/>
  <c r="BN102" i="11"/>
  <c r="BM102" i="11"/>
  <c r="BL102" i="11"/>
  <c r="BK102" i="11"/>
  <c r="BJ102" i="11"/>
  <c r="BI102" i="11"/>
  <c r="BH102" i="11"/>
  <c r="BG102" i="11"/>
  <c r="BB102" i="11"/>
  <c r="AZ102" i="11"/>
  <c r="AM102" i="11"/>
  <c r="AS102" i="11" s="1"/>
  <c r="AK102" i="11"/>
  <c r="D102" i="11"/>
  <c r="EW101" i="11"/>
  <c r="CP101" i="11"/>
  <c r="CK101" i="11"/>
  <c r="CE101" i="11"/>
  <c r="CD101" i="11"/>
  <c r="CC101" i="11"/>
  <c r="CB101" i="11"/>
  <c r="CA101" i="11"/>
  <c r="BZ101" i="11"/>
  <c r="BY101" i="11"/>
  <c r="BX101" i="11"/>
  <c r="BW101" i="11"/>
  <c r="BV101" i="11"/>
  <c r="BU101" i="11"/>
  <c r="BP101" i="11"/>
  <c r="BO101" i="11"/>
  <c r="BN101" i="11"/>
  <c r="BM101" i="11"/>
  <c r="BL101" i="11"/>
  <c r="BK101" i="11"/>
  <c r="BJ101" i="11"/>
  <c r="BI101" i="11"/>
  <c r="BH101" i="11"/>
  <c r="BG101" i="11"/>
  <c r="BB101" i="11"/>
  <c r="AZ101" i="11"/>
  <c r="EX101" i="11" s="1"/>
  <c r="AM101" i="11"/>
  <c r="AR101" i="11" s="1"/>
  <c r="AK101" i="11"/>
  <c r="D101" i="11"/>
  <c r="EW100" i="11"/>
  <c r="CP100" i="11"/>
  <c r="CK100" i="11"/>
  <c r="CE100" i="11"/>
  <c r="CD100" i="11"/>
  <c r="CC100" i="11"/>
  <c r="CB100" i="11"/>
  <c r="CA100" i="11"/>
  <c r="BZ100" i="11"/>
  <c r="BY100" i="11"/>
  <c r="BX100" i="11"/>
  <c r="BW100" i="11"/>
  <c r="BV100" i="11"/>
  <c r="BU100" i="11"/>
  <c r="BP100" i="11"/>
  <c r="BO100" i="11"/>
  <c r="BN100" i="11"/>
  <c r="BM100" i="11"/>
  <c r="BL100" i="11"/>
  <c r="BK100" i="11"/>
  <c r="BJ100" i="11"/>
  <c r="BI100" i="11"/>
  <c r="BH100" i="11"/>
  <c r="BG100" i="11"/>
  <c r="BB100" i="11"/>
  <c r="AZ100" i="11"/>
  <c r="CL100" i="11" s="1"/>
  <c r="AM100" i="11"/>
  <c r="AR100" i="11" s="1"/>
  <c r="AK100" i="11"/>
  <c r="D100" i="11"/>
  <c r="EW99" i="11"/>
  <c r="CP99" i="11"/>
  <c r="CK99" i="11"/>
  <c r="CE99" i="11"/>
  <c r="CD99" i="11"/>
  <c r="CC99" i="11"/>
  <c r="CB99" i="11"/>
  <c r="CA99" i="11"/>
  <c r="BZ99" i="11"/>
  <c r="BY99" i="11"/>
  <c r="BX99" i="11"/>
  <c r="BW99" i="11"/>
  <c r="BV99" i="11"/>
  <c r="BU99" i="11"/>
  <c r="BP99" i="11"/>
  <c r="BO99" i="11"/>
  <c r="BN99" i="11"/>
  <c r="BM99" i="11"/>
  <c r="BL99" i="11"/>
  <c r="BK99" i="11"/>
  <c r="BJ99" i="11"/>
  <c r="BI99" i="11"/>
  <c r="BH99" i="11"/>
  <c r="BG99" i="11"/>
  <c r="BB99" i="11"/>
  <c r="AZ99" i="11"/>
  <c r="CL99" i="11" s="1"/>
  <c r="AM99" i="11"/>
  <c r="AK99" i="11"/>
  <c r="D99" i="11"/>
  <c r="EW98" i="11"/>
  <c r="CP98" i="11"/>
  <c r="CK98" i="11"/>
  <c r="CE98" i="11"/>
  <c r="CD98" i="11"/>
  <c r="CC98" i="11"/>
  <c r="CB98" i="11"/>
  <c r="CA98" i="11"/>
  <c r="BZ98" i="11"/>
  <c r="BY98" i="11"/>
  <c r="BX98" i="11"/>
  <c r="BW98" i="11"/>
  <c r="BV98" i="11"/>
  <c r="BU98" i="11"/>
  <c r="BP98" i="11"/>
  <c r="BO98" i="11"/>
  <c r="BN98" i="11"/>
  <c r="BM98" i="11"/>
  <c r="BL98" i="11"/>
  <c r="BK98" i="11"/>
  <c r="BJ98" i="11"/>
  <c r="BI98" i="11"/>
  <c r="BH98" i="11"/>
  <c r="BG98" i="11"/>
  <c r="BB98" i="11"/>
  <c r="AZ98" i="11"/>
  <c r="AM98" i="11"/>
  <c r="AS98" i="11" s="1"/>
  <c r="AK98" i="11"/>
  <c r="D98" i="11"/>
  <c r="EW97" i="11"/>
  <c r="CP97" i="11"/>
  <c r="CK97" i="11"/>
  <c r="CE97" i="11"/>
  <c r="CD97" i="11"/>
  <c r="CC97" i="11"/>
  <c r="CB97" i="11"/>
  <c r="CA97" i="11"/>
  <c r="BZ97" i="11"/>
  <c r="BY97" i="11"/>
  <c r="BX97" i="11"/>
  <c r="BW97" i="11"/>
  <c r="BV97" i="11"/>
  <c r="BU97" i="11"/>
  <c r="BP97" i="11"/>
  <c r="BO97" i="11"/>
  <c r="BN97" i="11"/>
  <c r="BM97" i="11"/>
  <c r="BL97" i="11"/>
  <c r="BK97" i="11"/>
  <c r="BJ97" i="11"/>
  <c r="BI97" i="11"/>
  <c r="BH97" i="11"/>
  <c r="BG97" i="11"/>
  <c r="BB97" i="11"/>
  <c r="AZ97" i="11"/>
  <c r="AM97" i="11"/>
  <c r="AS97" i="11" s="1"/>
  <c r="AK97" i="11"/>
  <c r="D97" i="11"/>
  <c r="EW96" i="11"/>
  <c r="CP96" i="11"/>
  <c r="CK96" i="11"/>
  <c r="CE96" i="11"/>
  <c r="CD96" i="11"/>
  <c r="CC96" i="11"/>
  <c r="CB96" i="11"/>
  <c r="CA96" i="11"/>
  <c r="BZ96" i="11"/>
  <c r="BY96" i="11"/>
  <c r="BX96" i="11"/>
  <c r="BW96" i="11"/>
  <c r="BV96" i="11"/>
  <c r="BU96" i="11"/>
  <c r="BP96" i="11"/>
  <c r="BO96" i="11"/>
  <c r="BN96" i="11"/>
  <c r="BM96" i="11"/>
  <c r="BL96" i="11"/>
  <c r="BK96" i="11"/>
  <c r="BJ96" i="11"/>
  <c r="BI96" i="11"/>
  <c r="BH96" i="11"/>
  <c r="BG96" i="11"/>
  <c r="BB96" i="11"/>
  <c r="AZ96" i="11"/>
  <c r="EX96" i="11" s="1"/>
  <c r="AM96" i="11"/>
  <c r="AR96" i="11" s="1"/>
  <c r="AK96" i="11"/>
  <c r="D96" i="11"/>
  <c r="EW95" i="11"/>
  <c r="CP95" i="11"/>
  <c r="CK95" i="11"/>
  <c r="CE95" i="11"/>
  <c r="CD95" i="11"/>
  <c r="CC95" i="11"/>
  <c r="CB95" i="11"/>
  <c r="CA95" i="11"/>
  <c r="BZ95" i="11"/>
  <c r="BY95" i="11"/>
  <c r="BX95" i="11"/>
  <c r="BW95" i="11"/>
  <c r="BV95" i="11"/>
  <c r="BU95" i="11"/>
  <c r="BP95" i="11"/>
  <c r="BO95" i="11"/>
  <c r="BN95" i="11"/>
  <c r="BM95" i="11"/>
  <c r="BL95" i="11"/>
  <c r="BK95" i="11"/>
  <c r="BJ95" i="11"/>
  <c r="BI95" i="11"/>
  <c r="BH95" i="11"/>
  <c r="BG95" i="11"/>
  <c r="BB95" i="11"/>
  <c r="AZ95" i="11"/>
  <c r="CL95" i="11" s="1"/>
  <c r="AM95" i="11"/>
  <c r="AK95" i="11"/>
  <c r="D95" i="11"/>
  <c r="EW94" i="11"/>
  <c r="CP94" i="11"/>
  <c r="CK94" i="11"/>
  <c r="CE94" i="11"/>
  <c r="CD94" i="11"/>
  <c r="CC94" i="11"/>
  <c r="CB94" i="11"/>
  <c r="CA94" i="11"/>
  <c r="BZ94" i="11"/>
  <c r="BY94" i="11"/>
  <c r="BX94" i="11"/>
  <c r="BW94" i="11"/>
  <c r="BV94" i="11"/>
  <c r="BU94" i="11"/>
  <c r="BP94" i="11"/>
  <c r="BO94" i="11"/>
  <c r="BN94" i="11"/>
  <c r="BM94" i="11"/>
  <c r="BL94" i="11"/>
  <c r="BK94" i="11"/>
  <c r="BJ94" i="11"/>
  <c r="BI94" i="11"/>
  <c r="BH94" i="11"/>
  <c r="BG94" i="11"/>
  <c r="BB94" i="11"/>
  <c r="AZ94" i="11"/>
  <c r="AM94" i="11"/>
  <c r="AS94" i="11" s="1"/>
  <c r="AK94" i="11"/>
  <c r="D94" i="11"/>
  <c r="EW93" i="11"/>
  <c r="CP93" i="11"/>
  <c r="CK93" i="11"/>
  <c r="CE93" i="11"/>
  <c r="CD93" i="11"/>
  <c r="CC93" i="11"/>
  <c r="CB93" i="11"/>
  <c r="CA93" i="11"/>
  <c r="BZ93" i="11"/>
  <c r="BY93" i="11"/>
  <c r="BX93" i="11"/>
  <c r="BW93" i="11"/>
  <c r="BV93" i="11"/>
  <c r="BU93" i="11"/>
  <c r="BP93" i="11"/>
  <c r="BO93" i="11"/>
  <c r="BN93" i="11"/>
  <c r="BM93" i="11"/>
  <c r="BL93" i="11"/>
  <c r="BK93" i="11"/>
  <c r="BJ93" i="11"/>
  <c r="BI93" i="11"/>
  <c r="BH93" i="11"/>
  <c r="BG93" i="11"/>
  <c r="BB93" i="11"/>
  <c r="AZ93" i="11"/>
  <c r="EX93" i="11" s="1"/>
  <c r="AM93" i="11"/>
  <c r="AR93" i="11" s="1"/>
  <c r="AK93" i="11"/>
  <c r="D93" i="11"/>
  <c r="EW92" i="11"/>
  <c r="CP92" i="11"/>
  <c r="CK92" i="11"/>
  <c r="CE92" i="11"/>
  <c r="CD92" i="11"/>
  <c r="CC92" i="11"/>
  <c r="CB92" i="11"/>
  <c r="CA92" i="11"/>
  <c r="BZ92" i="11"/>
  <c r="BY92" i="11"/>
  <c r="BX92" i="11"/>
  <c r="BW92" i="11"/>
  <c r="BV92" i="11"/>
  <c r="BU92" i="11"/>
  <c r="BP92" i="11"/>
  <c r="BO92" i="11"/>
  <c r="BN92" i="11"/>
  <c r="BM92" i="11"/>
  <c r="BL92" i="11"/>
  <c r="BK92" i="11"/>
  <c r="BJ92" i="11"/>
  <c r="BI92" i="11"/>
  <c r="BH92" i="11"/>
  <c r="BB92" i="11"/>
  <c r="AZ92" i="11"/>
  <c r="EX92" i="11" s="1"/>
  <c r="AM92" i="11"/>
  <c r="AS92" i="11" s="1"/>
  <c r="AK92" i="11"/>
  <c r="D92" i="11"/>
  <c r="EW91" i="11"/>
  <c r="CK91" i="11"/>
  <c r="CE91" i="11"/>
  <c r="CD91" i="11"/>
  <c r="CC91" i="11"/>
  <c r="CB91" i="11"/>
  <c r="CA91" i="11"/>
  <c r="BZ91" i="11"/>
  <c r="BY91" i="11"/>
  <c r="BX91" i="11"/>
  <c r="BW91" i="11"/>
  <c r="BV91" i="11"/>
  <c r="BU91" i="11"/>
  <c r="BP91" i="11"/>
  <c r="BO91" i="11"/>
  <c r="BN91" i="11"/>
  <c r="BM91" i="11"/>
  <c r="BL91" i="11"/>
  <c r="BK91" i="11"/>
  <c r="BJ91" i="11"/>
  <c r="BI91" i="11"/>
  <c r="BH91" i="11"/>
  <c r="BB91" i="11"/>
  <c r="AZ91" i="11"/>
  <c r="AM91" i="11"/>
  <c r="AR91" i="11" s="1"/>
  <c r="AK91" i="11"/>
  <c r="D91" i="11"/>
  <c r="EY96" i="11" l="1"/>
  <c r="BT110" i="11"/>
  <c r="BT103" i="11"/>
  <c r="BT100" i="11"/>
  <c r="BT106" i="11"/>
  <c r="BF97" i="11"/>
  <c r="BT99" i="11"/>
  <c r="EZ101" i="11"/>
  <c r="FA101" i="11" s="1"/>
  <c r="FF101" i="11" s="1"/>
  <c r="BF101" i="11"/>
  <c r="BF112" i="11"/>
  <c r="BT115" i="11"/>
  <c r="CL115" i="11"/>
  <c r="AS101" i="11"/>
  <c r="BT111" i="11"/>
  <c r="BT114" i="11"/>
  <c r="EY116" i="11"/>
  <c r="EZ116" i="11"/>
  <c r="AR97" i="11"/>
  <c r="BF100" i="11"/>
  <c r="BF106" i="11"/>
  <c r="EX106" i="11"/>
  <c r="AR107" i="11"/>
  <c r="EY107" i="11" s="1"/>
  <c r="BF107" i="11"/>
  <c r="BT108" i="11"/>
  <c r="BF109" i="11"/>
  <c r="CL112" i="11"/>
  <c r="AS93" i="11"/>
  <c r="BF94" i="11"/>
  <c r="CL101" i="11"/>
  <c r="CN101" i="11" s="1"/>
  <c r="CO101" i="11" s="1"/>
  <c r="BF102" i="11"/>
  <c r="EZ104" i="11"/>
  <c r="BF108" i="11"/>
  <c r="EX108" i="11"/>
  <c r="BF111" i="11"/>
  <c r="EX111" i="11"/>
  <c r="AR112" i="11"/>
  <c r="EZ112" i="11" s="1"/>
  <c r="FA112" i="11" s="1"/>
  <c r="FF112" i="11" s="1"/>
  <c r="BF113" i="11"/>
  <c r="BF91" i="11"/>
  <c r="BF92" i="11"/>
  <c r="BT96" i="11"/>
  <c r="CL96" i="11"/>
  <c r="CM96" i="11" s="1"/>
  <c r="EO96" i="11" s="1"/>
  <c r="BF105" i="11"/>
  <c r="BF115" i="11"/>
  <c r="AR116" i="11"/>
  <c r="CM116" i="11" s="1"/>
  <c r="AR104" i="11"/>
  <c r="BT104" i="11"/>
  <c r="EY105" i="11"/>
  <c r="EO116" i="11"/>
  <c r="EX100" i="11"/>
  <c r="EY100" i="11" s="1"/>
  <c r="AS109" i="11"/>
  <c r="AR109" i="11"/>
  <c r="EY112" i="11"/>
  <c r="CL91" i="11"/>
  <c r="CM91" i="11" s="1"/>
  <c r="EO91" i="11" s="1"/>
  <c r="EX91" i="11"/>
  <c r="EY91" i="11" s="1"/>
  <c r="BF99" i="11"/>
  <c r="AR108" i="11"/>
  <c r="CN108" i="11" s="1"/>
  <c r="CO108" i="11" s="1"/>
  <c r="CL109" i="11"/>
  <c r="CN109" i="11" s="1"/>
  <c r="EX109" i="11"/>
  <c r="EX110" i="11"/>
  <c r="EX114" i="11"/>
  <c r="CL92" i="11"/>
  <c r="BF95" i="11"/>
  <c r="EX97" i="11"/>
  <c r="CL97" i="11"/>
  <c r="BF103" i="11"/>
  <c r="EX103" i="11"/>
  <c r="EY103" i="11" s="1"/>
  <c r="EY104" i="11"/>
  <c r="AR106" i="11"/>
  <c r="CN106" i="11" s="1"/>
  <c r="CO106" i="11" s="1"/>
  <c r="BT107" i="11"/>
  <c r="CL107" i="11"/>
  <c r="AS108" i="11"/>
  <c r="AS111" i="11"/>
  <c r="CL113" i="11"/>
  <c r="EX113" i="11"/>
  <c r="AS115" i="11"/>
  <c r="BT92" i="11"/>
  <c r="EY93" i="11"/>
  <c r="BF93" i="11"/>
  <c r="BT94" i="11"/>
  <c r="BF98" i="11"/>
  <c r="BT101" i="11"/>
  <c r="BT102" i="11"/>
  <c r="CL104" i="11"/>
  <c r="CN104" i="11" s="1"/>
  <c r="CO104" i="11" s="1"/>
  <c r="EZ105" i="11"/>
  <c r="FA105" i="11" s="1"/>
  <c r="FF105" i="11" s="1"/>
  <c r="CM105" i="11"/>
  <c r="AS105" i="11"/>
  <c r="CN105" i="11"/>
  <c r="AS106" i="11"/>
  <c r="BT109" i="11"/>
  <c r="AS110" i="11"/>
  <c r="AR110" i="11"/>
  <c r="CN110" i="11" s="1"/>
  <c r="CO110" i="11" s="1"/>
  <c r="BF110" i="11"/>
  <c r="AR111" i="11"/>
  <c r="CN111" i="11" s="1"/>
  <c r="CO111" i="11" s="1"/>
  <c r="BT112" i="11"/>
  <c r="BT113" i="11"/>
  <c r="AS114" i="11"/>
  <c r="AR114" i="11"/>
  <c r="CN114" i="11" s="1"/>
  <c r="CO114" i="11" s="1"/>
  <c r="BF114" i="11"/>
  <c r="AR115" i="11"/>
  <c r="BT116" i="11"/>
  <c r="BT91" i="11"/>
  <c r="BT95" i="11"/>
  <c r="BF96" i="11"/>
  <c r="BT97" i="11"/>
  <c r="BT98" i="11"/>
  <c r="AR113" i="11"/>
  <c r="AS95" i="11"/>
  <c r="AR95" i="11"/>
  <c r="CN95" i="11" s="1"/>
  <c r="CO95" i="11" s="1"/>
  <c r="AS99" i="11"/>
  <c r="AR99" i="11"/>
  <c r="EY101" i="11"/>
  <c r="EZ93" i="11"/>
  <c r="FA93" i="11" s="1"/>
  <c r="FF93" i="11" s="1"/>
  <c r="EX95" i="11"/>
  <c r="EX99" i="11"/>
  <c r="AS91" i="11"/>
  <c r="AR92" i="11"/>
  <c r="EZ92" i="11" s="1"/>
  <c r="FA92" i="11" s="1"/>
  <c r="FF92" i="11" s="1"/>
  <c r="BT93" i="11"/>
  <c r="CL93" i="11"/>
  <c r="CL94" i="11"/>
  <c r="EX94" i="11"/>
  <c r="EZ96" i="11"/>
  <c r="FA96" i="11" s="1"/>
  <c r="FF96" i="11" s="1"/>
  <c r="AS96" i="11"/>
  <c r="CL98" i="11"/>
  <c r="EX98" i="11"/>
  <c r="CN100" i="11"/>
  <c r="CO100" i="11" s="1"/>
  <c r="CM100" i="11"/>
  <c r="EO100" i="11" s="1"/>
  <c r="AS100" i="11"/>
  <c r="CL102" i="11"/>
  <c r="EX102" i="11"/>
  <c r="CN103" i="11"/>
  <c r="CO103" i="11" s="1"/>
  <c r="CM103" i="11"/>
  <c r="EO103" i="11" s="1"/>
  <c r="AS103" i="11"/>
  <c r="AR94" i="11"/>
  <c r="AR98" i="11"/>
  <c r="AR102" i="11"/>
  <c r="BT90" i="11"/>
  <c r="AZ90" i="11"/>
  <c r="BB90" i="11"/>
  <c r="BF90" i="11"/>
  <c r="CK90" i="11"/>
  <c r="EW90" i="11"/>
  <c r="CN116" i="11" l="1"/>
  <c r="CO116" i="11" s="1"/>
  <c r="CP116" i="11" s="1"/>
  <c r="BG116" i="11" s="1"/>
  <c r="BF116" i="11" s="1"/>
  <c r="EZ108" i="11"/>
  <c r="FA108" i="11" s="1"/>
  <c r="FF108" i="11" s="1"/>
  <c r="EZ113" i="11"/>
  <c r="CM112" i="11"/>
  <c r="EO112" i="11" s="1"/>
  <c r="CM110" i="11"/>
  <c r="EO110" i="11" s="1"/>
  <c r="CN96" i="11"/>
  <c r="CO96" i="11" s="1"/>
  <c r="CM101" i="11"/>
  <c r="EO101" i="11" s="1"/>
  <c r="CM115" i="11"/>
  <c r="EO115" i="11" s="1"/>
  <c r="CM114" i="11"/>
  <c r="EO114" i="11" s="1"/>
  <c r="EZ99" i="11"/>
  <c r="CM97" i="11"/>
  <c r="EO97" i="11" s="1"/>
  <c r="EZ100" i="11"/>
  <c r="FA100" i="11" s="1"/>
  <c r="FF100" i="11" s="1"/>
  <c r="EY110" i="11"/>
  <c r="EZ109" i="11"/>
  <c r="FA109" i="11" s="1"/>
  <c r="FF109" i="11" s="1"/>
  <c r="EY111" i="11"/>
  <c r="EZ91" i="11"/>
  <c r="FA91" i="11" s="1"/>
  <c r="FF91" i="11" s="1"/>
  <c r="EY113" i="11"/>
  <c r="CM111" i="11"/>
  <c r="EO111" i="11" s="1"/>
  <c r="EY94" i="11"/>
  <c r="CN112" i="11"/>
  <c r="CO112" i="11" s="1"/>
  <c r="EY97" i="11"/>
  <c r="EZ107" i="11"/>
  <c r="FA107" i="11" s="1"/>
  <c r="FF107" i="11" s="1"/>
  <c r="CM92" i="11"/>
  <c r="EO92" i="11" s="1"/>
  <c r="CM107" i="11"/>
  <c r="EO107" i="11" s="1"/>
  <c r="CM95" i="11"/>
  <c r="EO95" i="11" s="1"/>
  <c r="EZ103" i="11"/>
  <c r="FA103" i="11" s="1"/>
  <c r="FF103" i="11" s="1"/>
  <c r="CM94" i="11"/>
  <c r="EO94" i="11" s="1"/>
  <c r="CN91" i="11"/>
  <c r="CO91" i="11" s="1"/>
  <c r="EY108" i="11"/>
  <c r="EZ97" i="11"/>
  <c r="FA97" i="11" s="1"/>
  <c r="FF97" i="11" s="1"/>
  <c r="CM108" i="11"/>
  <c r="EO108" i="11" s="1"/>
  <c r="EY95" i="11"/>
  <c r="CM98" i="11"/>
  <c r="EO98" i="11" s="1"/>
  <c r="CN113" i="11"/>
  <c r="CO113" i="11" s="1"/>
  <c r="CM104" i="11"/>
  <c r="EO104" i="11" s="1"/>
  <c r="EZ115" i="11"/>
  <c r="FA115" i="11" s="1"/>
  <c r="FF115" i="11" s="1"/>
  <c r="CN97" i="11"/>
  <c r="CO97" i="11" s="1"/>
  <c r="EY92" i="11"/>
  <c r="CM106" i="11"/>
  <c r="EO106" i="11" s="1"/>
  <c r="EO105" i="11"/>
  <c r="CA105" i="11"/>
  <c r="BT105" i="11" s="1"/>
  <c r="CN115" i="11"/>
  <c r="CO115" i="11" s="1"/>
  <c r="EZ111" i="11"/>
  <c r="FA111" i="11" s="1"/>
  <c r="FF111" i="11" s="1"/>
  <c r="CN107" i="11"/>
  <c r="CO107" i="11" s="1"/>
  <c r="CO109" i="11"/>
  <c r="EY109" i="11"/>
  <c r="CN99" i="11"/>
  <c r="CO99" i="11" s="1"/>
  <c r="CN92" i="11"/>
  <c r="CO92" i="11" s="1"/>
  <c r="CM99" i="11"/>
  <c r="EO99" i="11" s="1"/>
  <c r="EZ114" i="11"/>
  <c r="FA114" i="11" s="1"/>
  <c r="FF114" i="11" s="1"/>
  <c r="CM113" i="11"/>
  <c r="EO113" i="11" s="1"/>
  <c r="EY106" i="11"/>
  <c r="EY115" i="11"/>
  <c r="EY114" i="11"/>
  <c r="EZ110" i="11"/>
  <c r="FA110" i="11" s="1"/>
  <c r="FF110" i="11" s="1"/>
  <c r="FA113" i="11"/>
  <c r="FF113" i="11" s="1"/>
  <c r="CM109" i="11"/>
  <c r="EO109" i="11" s="1"/>
  <c r="EZ106" i="11"/>
  <c r="FA106" i="11" s="1"/>
  <c r="FF106" i="11" s="1"/>
  <c r="EZ102" i="11"/>
  <c r="FA102" i="11" s="1"/>
  <c r="FF102" i="11" s="1"/>
  <c r="CN93" i="11"/>
  <c r="CO93" i="11" s="1"/>
  <c r="CM93" i="11"/>
  <c r="EO93" i="11" s="1"/>
  <c r="CN102" i="11"/>
  <c r="CO102" i="11" s="1"/>
  <c r="EZ98" i="11"/>
  <c r="FA98" i="11" s="1"/>
  <c r="FF98" i="11" s="1"/>
  <c r="CN98" i="11"/>
  <c r="CO98" i="11" s="1"/>
  <c r="EZ94" i="11"/>
  <c r="FA94" i="11" s="1"/>
  <c r="FF94" i="11" s="1"/>
  <c r="CP104" i="11"/>
  <c r="BG104" i="11" s="1"/>
  <c r="BF104" i="11" s="1"/>
  <c r="EY98" i="11"/>
  <c r="CM102" i="11"/>
  <c r="EO102" i="11" s="1"/>
  <c r="CN94" i="11"/>
  <c r="CO94" i="11" s="1"/>
  <c r="FA99" i="11"/>
  <c r="FF99" i="11" s="1"/>
  <c r="EY102" i="11"/>
  <c r="EY99" i="11"/>
  <c r="EZ95" i="11"/>
  <c r="FA95" i="11" s="1"/>
  <c r="FF95" i="11" s="1"/>
  <c r="CL90" i="11"/>
  <c r="AM90" i="11"/>
  <c r="AR90" i="11" s="1"/>
  <c r="AK90" i="11"/>
  <c r="D90" i="11"/>
  <c r="AS90" i="11" l="1"/>
  <c r="CN90" i="11"/>
  <c r="CO90" i="11" s="1"/>
  <c r="CM90" i="11"/>
  <c r="BB88" i="11"/>
  <c r="BB89" i="11"/>
  <c r="AK19" i="11" l="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AZ60" i="11" l="1"/>
  <c r="AZ61" i="11"/>
  <c r="AZ62" i="11"/>
  <c r="AZ63" i="11"/>
  <c r="AZ64" i="11"/>
  <c r="D24" i="11"/>
  <c r="D25" i="11"/>
  <c r="D26" i="11"/>
  <c r="CL85" i="11" l="1"/>
  <c r="D84" i="11" l="1"/>
  <c r="D83" i="11"/>
  <c r="CP78" i="11" l="1"/>
  <c r="CP79" i="11"/>
  <c r="CP80" i="11"/>
  <c r="CP81" i="11"/>
  <c r="CK53" i="11" l="1"/>
  <c r="AM64" i="11" l="1"/>
  <c r="CP64" i="11"/>
  <c r="CK64" i="11"/>
  <c r="BV64" i="11"/>
  <c r="BW64" i="11"/>
  <c r="BX64" i="11"/>
  <c r="BZ64" i="11"/>
  <c r="CB64" i="11"/>
  <c r="CC64" i="11"/>
  <c r="CD64" i="11"/>
  <c r="CE64" i="11"/>
  <c r="BG64" i="11" l="1"/>
  <c r="BH64" i="11"/>
  <c r="BI64" i="11"/>
  <c r="BJ64" i="11"/>
  <c r="BK64" i="11"/>
  <c r="BL64" i="11"/>
  <c r="BM64" i="11"/>
  <c r="BN64" i="11"/>
  <c r="BO64" i="11"/>
  <c r="BP64" i="11"/>
  <c r="BB64" i="11"/>
  <c r="EW64" i="11"/>
  <c r="AS64" i="11"/>
  <c r="AR64" i="11"/>
  <c r="AK64" i="11"/>
  <c r="D64" i="11"/>
  <c r="BY64" i="11" l="1"/>
  <c r="BU64" i="11"/>
  <c r="EX64" i="11"/>
  <c r="EY64" i="11" s="1"/>
  <c r="CL64" i="11"/>
  <c r="CM64" i="11" s="1"/>
  <c r="BF64" i="11"/>
  <c r="EZ64" i="11" l="1"/>
  <c r="FA64" i="11" s="1"/>
  <c r="FF64" i="11" s="1"/>
  <c r="CN64" i="11"/>
  <c r="CO64" i="11" s="1"/>
  <c r="EO64" i="11"/>
  <c r="CA64" i="11"/>
  <c r="BT64" i="11" s="1"/>
  <c r="EW17" i="11" l="1"/>
  <c r="EW18" i="11"/>
  <c r="EW19" i="11"/>
  <c r="EW20" i="11"/>
  <c r="EW21" i="11"/>
  <c r="EW22" i="11"/>
  <c r="EW23" i="11"/>
  <c r="EW24" i="11"/>
  <c r="EW25" i="11"/>
  <c r="EW26" i="11"/>
  <c r="EW27" i="11"/>
  <c r="EW28" i="11"/>
  <c r="EW29" i="11"/>
  <c r="EW30" i="11"/>
  <c r="EW31" i="11"/>
  <c r="EW32" i="11"/>
  <c r="EW33" i="11"/>
  <c r="EW35" i="11"/>
  <c r="EW36" i="11"/>
  <c r="EW37" i="11"/>
  <c r="EW38" i="11"/>
  <c r="EW39" i="11"/>
  <c r="EW40" i="11"/>
  <c r="EW41" i="11"/>
  <c r="EW42" i="11"/>
  <c r="EW43" i="11"/>
  <c r="EW44" i="11"/>
  <c r="EW45" i="11"/>
  <c r="EW46" i="11"/>
  <c r="EW47" i="11"/>
  <c r="EW48" i="11"/>
  <c r="EW49" i="11"/>
  <c r="EW50" i="11"/>
  <c r="EW51" i="11"/>
  <c r="EW52" i="11"/>
  <c r="EW53" i="11"/>
  <c r="EW54" i="11"/>
  <c r="EW55" i="11"/>
  <c r="EW56" i="11"/>
  <c r="EW57" i="11"/>
  <c r="EW58" i="11"/>
  <c r="EW59" i="11"/>
  <c r="EW60" i="11"/>
  <c r="EW61" i="11"/>
  <c r="EW62" i="11"/>
  <c r="EW63" i="11"/>
  <c r="EW65" i="11"/>
  <c r="EW66" i="11"/>
  <c r="EW67" i="11"/>
  <c r="EW68" i="11"/>
  <c r="EW69" i="11"/>
  <c r="EW70" i="11"/>
  <c r="EW71" i="11"/>
  <c r="EW72" i="11"/>
  <c r="EW73" i="11"/>
  <c r="EW74" i="11"/>
  <c r="EW75" i="11"/>
  <c r="EW76" i="11"/>
  <c r="EW77" i="11"/>
  <c r="EW78" i="11"/>
  <c r="EW79" i="11"/>
  <c r="EW80" i="11"/>
  <c r="EW81" i="11"/>
  <c r="EW82" i="11"/>
  <c r="EW83" i="11"/>
  <c r="EW84" i="11"/>
  <c r="EW85" i="11"/>
  <c r="EW86" i="11"/>
  <c r="EW87" i="11"/>
  <c r="EW88" i="11"/>
  <c r="EW89" i="11"/>
  <c r="EW117" i="11"/>
  <c r="EW118" i="11"/>
  <c r="EW119" i="11"/>
  <c r="EW120" i="11"/>
  <c r="EW121" i="11"/>
  <c r="EW122" i="11"/>
  <c r="EW123" i="11"/>
  <c r="EW124" i="11"/>
  <c r="EW125" i="11"/>
  <c r="EW126" i="11"/>
  <c r="EW127" i="11"/>
  <c r="EW128" i="11"/>
  <c r="EW129" i="11"/>
  <c r="EW130" i="11"/>
  <c r="EW131" i="11"/>
  <c r="EW132" i="11"/>
  <c r="EW133" i="11"/>
  <c r="EW134" i="11"/>
  <c r="EW135" i="11"/>
  <c r="EW136" i="11"/>
  <c r="EW137" i="11"/>
  <c r="EW138" i="11"/>
  <c r="EW139" i="11"/>
  <c r="EW140" i="11"/>
  <c r="EW141" i="11"/>
  <c r="EW142" i="11"/>
  <c r="EW143" i="11"/>
  <c r="EW144" i="11"/>
  <c r="EW145" i="11"/>
  <c r="EW146" i="11"/>
  <c r="EW147" i="11"/>
  <c r="EW148" i="11"/>
  <c r="EW149" i="11"/>
  <c r="EW150" i="11"/>
  <c r="EW151" i="11"/>
  <c r="EW152" i="11"/>
  <c r="EW153" i="11"/>
  <c r="EW154" i="11"/>
  <c r="EW155" i="11"/>
  <c r="EW156" i="11"/>
  <c r="EW157" i="11"/>
  <c r="EW158" i="11"/>
  <c r="EW159" i="11"/>
  <c r="EW160" i="11"/>
  <c r="EW161" i="11"/>
  <c r="EW162" i="11"/>
  <c r="EW163" i="11"/>
  <c r="EW164" i="11"/>
  <c r="EW165" i="11"/>
  <c r="EW166" i="11"/>
  <c r="EW167" i="11"/>
  <c r="EW168" i="11"/>
  <c r="EW169" i="11"/>
  <c r="EW170" i="11"/>
  <c r="EW171" i="11"/>
  <c r="EW172" i="11"/>
  <c r="EW173" i="11"/>
  <c r="EW174" i="11"/>
  <c r="EW175" i="11"/>
  <c r="EW176" i="11"/>
  <c r="EW177" i="11"/>
  <c r="EW178" i="11"/>
  <c r="EW179" i="11"/>
  <c r="EW180" i="11"/>
  <c r="EW181" i="11"/>
  <c r="EW182" i="11"/>
  <c r="EW183" i="11"/>
  <c r="EW184" i="11"/>
  <c r="EW185" i="11"/>
  <c r="EW186" i="11"/>
  <c r="EW187" i="11"/>
  <c r="EW188" i="11"/>
  <c r="EW189" i="11"/>
  <c r="EW190" i="11"/>
  <c r="EW191" i="11"/>
  <c r="EW192" i="11"/>
  <c r="EW193" i="11"/>
  <c r="EW194" i="11"/>
  <c r="EW195" i="11"/>
  <c r="EW196" i="11"/>
  <c r="EW197" i="11"/>
  <c r="EW198" i="11"/>
  <c r="EW199" i="11"/>
  <c r="EW200" i="11"/>
  <c r="EW201" i="11"/>
  <c r="EW202" i="11"/>
  <c r="EW203" i="11"/>
  <c r="EW204" i="11"/>
  <c r="EW205" i="11"/>
  <c r="EW206" i="11"/>
  <c r="EW207" i="11"/>
  <c r="EW208" i="11"/>
  <c r="EW209" i="11"/>
  <c r="EW210" i="11"/>
  <c r="EW211" i="11"/>
  <c r="EW212" i="11"/>
  <c r="EW213" i="11"/>
  <c r="EW214" i="11"/>
  <c r="EW215" i="11"/>
  <c r="EW216" i="11"/>
  <c r="EW217" i="11"/>
  <c r="EW218" i="11"/>
  <c r="EW219" i="11"/>
  <c r="EW220" i="11"/>
  <c r="EW221" i="11"/>
  <c r="EW222" i="11"/>
  <c r="EW16" i="11"/>
  <c r="BB34" i="11" l="1"/>
  <c r="BB35" i="11"/>
  <c r="BB36" i="11"/>
  <c r="BB37" i="11"/>
  <c r="BB38" i="11"/>
  <c r="BB39" i="1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117" i="11"/>
  <c r="BB118" i="11"/>
  <c r="BB119" i="11"/>
  <c r="BB120" i="11"/>
  <c r="BB121" i="11"/>
  <c r="BB122" i="11"/>
  <c r="BB123" i="11"/>
  <c r="BB124" i="11"/>
  <c r="BB125" i="11"/>
  <c r="BB126" i="11"/>
  <c r="BB127" i="11"/>
  <c r="BB128" i="11"/>
  <c r="BB129" i="11"/>
  <c r="BB130" i="11"/>
  <c r="BB131" i="11"/>
  <c r="BB132" i="11"/>
  <c r="BB133" i="11"/>
  <c r="BB134" i="11"/>
  <c r="BB135" i="11"/>
  <c r="BB136" i="11"/>
  <c r="BB137" i="11"/>
  <c r="BB138" i="11"/>
  <c r="BB139" i="11"/>
  <c r="BB140" i="11"/>
  <c r="BB141" i="11"/>
  <c r="BB142" i="11"/>
  <c r="BB143" i="11"/>
  <c r="BB144" i="11"/>
  <c r="BB145" i="11"/>
  <c r="BB146" i="11"/>
  <c r="BB147" i="11"/>
  <c r="BB148" i="11"/>
  <c r="BB149" i="11"/>
  <c r="BB150" i="11"/>
  <c r="BB151" i="11"/>
  <c r="BB152" i="11"/>
  <c r="BB153" i="11"/>
  <c r="BB154" i="11"/>
  <c r="BB155" i="11"/>
  <c r="BB156" i="11"/>
  <c r="BB157" i="11"/>
  <c r="BB158" i="11"/>
  <c r="BB159" i="11"/>
  <c r="BB160" i="11"/>
  <c r="BB161" i="11"/>
  <c r="BB162" i="11"/>
  <c r="BB163" i="11"/>
  <c r="BB164" i="11"/>
  <c r="BB165" i="11"/>
  <c r="BB166" i="11"/>
  <c r="BB167" i="11"/>
  <c r="BB168" i="11"/>
  <c r="BB169" i="11"/>
  <c r="BB170" i="11"/>
  <c r="BB171" i="11"/>
  <c r="BB172" i="11"/>
  <c r="BB173" i="11"/>
  <c r="BB174" i="11"/>
  <c r="BB175" i="11"/>
  <c r="BB176" i="11"/>
  <c r="BB177" i="11"/>
  <c r="BB178" i="11"/>
  <c r="BB179" i="11"/>
  <c r="BB180" i="11"/>
  <c r="BB181" i="11"/>
  <c r="BB182" i="11"/>
  <c r="BB183" i="11"/>
  <c r="BB184" i="11"/>
  <c r="BB185" i="11"/>
  <c r="BB186" i="11"/>
  <c r="BB187" i="11"/>
  <c r="BB188" i="11"/>
  <c r="BB189" i="11"/>
  <c r="BB190" i="11"/>
  <c r="BB191" i="11"/>
  <c r="BB192" i="11"/>
  <c r="BB193" i="11"/>
  <c r="BB194" i="11"/>
  <c r="BB195" i="11"/>
  <c r="BB196" i="11"/>
  <c r="BB197" i="11"/>
  <c r="BB198" i="11"/>
  <c r="BB199" i="11"/>
  <c r="BB200" i="11"/>
  <c r="BB201" i="11"/>
  <c r="BB202" i="11"/>
  <c r="BB203" i="11"/>
  <c r="BB204" i="11"/>
  <c r="BB205" i="11"/>
  <c r="BB206" i="11"/>
  <c r="BB207" i="11"/>
  <c r="BB208" i="11"/>
  <c r="BB209" i="11"/>
  <c r="BB210" i="11"/>
  <c r="BB211" i="11"/>
  <c r="BB212" i="11"/>
  <c r="BB213" i="11"/>
  <c r="BB214" i="11"/>
  <c r="BB215" i="11"/>
  <c r="BB216" i="11"/>
  <c r="BB217" i="11"/>
  <c r="BB218" i="11"/>
  <c r="BB219" i="11"/>
  <c r="BB220" i="11"/>
  <c r="BB221" i="11"/>
  <c r="BB222" i="11"/>
  <c r="CK78" i="11" l="1"/>
  <c r="CK79" i="11"/>
  <c r="CK80" i="11"/>
  <c r="CK81" i="11"/>
  <c r="CK82" i="11"/>
  <c r="BU78" i="11"/>
  <c r="BV78" i="11"/>
  <c r="BW78" i="11"/>
  <c r="BX78" i="11"/>
  <c r="BY78" i="11"/>
  <c r="BZ78" i="11"/>
  <c r="CA78" i="11"/>
  <c r="CB78" i="11"/>
  <c r="CC78" i="11"/>
  <c r="CD78" i="11"/>
  <c r="CE78" i="11"/>
  <c r="BU79" i="11"/>
  <c r="BV79" i="11"/>
  <c r="BW79" i="11"/>
  <c r="BX79" i="11"/>
  <c r="BY79" i="11"/>
  <c r="BZ79" i="11"/>
  <c r="CB79" i="11"/>
  <c r="CC79" i="11"/>
  <c r="CD79" i="11"/>
  <c r="CE79" i="11"/>
  <c r="BU80" i="11"/>
  <c r="BV80" i="11"/>
  <c r="BW80" i="11"/>
  <c r="BX80" i="11"/>
  <c r="BY80" i="11"/>
  <c r="BZ80" i="11"/>
  <c r="CA80" i="11"/>
  <c r="CB80" i="11"/>
  <c r="CC80" i="11"/>
  <c r="CD80" i="11"/>
  <c r="CE80" i="11"/>
  <c r="BU81" i="11"/>
  <c r="BV81" i="11"/>
  <c r="BW81" i="11"/>
  <c r="BX81" i="11"/>
  <c r="BY81" i="11"/>
  <c r="BZ81" i="11"/>
  <c r="CA81" i="11"/>
  <c r="CB81" i="11"/>
  <c r="CC81" i="11"/>
  <c r="CD81" i="11"/>
  <c r="CE81" i="11"/>
  <c r="BU82" i="11"/>
  <c r="BV82" i="11"/>
  <c r="BW82" i="11"/>
  <c r="BX82" i="11"/>
  <c r="BY82" i="11"/>
  <c r="BZ82" i="11"/>
  <c r="CA82" i="11"/>
  <c r="CB82" i="11"/>
  <c r="CC82" i="11"/>
  <c r="CD82" i="11"/>
  <c r="CE82" i="11"/>
  <c r="BG78" i="11"/>
  <c r="BH78" i="11"/>
  <c r="BI78" i="11"/>
  <c r="BJ78" i="11"/>
  <c r="BK78" i="11"/>
  <c r="BL78" i="11"/>
  <c r="BM78" i="11"/>
  <c r="BN78" i="11"/>
  <c r="BO78" i="11"/>
  <c r="BP78" i="11"/>
  <c r="BG79" i="11"/>
  <c r="BH79" i="11"/>
  <c r="BI79" i="11"/>
  <c r="BJ79" i="11"/>
  <c r="BK79" i="11"/>
  <c r="BL79" i="11"/>
  <c r="BM79" i="11"/>
  <c r="BN79" i="11"/>
  <c r="BO79" i="11"/>
  <c r="BP79" i="11"/>
  <c r="BG80" i="11"/>
  <c r="BH80" i="11"/>
  <c r="BI80" i="11"/>
  <c r="BJ80" i="11"/>
  <c r="BK80" i="11"/>
  <c r="BL80" i="11"/>
  <c r="BM80" i="11"/>
  <c r="BN80" i="11"/>
  <c r="BO80" i="11"/>
  <c r="BP80" i="11"/>
  <c r="BG81" i="11"/>
  <c r="BH81" i="11"/>
  <c r="BI81" i="11"/>
  <c r="BJ81" i="11"/>
  <c r="BK81" i="11"/>
  <c r="BL81" i="11"/>
  <c r="BM81" i="11"/>
  <c r="BN81" i="11"/>
  <c r="BO81" i="11"/>
  <c r="BP81" i="11"/>
  <c r="BH82" i="11"/>
  <c r="BI82" i="11"/>
  <c r="BJ82" i="11"/>
  <c r="BK82" i="11"/>
  <c r="BL82" i="11"/>
  <c r="BM82" i="11"/>
  <c r="BN82" i="11"/>
  <c r="BO82" i="11"/>
  <c r="BP82" i="11"/>
  <c r="AZ78" i="11"/>
  <c r="EX78" i="11" s="1"/>
  <c r="AZ79" i="11"/>
  <c r="EX79" i="11" s="1"/>
  <c r="AZ80" i="11"/>
  <c r="EX80" i="11" s="1"/>
  <c r="AZ81" i="11"/>
  <c r="EX81" i="11" s="1"/>
  <c r="AZ82" i="11"/>
  <c r="EX82" i="11" s="1"/>
  <c r="AM78" i="11"/>
  <c r="AM79" i="11"/>
  <c r="AS79" i="11" s="1"/>
  <c r="AM80" i="11"/>
  <c r="AS80" i="11" s="1"/>
  <c r="AM81" i="11"/>
  <c r="AS81" i="11" s="1"/>
  <c r="AM82" i="11"/>
  <c r="AK78" i="11"/>
  <c r="AK79" i="11"/>
  <c r="AK80" i="11"/>
  <c r="AK81" i="11"/>
  <c r="AK82" i="11"/>
  <c r="D78" i="11"/>
  <c r="D79" i="11"/>
  <c r="D80" i="11"/>
  <c r="D81" i="11"/>
  <c r="D82" i="11"/>
  <c r="BU53" i="11"/>
  <c r="BV53" i="11"/>
  <c r="BW53" i="11"/>
  <c r="BX53" i="11"/>
  <c r="BY53" i="11"/>
  <c r="BZ53" i="11"/>
  <c r="CA53" i="11"/>
  <c r="CB53" i="11"/>
  <c r="CC53" i="11"/>
  <c r="CD53" i="11"/>
  <c r="CE53" i="11"/>
  <c r="BG53" i="11"/>
  <c r="BH53" i="11"/>
  <c r="BI53" i="11"/>
  <c r="BK53" i="11"/>
  <c r="BL53" i="11"/>
  <c r="BM53" i="11"/>
  <c r="BN53" i="11"/>
  <c r="BO53" i="11"/>
  <c r="BP53" i="11"/>
  <c r="AZ53" i="11"/>
  <c r="CL53" i="11" s="1"/>
  <c r="AM53" i="11"/>
  <c r="AK53" i="11"/>
  <c r="D53" i="11"/>
  <c r="AR78" i="11" l="1"/>
  <c r="EZ78" i="11" s="1"/>
  <c r="FA78" i="11" s="1"/>
  <c r="FF78" i="11" s="1"/>
  <c r="AS78" i="11"/>
  <c r="AR82" i="11"/>
  <c r="EY82" i="11" s="1"/>
  <c r="AS82" i="11"/>
  <c r="AR53" i="11"/>
  <c r="CN53" i="11" s="1"/>
  <c r="CO53" i="11" s="1"/>
  <c r="AS53" i="11"/>
  <c r="CL82" i="11"/>
  <c r="CL80" i="11"/>
  <c r="AR80" i="11"/>
  <c r="EZ80" i="11" s="1"/>
  <c r="FA80" i="11" s="1"/>
  <c r="FF80" i="11" s="1"/>
  <c r="CL78" i="11"/>
  <c r="BF80" i="11"/>
  <c r="BF78" i="11"/>
  <c r="CL81" i="11"/>
  <c r="CL79" i="11"/>
  <c r="AR81" i="11"/>
  <c r="EY81" i="11" s="1"/>
  <c r="BF79" i="11"/>
  <c r="AR79" i="11"/>
  <c r="EZ79" i="11" s="1"/>
  <c r="FA79" i="11" s="1"/>
  <c r="FF79" i="11" s="1"/>
  <c r="BF81" i="11"/>
  <c r="BT82" i="11"/>
  <c r="BT78" i="11"/>
  <c r="BT80" i="11"/>
  <c r="BT81" i="11"/>
  <c r="EX53" i="11"/>
  <c r="BT53" i="11"/>
  <c r="EZ53" i="11" l="1"/>
  <c r="FA53" i="11" s="1"/>
  <c r="FF53" i="11" s="1"/>
  <c r="CM53" i="11"/>
  <c r="EO53" i="11" s="1"/>
  <c r="CM78" i="11"/>
  <c r="EO78" i="11" s="1"/>
  <c r="EY78" i="11"/>
  <c r="EZ82" i="11"/>
  <c r="FA82" i="11" s="1"/>
  <c r="FF82" i="11" s="1"/>
  <c r="CM82" i="11"/>
  <c r="EO82" i="11" s="1"/>
  <c r="CP53" i="11"/>
  <c r="BJ53" i="11" s="1"/>
  <c r="BF53" i="11" s="1"/>
  <c r="CN80" i="11"/>
  <c r="CO80" i="11" s="1"/>
  <c r="CM80" i="11"/>
  <c r="EO80" i="11" s="1"/>
  <c r="EY80" i="11"/>
  <c r="CN78" i="11"/>
  <c r="CO78" i="11" s="1"/>
  <c r="CM79" i="11"/>
  <c r="EY79" i="11"/>
  <c r="CN82" i="11"/>
  <c r="CO82" i="11" s="1"/>
  <c r="CP82" i="11" s="1"/>
  <c r="BG82" i="11" s="1"/>
  <c r="BF82" i="11" s="1"/>
  <c r="CN81" i="11"/>
  <c r="CO81" i="11" s="1"/>
  <c r="EZ81" i="11"/>
  <c r="FA81" i="11" s="1"/>
  <c r="FF81" i="11" s="1"/>
  <c r="CM81" i="11"/>
  <c r="EO81" i="11" s="1"/>
  <c r="CN79" i="11"/>
  <c r="CO79" i="11" s="1"/>
  <c r="EY53" i="11"/>
  <c r="EO79" i="11" l="1"/>
  <c r="CA79" i="11"/>
  <c r="BT79" i="11" s="1"/>
  <c r="AM222" i="11"/>
  <c r="AM221" i="11"/>
  <c r="AM220" i="11"/>
  <c r="AM219" i="11"/>
  <c r="AM218" i="11"/>
  <c r="AM217" i="11"/>
  <c r="AM216" i="11"/>
  <c r="AM215" i="11"/>
  <c r="AM214" i="11"/>
  <c r="AM213" i="11"/>
  <c r="AM212" i="11"/>
  <c r="AM211" i="11"/>
  <c r="AM210" i="11"/>
  <c r="AM209" i="11"/>
  <c r="AM208" i="11"/>
  <c r="AM207" i="11"/>
  <c r="AM206" i="11"/>
  <c r="AM205" i="11"/>
  <c r="AM204" i="11"/>
  <c r="AM203" i="11"/>
  <c r="AM202" i="11"/>
  <c r="AM201" i="11"/>
  <c r="AM200" i="11"/>
  <c r="AM199" i="11"/>
  <c r="AM198" i="11"/>
  <c r="AM197" i="11"/>
  <c r="AM196" i="11"/>
  <c r="AM195" i="11"/>
  <c r="AM194" i="11"/>
  <c r="AM193" i="11"/>
  <c r="AM192" i="11"/>
  <c r="AM191" i="11"/>
  <c r="AM190" i="11"/>
  <c r="AM189" i="11"/>
  <c r="AM188" i="11"/>
  <c r="AM187" i="11"/>
  <c r="AM186" i="11"/>
  <c r="AM185" i="11"/>
  <c r="AM184" i="11"/>
  <c r="AM183" i="11"/>
  <c r="AM182" i="11"/>
  <c r="AM181" i="11"/>
  <c r="AM180" i="11"/>
  <c r="AM179" i="11"/>
  <c r="AM178" i="11"/>
  <c r="AM177" i="11"/>
  <c r="AM176" i="11"/>
  <c r="AM175" i="11"/>
  <c r="AM174" i="11"/>
  <c r="AM173" i="11"/>
  <c r="AM172" i="11"/>
  <c r="AM171" i="11"/>
  <c r="AM170" i="11"/>
  <c r="AM169" i="11"/>
  <c r="AM168" i="11"/>
  <c r="AM167" i="11"/>
  <c r="AM166" i="11"/>
  <c r="AM165" i="11"/>
  <c r="AM164" i="11"/>
  <c r="AM163" i="11"/>
  <c r="AM162" i="11"/>
  <c r="AM161" i="11"/>
  <c r="AM160" i="11"/>
  <c r="AM159" i="11"/>
  <c r="AM158" i="11"/>
  <c r="AM157" i="11"/>
  <c r="AM156" i="11"/>
  <c r="AM155" i="11"/>
  <c r="AM154" i="11"/>
  <c r="AM153" i="11"/>
  <c r="AM152" i="11"/>
  <c r="AM151" i="11"/>
  <c r="AM150" i="11"/>
  <c r="AM149" i="11"/>
  <c r="AM148" i="11"/>
  <c r="AM147" i="11"/>
  <c r="AM146" i="11"/>
  <c r="AM145" i="11"/>
  <c r="AM144" i="11"/>
  <c r="AM143" i="11"/>
  <c r="AM142" i="11"/>
  <c r="AM141" i="11"/>
  <c r="AM140" i="11"/>
  <c r="AM139" i="11"/>
  <c r="AM138" i="11"/>
  <c r="AM137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89" i="11"/>
  <c r="AM88" i="11"/>
  <c r="AM87" i="11"/>
  <c r="AM86" i="11"/>
  <c r="AM85" i="11"/>
  <c r="AR85" i="11" s="1"/>
  <c r="AM84" i="11"/>
  <c r="AM83" i="11"/>
  <c r="AM77" i="11"/>
  <c r="AM76" i="11"/>
  <c r="AM75" i="11"/>
  <c r="AM74" i="11"/>
  <c r="AM73" i="11"/>
  <c r="AM72" i="11"/>
  <c r="AM71" i="11"/>
  <c r="AM70" i="11"/>
  <c r="AM69" i="11"/>
  <c r="AM68" i="11"/>
  <c r="AM67" i="11"/>
  <c r="AM66" i="11"/>
  <c r="AM65" i="11"/>
  <c r="AM63" i="11"/>
  <c r="AM62" i="11"/>
  <c r="AM61" i="11"/>
  <c r="AM60" i="11"/>
  <c r="AM59" i="11"/>
  <c r="AM58" i="11"/>
  <c r="AM57" i="11"/>
  <c r="AM56" i="11"/>
  <c r="AM55" i="11"/>
  <c r="AM54" i="11"/>
  <c r="AM52" i="11"/>
  <c r="AM51" i="11"/>
  <c r="AM50" i="11"/>
  <c r="AM49" i="11"/>
  <c r="AM48" i="11"/>
  <c r="AM47" i="11"/>
  <c r="AM46" i="11"/>
  <c r="AM45" i="11"/>
  <c r="AM44" i="11"/>
  <c r="AM43" i="11"/>
  <c r="AM42" i="11"/>
  <c r="AM41" i="11"/>
  <c r="AM21" i="11"/>
  <c r="AM20" i="11"/>
  <c r="AM19" i="11"/>
  <c r="AM18" i="11"/>
  <c r="AM17" i="11"/>
  <c r="AM16" i="11"/>
  <c r="AM15" i="11"/>
  <c r="CK222" i="11"/>
  <c r="CK221" i="11"/>
  <c r="CK220" i="11"/>
  <c r="CK219" i="11"/>
  <c r="CK218" i="11"/>
  <c r="CK217" i="11"/>
  <c r="CK216" i="11"/>
  <c r="CK215" i="11"/>
  <c r="CK214" i="11"/>
  <c r="CK213" i="11"/>
  <c r="CK212" i="11"/>
  <c r="CK211" i="11"/>
  <c r="CK210" i="11"/>
  <c r="CK209" i="11"/>
  <c r="CK208" i="11"/>
  <c r="CK207" i="11"/>
  <c r="CK206" i="11"/>
  <c r="CK205" i="11"/>
  <c r="CK204" i="11"/>
  <c r="CK203" i="11"/>
  <c r="CK202" i="11"/>
  <c r="CK201" i="11"/>
  <c r="CK200" i="11"/>
  <c r="CK199" i="11"/>
  <c r="CK198" i="11"/>
  <c r="CK197" i="11"/>
  <c r="CK196" i="11"/>
  <c r="CK195" i="11"/>
  <c r="CK194" i="11"/>
  <c r="CK193" i="11"/>
  <c r="CK192" i="11"/>
  <c r="CK191" i="11"/>
  <c r="CK190" i="11"/>
  <c r="CK189" i="11"/>
  <c r="CK188" i="11"/>
  <c r="CK187" i="11"/>
  <c r="CK186" i="11"/>
  <c r="CK185" i="11"/>
  <c r="CK184" i="11"/>
  <c r="CK183" i="11"/>
  <c r="CK182" i="11"/>
  <c r="CK181" i="11"/>
  <c r="CK180" i="11"/>
  <c r="CK179" i="11"/>
  <c r="CK178" i="11"/>
  <c r="CK177" i="11"/>
  <c r="CK176" i="11"/>
  <c r="CK175" i="11"/>
  <c r="CK174" i="11"/>
  <c r="CK173" i="11"/>
  <c r="CK172" i="11"/>
  <c r="CK171" i="11"/>
  <c r="CK170" i="11"/>
  <c r="CK169" i="11"/>
  <c r="CK168" i="11"/>
  <c r="CK167" i="11"/>
  <c r="CK166" i="11"/>
  <c r="CK165" i="11"/>
  <c r="CK164" i="11"/>
  <c r="CK163" i="11"/>
  <c r="CK162" i="11"/>
  <c r="CK161" i="11"/>
  <c r="CK160" i="11"/>
  <c r="CK159" i="11"/>
  <c r="CK158" i="11"/>
  <c r="CK157" i="11"/>
  <c r="CK156" i="11"/>
  <c r="CK155" i="11"/>
  <c r="CK154" i="11"/>
  <c r="CK153" i="11"/>
  <c r="CK152" i="11"/>
  <c r="CK151" i="11"/>
  <c r="CK150" i="11"/>
  <c r="CK149" i="11"/>
  <c r="CK148" i="11"/>
  <c r="CK147" i="11"/>
  <c r="CK146" i="11"/>
  <c r="CK145" i="11"/>
  <c r="CK144" i="11"/>
  <c r="CK143" i="11"/>
  <c r="CK142" i="11"/>
  <c r="CK141" i="11"/>
  <c r="CK140" i="11"/>
  <c r="CK139" i="11"/>
  <c r="CK138" i="11"/>
  <c r="CK137" i="11"/>
  <c r="CK136" i="11"/>
  <c r="CK135" i="11"/>
  <c r="CK134" i="11"/>
  <c r="CK133" i="11"/>
  <c r="CK132" i="11"/>
  <c r="CK131" i="11"/>
  <c r="CK130" i="11"/>
  <c r="CK129" i="11"/>
  <c r="CK128" i="11"/>
  <c r="CK127" i="11"/>
  <c r="CK126" i="11"/>
  <c r="CK125" i="11"/>
  <c r="CK124" i="11"/>
  <c r="CK123" i="11"/>
  <c r="CK122" i="11"/>
  <c r="CK121" i="11"/>
  <c r="CK120" i="11"/>
  <c r="CK119" i="11"/>
  <c r="CK118" i="11"/>
  <c r="CK117" i="11"/>
  <c r="CK89" i="11"/>
  <c r="CK88" i="11"/>
  <c r="CK87" i="11"/>
  <c r="CK86" i="11"/>
  <c r="CK85" i="11"/>
  <c r="CK84" i="11"/>
  <c r="CK83" i="11"/>
  <c r="CK77" i="11"/>
  <c r="CK76" i="11"/>
  <c r="CK75" i="11"/>
  <c r="CK74" i="11"/>
  <c r="CK73" i="11"/>
  <c r="CK72" i="11"/>
  <c r="CK71" i="11"/>
  <c r="CK70" i="11"/>
  <c r="CK69" i="11"/>
  <c r="CK68" i="11"/>
  <c r="CK67" i="11"/>
  <c r="CK66" i="11"/>
  <c r="CK65" i="11"/>
  <c r="CK63" i="11"/>
  <c r="CK62" i="11"/>
  <c r="CK61" i="11"/>
  <c r="CK60" i="11"/>
  <c r="CK59" i="11"/>
  <c r="CK58" i="11"/>
  <c r="CK57" i="11"/>
  <c r="CK56" i="11"/>
  <c r="CK55" i="11"/>
  <c r="CK54" i="11"/>
  <c r="CK52" i="11"/>
  <c r="CK51" i="11"/>
  <c r="CK50" i="11"/>
  <c r="CK49" i="11"/>
  <c r="CK48" i="11"/>
  <c r="CK47" i="11"/>
  <c r="CK46" i="11"/>
  <c r="CK45" i="11"/>
  <c r="CK44" i="11"/>
  <c r="CK43" i="11"/>
  <c r="CK42" i="11"/>
  <c r="CK41" i="11"/>
  <c r="CK40" i="11"/>
  <c r="CK39" i="11"/>
  <c r="CK38" i="11"/>
  <c r="CK37" i="11"/>
  <c r="CK36" i="11"/>
  <c r="CK35" i="11"/>
  <c r="CK34" i="11"/>
  <c r="CK33" i="11"/>
  <c r="CK32" i="11"/>
  <c r="CK31" i="11"/>
  <c r="CK30" i="11"/>
  <c r="CK29" i="11"/>
  <c r="CK28" i="11"/>
  <c r="CK27" i="11"/>
  <c r="CK26" i="11"/>
  <c r="CK25" i="11"/>
  <c r="CK24" i="11"/>
  <c r="CK23" i="11"/>
  <c r="CK22" i="11"/>
  <c r="CK21" i="11"/>
  <c r="CK20" i="11"/>
  <c r="CK19" i="11"/>
  <c r="CK18" i="11"/>
  <c r="CK17" i="11"/>
  <c r="CK16" i="11"/>
  <c r="AR222" i="11" l="1"/>
  <c r="AR221" i="11"/>
  <c r="AR220" i="11"/>
  <c r="AR219" i="11"/>
  <c r="AR218" i="11"/>
  <c r="AR217" i="11"/>
  <c r="AR216" i="11"/>
  <c r="AR215" i="11"/>
  <c r="AR214" i="11"/>
  <c r="AR213" i="11"/>
  <c r="AR212" i="11"/>
  <c r="AR211" i="11"/>
  <c r="AR210" i="11"/>
  <c r="AR209" i="11"/>
  <c r="AR208" i="11"/>
  <c r="AR207" i="11"/>
  <c r="AR206" i="11"/>
  <c r="AR205" i="11"/>
  <c r="AR204" i="11"/>
  <c r="AR203" i="11"/>
  <c r="AR202" i="11"/>
  <c r="AR201" i="11"/>
  <c r="AR200" i="11"/>
  <c r="AR199" i="11"/>
  <c r="AR198" i="11"/>
  <c r="AR197" i="11"/>
  <c r="AR196" i="11"/>
  <c r="AR195" i="11"/>
  <c r="AR194" i="11"/>
  <c r="AR193" i="11"/>
  <c r="AR192" i="11"/>
  <c r="AR191" i="11"/>
  <c r="AR190" i="11"/>
  <c r="AR189" i="11"/>
  <c r="AR188" i="11"/>
  <c r="AR187" i="11"/>
  <c r="AR186" i="11"/>
  <c r="AR185" i="11"/>
  <c r="AR184" i="11"/>
  <c r="AR183" i="11"/>
  <c r="AR182" i="11"/>
  <c r="AR181" i="11"/>
  <c r="AR180" i="11"/>
  <c r="AR179" i="11"/>
  <c r="AR178" i="11"/>
  <c r="AR177" i="11"/>
  <c r="AR176" i="11"/>
  <c r="AR175" i="11"/>
  <c r="AR174" i="11"/>
  <c r="AR173" i="11"/>
  <c r="AR172" i="11"/>
  <c r="AR171" i="11"/>
  <c r="AR170" i="11"/>
  <c r="AR169" i="11"/>
  <c r="AR168" i="11"/>
  <c r="AR167" i="11"/>
  <c r="AR166" i="11"/>
  <c r="AR165" i="11"/>
  <c r="AR164" i="11"/>
  <c r="AR163" i="11"/>
  <c r="AR162" i="11"/>
  <c r="AR161" i="11"/>
  <c r="AR160" i="11"/>
  <c r="AR159" i="11"/>
  <c r="AR158" i="11"/>
  <c r="AR157" i="11"/>
  <c r="AR156" i="11"/>
  <c r="AR155" i="11"/>
  <c r="AR154" i="11"/>
  <c r="AR153" i="11"/>
  <c r="AR152" i="11"/>
  <c r="AR151" i="11"/>
  <c r="AR150" i="11"/>
  <c r="AR149" i="11"/>
  <c r="AR148" i="11"/>
  <c r="AR147" i="11"/>
  <c r="AR146" i="11"/>
  <c r="AR145" i="11"/>
  <c r="AR144" i="11"/>
  <c r="AR143" i="11"/>
  <c r="AR142" i="11"/>
  <c r="AR141" i="11"/>
  <c r="AR140" i="11"/>
  <c r="AR139" i="11"/>
  <c r="AR138" i="11"/>
  <c r="AR137" i="11"/>
  <c r="AR136" i="11"/>
  <c r="AR135" i="11"/>
  <c r="AR134" i="11"/>
  <c r="AR133" i="11"/>
  <c r="AR132" i="11"/>
  <c r="AR131" i="11"/>
  <c r="AR130" i="11"/>
  <c r="AR129" i="11"/>
  <c r="AR128" i="11"/>
  <c r="AR127" i="11"/>
  <c r="AR126" i="11"/>
  <c r="AR125" i="11"/>
  <c r="AR124" i="11"/>
  <c r="AR123" i="11"/>
  <c r="AR122" i="11"/>
  <c r="AR121" i="11"/>
  <c r="AR120" i="11"/>
  <c r="AR119" i="11"/>
  <c r="AR118" i="11"/>
  <c r="AR117" i="11"/>
  <c r="AR89" i="11"/>
  <c r="AR88" i="11"/>
  <c r="AR87" i="11"/>
  <c r="AR86" i="11"/>
  <c r="AR84" i="11"/>
  <c r="AR83" i="11"/>
  <c r="AR77" i="11"/>
  <c r="AR76" i="11"/>
  <c r="AR75" i="11"/>
  <c r="AR74" i="11"/>
  <c r="AR73" i="11"/>
  <c r="AR72" i="11"/>
  <c r="AR71" i="11"/>
  <c r="AR70" i="11"/>
  <c r="AR69" i="11"/>
  <c r="AR68" i="11"/>
  <c r="AR67" i="11"/>
  <c r="AR66" i="11"/>
  <c r="AR65" i="11"/>
  <c r="AR63" i="11"/>
  <c r="AR62" i="11"/>
  <c r="AR61" i="11"/>
  <c r="AR60" i="11"/>
  <c r="AR59" i="11"/>
  <c r="AR58" i="11"/>
  <c r="AR57" i="11"/>
  <c r="AR56" i="11"/>
  <c r="AR55" i="11"/>
  <c r="AR54" i="11"/>
  <c r="AR52" i="11"/>
  <c r="AR51" i="11"/>
  <c r="AR50" i="11"/>
  <c r="AR49" i="11"/>
  <c r="AR48" i="11"/>
  <c r="AR47" i="11"/>
  <c r="AR46" i="11"/>
  <c r="AR45" i="11"/>
  <c r="AR44" i="11"/>
  <c r="AR43" i="11"/>
  <c r="AR42" i="11"/>
  <c r="AR41" i="11"/>
  <c r="AR40" i="11"/>
  <c r="AR39" i="11"/>
  <c r="AR38" i="11"/>
  <c r="AR37" i="11"/>
  <c r="AR36" i="11"/>
  <c r="AR35" i="11"/>
  <c r="AR34" i="11"/>
  <c r="AR33" i="11"/>
  <c r="AR32" i="11"/>
  <c r="AR31" i="11"/>
  <c r="AR30" i="11"/>
  <c r="AR29" i="11"/>
  <c r="AR28" i="11"/>
  <c r="AR27" i="11"/>
  <c r="AR26" i="11"/>
  <c r="AR25" i="11"/>
  <c r="AR24" i="11"/>
  <c r="AR23" i="11"/>
  <c r="AR22" i="11"/>
  <c r="AR21" i="11"/>
  <c r="AR20" i="11"/>
  <c r="AR19" i="11"/>
  <c r="AR18" i="11"/>
  <c r="AR17" i="11"/>
  <c r="AR16" i="11"/>
  <c r="AR15" i="11"/>
  <c r="AZ17" i="11" l="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4" i="11"/>
  <c r="AZ55" i="11"/>
  <c r="AZ56" i="11"/>
  <c r="AZ57" i="11"/>
  <c r="AZ58" i="11"/>
  <c r="AZ59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83" i="11"/>
  <c r="AZ84" i="11"/>
  <c r="AZ86" i="11"/>
  <c r="AZ87" i="11"/>
  <c r="AZ88" i="11"/>
  <c r="AZ89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161" i="11"/>
  <c r="AZ162" i="11"/>
  <c r="AZ163" i="11"/>
  <c r="AZ164" i="11"/>
  <c r="AZ165" i="11"/>
  <c r="AZ166" i="11"/>
  <c r="AZ167" i="11"/>
  <c r="AZ168" i="11"/>
  <c r="AZ169" i="11"/>
  <c r="AZ170" i="11"/>
  <c r="AZ171" i="11"/>
  <c r="AZ172" i="11"/>
  <c r="AZ173" i="11"/>
  <c r="AZ174" i="11"/>
  <c r="AZ175" i="11"/>
  <c r="AZ176" i="11"/>
  <c r="AZ177" i="11"/>
  <c r="AZ178" i="11"/>
  <c r="AZ179" i="11"/>
  <c r="AZ180" i="11"/>
  <c r="AZ181" i="11"/>
  <c r="AZ182" i="11"/>
  <c r="AZ183" i="11"/>
  <c r="AZ184" i="11"/>
  <c r="AZ185" i="11"/>
  <c r="AZ186" i="11"/>
  <c r="AZ187" i="11"/>
  <c r="AZ188" i="11"/>
  <c r="AZ189" i="11"/>
  <c r="AZ190" i="11"/>
  <c r="AZ191" i="11"/>
  <c r="AZ192" i="11"/>
  <c r="AZ193" i="11"/>
  <c r="AZ194" i="11"/>
  <c r="AZ195" i="11"/>
  <c r="AZ196" i="11"/>
  <c r="AZ197" i="11"/>
  <c r="AZ198" i="11"/>
  <c r="AZ199" i="11"/>
  <c r="AZ200" i="11"/>
  <c r="AZ201" i="11"/>
  <c r="AZ202" i="11"/>
  <c r="AZ203" i="11"/>
  <c r="AZ204" i="11"/>
  <c r="AZ205" i="11"/>
  <c r="AZ206" i="11"/>
  <c r="AZ207" i="11"/>
  <c r="AZ208" i="11"/>
  <c r="AZ209" i="11"/>
  <c r="AZ210" i="11"/>
  <c r="AZ211" i="11"/>
  <c r="AZ212" i="11"/>
  <c r="AZ213" i="11"/>
  <c r="AZ214" i="11"/>
  <c r="AZ215" i="11"/>
  <c r="AZ216" i="11"/>
  <c r="AZ217" i="11"/>
  <c r="AZ218" i="11"/>
  <c r="AZ219" i="11"/>
  <c r="AZ220" i="11"/>
  <c r="AZ221" i="11"/>
  <c r="AZ222" i="11"/>
  <c r="D15" i="11" l="1"/>
  <c r="D16" i="11"/>
  <c r="D17" i="11"/>
  <c r="D18" i="11"/>
  <c r="D19" i="11"/>
  <c r="D20" i="11"/>
  <c r="D21" i="11"/>
  <c r="D22" i="11"/>
  <c r="D23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4" i="11"/>
  <c r="D55" i="11"/>
  <c r="D56" i="11"/>
  <c r="D57" i="11"/>
  <c r="D58" i="11"/>
  <c r="D59" i="11"/>
  <c r="D60" i="11"/>
  <c r="D61" i="11"/>
  <c r="D62" i="11"/>
  <c r="D63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85" i="11"/>
  <c r="D86" i="11"/>
  <c r="D87" i="11"/>
  <c r="D88" i="11"/>
  <c r="D89" i="11"/>
  <c r="D117" i="11"/>
  <c r="BU16" i="11" l="1"/>
  <c r="BW16" i="11"/>
  <c r="BX16" i="11"/>
  <c r="BY16" i="11"/>
  <c r="BZ16" i="11"/>
  <c r="CB16" i="11"/>
  <c r="CC16" i="11"/>
  <c r="CD16" i="11"/>
  <c r="CE16" i="11"/>
  <c r="BU17" i="11"/>
  <c r="BW17" i="11"/>
  <c r="BX17" i="11"/>
  <c r="BY17" i="11"/>
  <c r="BZ17" i="11"/>
  <c r="CB17" i="11"/>
  <c r="CC17" i="11"/>
  <c r="CD17" i="11"/>
  <c r="CE17" i="11"/>
  <c r="BU18" i="11"/>
  <c r="BW18" i="11"/>
  <c r="BX18" i="11"/>
  <c r="BY18" i="11"/>
  <c r="BZ18" i="11"/>
  <c r="CB18" i="11"/>
  <c r="CC18" i="11"/>
  <c r="CD18" i="11"/>
  <c r="CE18" i="11"/>
  <c r="BU19" i="11"/>
  <c r="BW19" i="11"/>
  <c r="BX19" i="11"/>
  <c r="BY19" i="11"/>
  <c r="BZ19" i="11"/>
  <c r="CB19" i="11"/>
  <c r="CC19" i="11"/>
  <c r="CD19" i="11"/>
  <c r="CE19" i="11"/>
  <c r="BU20" i="11"/>
  <c r="BV20" i="11"/>
  <c r="BW20" i="11"/>
  <c r="BX20" i="11"/>
  <c r="BY20" i="11"/>
  <c r="BZ20" i="11"/>
  <c r="CA20" i="11"/>
  <c r="CB20" i="11"/>
  <c r="CC20" i="11"/>
  <c r="CD20" i="11"/>
  <c r="CE20" i="11"/>
  <c r="BU21" i="11"/>
  <c r="BV21" i="11"/>
  <c r="BW21" i="11"/>
  <c r="BX21" i="11"/>
  <c r="BY21" i="11"/>
  <c r="BZ21" i="11"/>
  <c r="CA21" i="11"/>
  <c r="CB21" i="11"/>
  <c r="CC21" i="11"/>
  <c r="CD21" i="11"/>
  <c r="CE21" i="11"/>
  <c r="BU22" i="11"/>
  <c r="BV22" i="11"/>
  <c r="BW22" i="11"/>
  <c r="BX22" i="11"/>
  <c r="BY22" i="11"/>
  <c r="BZ22" i="11"/>
  <c r="CA22" i="11"/>
  <c r="CB22" i="11"/>
  <c r="CC22" i="11"/>
  <c r="CD22" i="11"/>
  <c r="CE22" i="11"/>
  <c r="BU23" i="11"/>
  <c r="BV23" i="11"/>
  <c r="BW23" i="11"/>
  <c r="BX23" i="11"/>
  <c r="BY23" i="11"/>
  <c r="BZ23" i="11"/>
  <c r="CA23" i="11"/>
  <c r="CB23" i="11"/>
  <c r="CC23" i="11"/>
  <c r="CD23" i="11"/>
  <c r="CE23" i="11"/>
  <c r="BU24" i="11"/>
  <c r="BV24" i="11"/>
  <c r="BW24" i="11"/>
  <c r="BX24" i="11"/>
  <c r="BY24" i="11"/>
  <c r="BZ24" i="11"/>
  <c r="CA24" i="11"/>
  <c r="CB24" i="11"/>
  <c r="CC24" i="11"/>
  <c r="CD24" i="11"/>
  <c r="CE24" i="11"/>
  <c r="BU25" i="11"/>
  <c r="BV25" i="11"/>
  <c r="BW25" i="11"/>
  <c r="BX25" i="11"/>
  <c r="BY25" i="11"/>
  <c r="BZ25" i="11"/>
  <c r="CA25" i="11"/>
  <c r="CB25" i="11"/>
  <c r="CC25" i="11"/>
  <c r="CD25" i="11"/>
  <c r="CE25" i="11"/>
  <c r="BU26" i="11"/>
  <c r="BV26" i="11"/>
  <c r="BW26" i="11"/>
  <c r="BX26" i="11"/>
  <c r="BY26" i="11"/>
  <c r="BZ26" i="11"/>
  <c r="CA26" i="11"/>
  <c r="CB26" i="11"/>
  <c r="CC26" i="11"/>
  <c r="CD26" i="11"/>
  <c r="CE26" i="11"/>
  <c r="BU27" i="11"/>
  <c r="BV27" i="11"/>
  <c r="BW27" i="11"/>
  <c r="BX27" i="11"/>
  <c r="BY27" i="11"/>
  <c r="BZ27" i="11"/>
  <c r="CA27" i="11"/>
  <c r="CB27" i="11"/>
  <c r="CC27" i="11"/>
  <c r="CD27" i="11"/>
  <c r="CE27" i="11"/>
  <c r="BU28" i="11"/>
  <c r="BW28" i="11"/>
  <c r="BX28" i="11"/>
  <c r="BY28" i="11"/>
  <c r="BZ28" i="11"/>
  <c r="CB28" i="11"/>
  <c r="CC28" i="11"/>
  <c r="CD28" i="11"/>
  <c r="CE28" i="11"/>
  <c r="BU29" i="11"/>
  <c r="BW29" i="11"/>
  <c r="BX29" i="11"/>
  <c r="BY29" i="11"/>
  <c r="BZ29" i="11"/>
  <c r="CB29" i="11"/>
  <c r="CC29" i="11"/>
  <c r="CD29" i="11"/>
  <c r="CE29" i="11"/>
  <c r="BU30" i="11"/>
  <c r="BW30" i="11"/>
  <c r="BX30" i="11"/>
  <c r="BY30" i="11"/>
  <c r="BZ30" i="11"/>
  <c r="CB30" i="11"/>
  <c r="CC30" i="11"/>
  <c r="CD30" i="11"/>
  <c r="CE30" i="11"/>
  <c r="BU31" i="11"/>
  <c r="BV31" i="11"/>
  <c r="BW31" i="11"/>
  <c r="BX31" i="11"/>
  <c r="BY31" i="11"/>
  <c r="BZ31" i="11"/>
  <c r="CA31" i="11"/>
  <c r="CB31" i="11"/>
  <c r="CC31" i="11"/>
  <c r="CD31" i="11"/>
  <c r="CE31" i="11"/>
  <c r="BU32" i="11"/>
  <c r="BW32" i="11"/>
  <c r="BX32" i="11"/>
  <c r="BY32" i="11"/>
  <c r="BZ32" i="11"/>
  <c r="CB32" i="11"/>
  <c r="CC32" i="11"/>
  <c r="CD32" i="11"/>
  <c r="CE32" i="11"/>
  <c r="BU33" i="11"/>
  <c r="BW33" i="11"/>
  <c r="BX33" i="11"/>
  <c r="BY33" i="11"/>
  <c r="BZ33" i="11"/>
  <c r="CB33" i="11"/>
  <c r="CC33" i="11"/>
  <c r="CD33" i="11"/>
  <c r="CE33" i="11"/>
  <c r="BU34" i="11"/>
  <c r="BV34" i="11"/>
  <c r="BW34" i="11"/>
  <c r="BX34" i="11"/>
  <c r="BY34" i="11"/>
  <c r="BZ34" i="11"/>
  <c r="CB34" i="11"/>
  <c r="CC34" i="11"/>
  <c r="CD34" i="11"/>
  <c r="CE34" i="11"/>
  <c r="BU35" i="11"/>
  <c r="BV35" i="11"/>
  <c r="BW35" i="11"/>
  <c r="BX35" i="11"/>
  <c r="BY35" i="11"/>
  <c r="BZ35" i="11"/>
  <c r="CA35" i="11"/>
  <c r="CB35" i="11"/>
  <c r="CC35" i="11"/>
  <c r="CD35" i="11"/>
  <c r="CE35" i="11"/>
  <c r="BU36" i="11"/>
  <c r="BV36" i="11"/>
  <c r="BW36" i="11"/>
  <c r="BX36" i="11"/>
  <c r="BY36" i="11"/>
  <c r="BZ36" i="11"/>
  <c r="CA36" i="11"/>
  <c r="CB36" i="11"/>
  <c r="CC36" i="11"/>
  <c r="CD36" i="11"/>
  <c r="CE36" i="11"/>
  <c r="BU37" i="11"/>
  <c r="BV37" i="11"/>
  <c r="BW37" i="11"/>
  <c r="BX37" i="11"/>
  <c r="BY37" i="11"/>
  <c r="BZ37" i="11"/>
  <c r="CA37" i="11"/>
  <c r="CB37" i="11"/>
  <c r="CC37" i="11"/>
  <c r="CD37" i="11"/>
  <c r="CE37" i="11"/>
  <c r="BU38" i="11"/>
  <c r="BV38" i="11"/>
  <c r="BW38" i="11"/>
  <c r="BX38" i="11"/>
  <c r="BY38" i="11"/>
  <c r="BZ38" i="11"/>
  <c r="CA38" i="11"/>
  <c r="CB38" i="11"/>
  <c r="CC38" i="11"/>
  <c r="CD38" i="11"/>
  <c r="CE38" i="11"/>
  <c r="BU39" i="11"/>
  <c r="BV39" i="11"/>
  <c r="BW39" i="11"/>
  <c r="BX39" i="11"/>
  <c r="BY39" i="11"/>
  <c r="BZ39" i="11"/>
  <c r="CA39" i="11"/>
  <c r="CB39" i="11"/>
  <c r="CC39" i="11"/>
  <c r="CD39" i="11"/>
  <c r="CE39" i="11"/>
  <c r="BU40" i="11"/>
  <c r="BV40" i="11"/>
  <c r="BW40" i="11"/>
  <c r="BX40" i="11"/>
  <c r="BY40" i="11"/>
  <c r="BZ40" i="11"/>
  <c r="CA40" i="11"/>
  <c r="CB40" i="11"/>
  <c r="CC40" i="11"/>
  <c r="CD40" i="11"/>
  <c r="CE40" i="11"/>
  <c r="BU41" i="11"/>
  <c r="BV41" i="11"/>
  <c r="BW41" i="11"/>
  <c r="BX41" i="11"/>
  <c r="BY41" i="11"/>
  <c r="BZ41" i="11"/>
  <c r="CA41" i="11"/>
  <c r="CB41" i="11"/>
  <c r="CC41" i="11"/>
  <c r="CD41" i="11"/>
  <c r="CE41" i="11"/>
  <c r="BU42" i="11"/>
  <c r="BV42" i="11"/>
  <c r="BW42" i="11"/>
  <c r="BX42" i="11"/>
  <c r="BY42" i="11"/>
  <c r="BZ42" i="11"/>
  <c r="CA42" i="11"/>
  <c r="CB42" i="11"/>
  <c r="CC42" i="11"/>
  <c r="CD42" i="11"/>
  <c r="CE42" i="11"/>
  <c r="BU43" i="11"/>
  <c r="BV43" i="11"/>
  <c r="BW43" i="11"/>
  <c r="BX43" i="11"/>
  <c r="BY43" i="11"/>
  <c r="BZ43" i="11"/>
  <c r="CA43" i="11"/>
  <c r="CB43" i="11"/>
  <c r="CC43" i="11"/>
  <c r="CD43" i="11"/>
  <c r="CE43" i="11"/>
  <c r="BU44" i="11"/>
  <c r="BV44" i="11"/>
  <c r="BW44" i="11"/>
  <c r="BX44" i="11"/>
  <c r="BY44" i="11"/>
  <c r="BZ44" i="11"/>
  <c r="CA44" i="11"/>
  <c r="CB44" i="11"/>
  <c r="CC44" i="11"/>
  <c r="CD44" i="11"/>
  <c r="CE44" i="11"/>
  <c r="BU45" i="11"/>
  <c r="BV45" i="11"/>
  <c r="BW45" i="11"/>
  <c r="BX45" i="11"/>
  <c r="BY45" i="11"/>
  <c r="BZ45" i="11"/>
  <c r="CA45" i="11"/>
  <c r="CB45" i="11"/>
  <c r="CC45" i="11"/>
  <c r="CD45" i="11"/>
  <c r="CE45" i="11"/>
  <c r="BU46" i="11"/>
  <c r="BV46" i="11"/>
  <c r="BW46" i="11"/>
  <c r="BX46" i="11"/>
  <c r="BY46" i="11"/>
  <c r="BZ46" i="11"/>
  <c r="CA46" i="11"/>
  <c r="CB46" i="11"/>
  <c r="CC46" i="11"/>
  <c r="CD46" i="11"/>
  <c r="CE46" i="11"/>
  <c r="BU47" i="11"/>
  <c r="BV47" i="11"/>
  <c r="BW47" i="11"/>
  <c r="BX47" i="11"/>
  <c r="BY47" i="11"/>
  <c r="BZ47" i="11"/>
  <c r="CA47" i="11"/>
  <c r="CB47" i="11"/>
  <c r="CC47" i="11"/>
  <c r="CD47" i="11"/>
  <c r="CE47" i="11"/>
  <c r="BU48" i="11"/>
  <c r="BV48" i="11"/>
  <c r="BW48" i="11"/>
  <c r="BX48" i="11"/>
  <c r="BY48" i="11"/>
  <c r="BZ48" i="11"/>
  <c r="CA48" i="11"/>
  <c r="CB48" i="11"/>
  <c r="CC48" i="11"/>
  <c r="CD48" i="11"/>
  <c r="CE48" i="11"/>
  <c r="BU49" i="11"/>
  <c r="BV49" i="11"/>
  <c r="BW49" i="11"/>
  <c r="BX49" i="11"/>
  <c r="BY49" i="11"/>
  <c r="BZ49" i="11"/>
  <c r="CA49" i="11"/>
  <c r="CB49" i="11"/>
  <c r="CC49" i="11"/>
  <c r="CD49" i="11"/>
  <c r="CE49" i="11"/>
  <c r="BU50" i="11"/>
  <c r="BV50" i="11"/>
  <c r="BW50" i="11"/>
  <c r="BX50" i="11"/>
  <c r="BY50" i="11"/>
  <c r="BZ50" i="11"/>
  <c r="CA50" i="11"/>
  <c r="CB50" i="11"/>
  <c r="CC50" i="11"/>
  <c r="CD50" i="11"/>
  <c r="CE50" i="11"/>
  <c r="BU51" i="11"/>
  <c r="BV51" i="11"/>
  <c r="BW51" i="11"/>
  <c r="BX51" i="11"/>
  <c r="BY51" i="11"/>
  <c r="BZ51" i="11"/>
  <c r="CA51" i="11"/>
  <c r="CB51" i="11"/>
  <c r="CC51" i="11"/>
  <c r="CD51" i="11"/>
  <c r="CE51" i="11"/>
  <c r="BU52" i="11"/>
  <c r="BV52" i="11"/>
  <c r="BW52" i="11"/>
  <c r="BX52" i="11"/>
  <c r="BY52" i="11"/>
  <c r="BZ52" i="11"/>
  <c r="CA52" i="11"/>
  <c r="CB52" i="11"/>
  <c r="CC52" i="11"/>
  <c r="CD52" i="11"/>
  <c r="CE52" i="11"/>
  <c r="BU54" i="11"/>
  <c r="BV54" i="11"/>
  <c r="BW54" i="11"/>
  <c r="BX54" i="11"/>
  <c r="BY54" i="11"/>
  <c r="BZ54" i="11"/>
  <c r="CA54" i="11"/>
  <c r="CB54" i="11"/>
  <c r="CC54" i="11"/>
  <c r="CD54" i="11"/>
  <c r="CE54" i="11"/>
  <c r="BU55" i="11"/>
  <c r="BV55" i="11"/>
  <c r="BW55" i="11"/>
  <c r="BX55" i="11"/>
  <c r="BY55" i="11"/>
  <c r="BZ55" i="11"/>
  <c r="CA55" i="11"/>
  <c r="CB55" i="11"/>
  <c r="CC55" i="11"/>
  <c r="CD55" i="11"/>
  <c r="CE55" i="11"/>
  <c r="BU56" i="11"/>
  <c r="BV56" i="11"/>
  <c r="BW56" i="11"/>
  <c r="BX56" i="11"/>
  <c r="BY56" i="11"/>
  <c r="BZ56" i="11"/>
  <c r="CA56" i="11"/>
  <c r="CB56" i="11"/>
  <c r="CC56" i="11"/>
  <c r="CD56" i="11"/>
  <c r="CE56" i="11"/>
  <c r="BU57" i="11"/>
  <c r="BV57" i="11"/>
  <c r="BW57" i="11"/>
  <c r="BX57" i="11"/>
  <c r="BY57" i="11"/>
  <c r="BZ57" i="11"/>
  <c r="CA57" i="11"/>
  <c r="CB57" i="11"/>
  <c r="CC57" i="11"/>
  <c r="CD57" i="11"/>
  <c r="CE57" i="11"/>
  <c r="BU58" i="11"/>
  <c r="BV58" i="11"/>
  <c r="BW58" i="11"/>
  <c r="BX58" i="11"/>
  <c r="BY58" i="11"/>
  <c r="BZ58" i="11"/>
  <c r="CB58" i="11"/>
  <c r="CC58" i="11"/>
  <c r="CD58" i="11"/>
  <c r="CE58" i="11"/>
  <c r="BU59" i="11"/>
  <c r="BV59" i="11"/>
  <c r="BW59" i="11"/>
  <c r="BX59" i="11"/>
  <c r="BY59" i="11"/>
  <c r="BZ59" i="11"/>
  <c r="CB59" i="11"/>
  <c r="CC59" i="11"/>
  <c r="CD59" i="11"/>
  <c r="CE59" i="11"/>
  <c r="BU60" i="11"/>
  <c r="BV60" i="11"/>
  <c r="BW60" i="11"/>
  <c r="BX60" i="11"/>
  <c r="BY60" i="11"/>
  <c r="BZ60" i="11"/>
  <c r="CB60" i="11"/>
  <c r="CC60" i="11"/>
  <c r="CD60" i="11"/>
  <c r="CE60" i="11"/>
  <c r="BU61" i="11"/>
  <c r="BV61" i="11"/>
  <c r="BW61" i="11"/>
  <c r="BX61" i="11"/>
  <c r="BY61" i="11"/>
  <c r="BZ61" i="11"/>
  <c r="CA61" i="11"/>
  <c r="CB61" i="11"/>
  <c r="CC61" i="11"/>
  <c r="CD61" i="11"/>
  <c r="CE61" i="11"/>
  <c r="BU62" i="11"/>
  <c r="BV62" i="11"/>
  <c r="BW62" i="11"/>
  <c r="BX62" i="11"/>
  <c r="BY62" i="11"/>
  <c r="BZ62" i="11"/>
  <c r="CA62" i="11"/>
  <c r="CB62" i="11"/>
  <c r="CC62" i="11"/>
  <c r="CD62" i="11"/>
  <c r="CE62" i="11"/>
  <c r="BU63" i="11"/>
  <c r="BV63" i="11"/>
  <c r="BW63" i="11"/>
  <c r="BX63" i="11"/>
  <c r="BY63" i="11"/>
  <c r="BZ63" i="11"/>
  <c r="CA63" i="11"/>
  <c r="CB63" i="11"/>
  <c r="CC63" i="11"/>
  <c r="CD63" i="11"/>
  <c r="CE63" i="11"/>
  <c r="BU65" i="11"/>
  <c r="BV65" i="11"/>
  <c r="BW65" i="11"/>
  <c r="BX65" i="11"/>
  <c r="BY65" i="11"/>
  <c r="BZ65" i="11"/>
  <c r="CA65" i="11"/>
  <c r="CB65" i="11"/>
  <c r="CC65" i="11"/>
  <c r="CD65" i="11"/>
  <c r="CE65" i="11"/>
  <c r="BU66" i="11"/>
  <c r="BV66" i="11"/>
  <c r="BW66" i="11"/>
  <c r="BX66" i="11"/>
  <c r="BY66" i="11"/>
  <c r="BZ66" i="11"/>
  <c r="CA66" i="11"/>
  <c r="CB66" i="11"/>
  <c r="CC66" i="11"/>
  <c r="CD66" i="11"/>
  <c r="CE66" i="11"/>
  <c r="BU67" i="11"/>
  <c r="BV67" i="11"/>
  <c r="BW67" i="11"/>
  <c r="BX67" i="11"/>
  <c r="BY67" i="11"/>
  <c r="BZ67" i="11"/>
  <c r="CB67" i="11"/>
  <c r="CC67" i="11"/>
  <c r="CD67" i="11"/>
  <c r="CE67" i="11"/>
  <c r="BU68" i="11"/>
  <c r="BV68" i="11"/>
  <c r="BW68" i="11"/>
  <c r="BX68" i="11"/>
  <c r="BY68" i="11"/>
  <c r="BZ68" i="11"/>
  <c r="CB68" i="11"/>
  <c r="CC68" i="11"/>
  <c r="CD68" i="11"/>
  <c r="CE68" i="11"/>
  <c r="BU69" i="11"/>
  <c r="BV69" i="11"/>
  <c r="BW69" i="11"/>
  <c r="BX69" i="11"/>
  <c r="BY69" i="11"/>
  <c r="BZ69" i="11"/>
  <c r="CA69" i="11"/>
  <c r="CB69" i="11"/>
  <c r="CC69" i="11"/>
  <c r="CD69" i="11"/>
  <c r="CE69" i="11"/>
  <c r="BU70" i="11"/>
  <c r="BV70" i="11"/>
  <c r="BW70" i="11"/>
  <c r="BX70" i="11"/>
  <c r="BY70" i="11"/>
  <c r="BZ70" i="11"/>
  <c r="CB70" i="11"/>
  <c r="CC70" i="11"/>
  <c r="CD70" i="11"/>
  <c r="CE70" i="11"/>
  <c r="BU71" i="11"/>
  <c r="BV71" i="11"/>
  <c r="BW71" i="11"/>
  <c r="BX71" i="11"/>
  <c r="BY71" i="11"/>
  <c r="BZ71" i="11"/>
  <c r="CA71" i="11"/>
  <c r="CB71" i="11"/>
  <c r="CC71" i="11"/>
  <c r="CD71" i="11"/>
  <c r="CE71" i="11"/>
  <c r="BU72" i="11"/>
  <c r="BV72" i="11"/>
  <c r="BW72" i="11"/>
  <c r="BX72" i="11"/>
  <c r="BY72" i="11"/>
  <c r="BZ72" i="11"/>
  <c r="CB72" i="11"/>
  <c r="CC72" i="11"/>
  <c r="CD72" i="11"/>
  <c r="CE72" i="11"/>
  <c r="BU73" i="11"/>
  <c r="BV73" i="11"/>
  <c r="BW73" i="11"/>
  <c r="BX73" i="11"/>
  <c r="BY73" i="11"/>
  <c r="BZ73" i="11"/>
  <c r="CA73" i="11"/>
  <c r="CB73" i="11"/>
  <c r="CC73" i="11"/>
  <c r="CD73" i="11"/>
  <c r="CE73" i="11"/>
  <c r="BU74" i="11"/>
  <c r="BV74" i="11"/>
  <c r="BW74" i="11"/>
  <c r="BX74" i="11"/>
  <c r="BY74" i="11"/>
  <c r="BZ74" i="11"/>
  <c r="CA74" i="11"/>
  <c r="CB74" i="11"/>
  <c r="CC74" i="11"/>
  <c r="CD74" i="11"/>
  <c r="CE74" i="11"/>
  <c r="BU75" i="11"/>
  <c r="BV75" i="11"/>
  <c r="BW75" i="11"/>
  <c r="BX75" i="11"/>
  <c r="BY75" i="11"/>
  <c r="BZ75" i="11"/>
  <c r="CB75" i="11"/>
  <c r="CC75" i="11"/>
  <c r="CD75" i="11"/>
  <c r="CE75" i="11"/>
  <c r="BU76" i="11"/>
  <c r="BV76" i="11"/>
  <c r="BW76" i="11"/>
  <c r="BX76" i="11"/>
  <c r="BY76" i="11"/>
  <c r="BZ76" i="11"/>
  <c r="CB76" i="11"/>
  <c r="CC76" i="11"/>
  <c r="CD76" i="11"/>
  <c r="CE76" i="11"/>
  <c r="BU77" i="11"/>
  <c r="BV77" i="11"/>
  <c r="BW77" i="11"/>
  <c r="BX77" i="11"/>
  <c r="BY77" i="11"/>
  <c r="BZ77" i="11"/>
  <c r="CA77" i="11"/>
  <c r="CB77" i="11"/>
  <c r="CC77" i="11"/>
  <c r="CD77" i="11"/>
  <c r="CE77" i="11"/>
  <c r="BU83" i="11"/>
  <c r="BV83" i="11"/>
  <c r="BW83" i="11"/>
  <c r="BX83" i="11"/>
  <c r="BY83" i="11"/>
  <c r="BZ83" i="11"/>
  <c r="CA83" i="11"/>
  <c r="CB83" i="11"/>
  <c r="CC83" i="11"/>
  <c r="CD83" i="11"/>
  <c r="CE83" i="11"/>
  <c r="BU84" i="11"/>
  <c r="BV84" i="11"/>
  <c r="BW84" i="11"/>
  <c r="BX84" i="11"/>
  <c r="BY84" i="11"/>
  <c r="BZ84" i="11"/>
  <c r="CA84" i="11"/>
  <c r="CB84" i="11"/>
  <c r="CC84" i="11"/>
  <c r="CD84" i="11"/>
  <c r="CE84" i="11"/>
  <c r="BU85" i="11"/>
  <c r="BV85" i="11"/>
  <c r="BW85" i="11"/>
  <c r="BX85" i="11"/>
  <c r="BY85" i="11"/>
  <c r="BZ85" i="11"/>
  <c r="CA85" i="11"/>
  <c r="CB85" i="11"/>
  <c r="CC85" i="11"/>
  <c r="CD85" i="11"/>
  <c r="CE85" i="11"/>
  <c r="BU86" i="11"/>
  <c r="BV86" i="11"/>
  <c r="BW86" i="11"/>
  <c r="BX86" i="11"/>
  <c r="BY86" i="11"/>
  <c r="BZ86" i="11"/>
  <c r="CA86" i="11"/>
  <c r="CB86" i="11"/>
  <c r="CC86" i="11"/>
  <c r="CD86" i="11"/>
  <c r="CE86" i="11"/>
  <c r="BU87" i="11"/>
  <c r="BV87" i="11"/>
  <c r="BW87" i="11"/>
  <c r="BX87" i="11"/>
  <c r="BY87" i="11"/>
  <c r="BZ87" i="11"/>
  <c r="CA87" i="11"/>
  <c r="CB87" i="11"/>
  <c r="CC87" i="11"/>
  <c r="CD87" i="11"/>
  <c r="CE87" i="11"/>
  <c r="BU88" i="11"/>
  <c r="BV88" i="11"/>
  <c r="BW88" i="11"/>
  <c r="BX88" i="11"/>
  <c r="BY88" i="11"/>
  <c r="BZ88" i="11"/>
  <c r="CA88" i="11"/>
  <c r="CB88" i="11"/>
  <c r="CC88" i="11"/>
  <c r="CD88" i="11"/>
  <c r="CE88" i="11"/>
  <c r="BU89" i="11"/>
  <c r="BV89" i="11"/>
  <c r="BW89" i="11"/>
  <c r="BX89" i="11"/>
  <c r="BY89" i="11"/>
  <c r="BZ89" i="11"/>
  <c r="CB89" i="11"/>
  <c r="CC89" i="11"/>
  <c r="CD89" i="11"/>
  <c r="CE89" i="11"/>
  <c r="BU117" i="11"/>
  <c r="BV117" i="11"/>
  <c r="BW117" i="11"/>
  <c r="BX117" i="11"/>
  <c r="BY117" i="11"/>
  <c r="BZ117" i="11"/>
  <c r="CA117" i="11"/>
  <c r="CB117" i="11"/>
  <c r="CC117" i="11"/>
  <c r="CD117" i="11"/>
  <c r="CE117" i="11"/>
  <c r="BU118" i="11"/>
  <c r="BV118" i="11"/>
  <c r="BW118" i="11"/>
  <c r="BX118" i="11"/>
  <c r="BY118" i="11"/>
  <c r="BZ118" i="11"/>
  <c r="CA118" i="11"/>
  <c r="CB118" i="11"/>
  <c r="CC118" i="11"/>
  <c r="CD118" i="11"/>
  <c r="CE118" i="11"/>
  <c r="BU119" i="11"/>
  <c r="BV119" i="11"/>
  <c r="BW119" i="11"/>
  <c r="BX119" i="11"/>
  <c r="BY119" i="11"/>
  <c r="BZ119" i="11"/>
  <c r="CA119" i="11"/>
  <c r="CB119" i="11"/>
  <c r="CC119" i="11"/>
  <c r="CD119" i="11"/>
  <c r="CE119" i="11"/>
  <c r="BU120" i="11"/>
  <c r="BV120" i="11"/>
  <c r="BW120" i="11"/>
  <c r="BX120" i="11"/>
  <c r="BY120" i="11"/>
  <c r="BZ120" i="11"/>
  <c r="CA120" i="11"/>
  <c r="CB120" i="11"/>
  <c r="CC120" i="11"/>
  <c r="CD120" i="11"/>
  <c r="CE120" i="11"/>
  <c r="BU121" i="11"/>
  <c r="BV121" i="11"/>
  <c r="BW121" i="11"/>
  <c r="BX121" i="11"/>
  <c r="BY121" i="11"/>
  <c r="BZ121" i="11"/>
  <c r="CB121" i="11"/>
  <c r="CC121" i="11"/>
  <c r="CD121" i="11"/>
  <c r="CE121" i="11"/>
  <c r="BU122" i="11"/>
  <c r="BV122" i="11"/>
  <c r="BW122" i="11"/>
  <c r="BX122" i="11"/>
  <c r="BY122" i="11"/>
  <c r="BZ122" i="11"/>
  <c r="CA122" i="11"/>
  <c r="CB122" i="11"/>
  <c r="CC122" i="11"/>
  <c r="CD122" i="11"/>
  <c r="CE122" i="11"/>
  <c r="BU123" i="11"/>
  <c r="BV123" i="11"/>
  <c r="BW123" i="11"/>
  <c r="BX123" i="11"/>
  <c r="BY123" i="11"/>
  <c r="BZ123" i="11"/>
  <c r="CA123" i="11"/>
  <c r="CB123" i="11"/>
  <c r="CC123" i="11"/>
  <c r="CD123" i="11"/>
  <c r="CE123" i="11"/>
  <c r="BU124" i="11"/>
  <c r="BV124" i="11"/>
  <c r="BW124" i="11"/>
  <c r="BX124" i="11"/>
  <c r="BY124" i="11"/>
  <c r="BZ124" i="11"/>
  <c r="CA124" i="11"/>
  <c r="CB124" i="11"/>
  <c r="CC124" i="11"/>
  <c r="CD124" i="11"/>
  <c r="CE124" i="11"/>
  <c r="BU125" i="11"/>
  <c r="BV125" i="11"/>
  <c r="BW125" i="11"/>
  <c r="BX125" i="11"/>
  <c r="BY125" i="11"/>
  <c r="BZ125" i="11"/>
  <c r="CB125" i="11"/>
  <c r="CC125" i="11"/>
  <c r="CD125" i="11"/>
  <c r="CE125" i="11"/>
  <c r="BU126" i="11"/>
  <c r="BV126" i="11"/>
  <c r="BW126" i="11"/>
  <c r="BX126" i="11"/>
  <c r="BY126" i="11"/>
  <c r="BZ126" i="11"/>
  <c r="CA126" i="11"/>
  <c r="CB126" i="11"/>
  <c r="CC126" i="11"/>
  <c r="CD126" i="11"/>
  <c r="CE126" i="11"/>
  <c r="BU127" i="11"/>
  <c r="BV127" i="11"/>
  <c r="BW127" i="11"/>
  <c r="BX127" i="11"/>
  <c r="BY127" i="11"/>
  <c r="BZ127" i="11"/>
  <c r="CA127" i="11"/>
  <c r="CB127" i="11"/>
  <c r="CC127" i="11"/>
  <c r="CD127" i="11"/>
  <c r="CE127" i="11"/>
  <c r="BU128" i="11"/>
  <c r="BV128" i="11"/>
  <c r="BW128" i="11"/>
  <c r="BX128" i="11"/>
  <c r="BY128" i="11"/>
  <c r="BZ128" i="11"/>
  <c r="CA128" i="11"/>
  <c r="CB128" i="11"/>
  <c r="CC128" i="11"/>
  <c r="CD128" i="11"/>
  <c r="CE128" i="11"/>
  <c r="BU129" i="11"/>
  <c r="BV129" i="11"/>
  <c r="BW129" i="11"/>
  <c r="BX129" i="11"/>
  <c r="BY129" i="11"/>
  <c r="BZ129" i="11"/>
  <c r="CA129" i="11"/>
  <c r="CB129" i="11"/>
  <c r="CC129" i="11"/>
  <c r="CD129" i="11"/>
  <c r="CE129" i="11"/>
  <c r="BU130" i="11"/>
  <c r="BV130" i="11"/>
  <c r="BW130" i="11"/>
  <c r="BX130" i="11"/>
  <c r="BY130" i="11"/>
  <c r="BZ130" i="11"/>
  <c r="CA130" i="11"/>
  <c r="CB130" i="11"/>
  <c r="CC130" i="11"/>
  <c r="CD130" i="11"/>
  <c r="CE130" i="11"/>
  <c r="BU131" i="11"/>
  <c r="BV131" i="11"/>
  <c r="BW131" i="11"/>
  <c r="BX131" i="11"/>
  <c r="BY131" i="11"/>
  <c r="BZ131" i="11"/>
  <c r="CA131" i="11"/>
  <c r="CB131" i="11"/>
  <c r="CC131" i="11"/>
  <c r="CD131" i="11"/>
  <c r="CE131" i="11"/>
  <c r="BU132" i="11"/>
  <c r="BV132" i="11"/>
  <c r="BW132" i="11"/>
  <c r="BX132" i="11"/>
  <c r="BY132" i="11"/>
  <c r="BZ132" i="11"/>
  <c r="CA132" i="11"/>
  <c r="CB132" i="11"/>
  <c r="CC132" i="11"/>
  <c r="CD132" i="11"/>
  <c r="CE132" i="11"/>
  <c r="BU133" i="11"/>
  <c r="BV133" i="11"/>
  <c r="BW133" i="11"/>
  <c r="BX133" i="11"/>
  <c r="BY133" i="11"/>
  <c r="BZ133" i="11"/>
  <c r="CA133" i="11"/>
  <c r="CB133" i="11"/>
  <c r="CC133" i="11"/>
  <c r="CD133" i="11"/>
  <c r="CE133" i="11"/>
  <c r="BU134" i="11"/>
  <c r="BV134" i="11"/>
  <c r="BW134" i="11"/>
  <c r="BX134" i="11"/>
  <c r="BY134" i="11"/>
  <c r="BZ134" i="11"/>
  <c r="CA134" i="11"/>
  <c r="CB134" i="11"/>
  <c r="CC134" i="11"/>
  <c r="CD134" i="11"/>
  <c r="CE134" i="11"/>
  <c r="BU135" i="11"/>
  <c r="BV135" i="11"/>
  <c r="BW135" i="11"/>
  <c r="BX135" i="11"/>
  <c r="BY135" i="11"/>
  <c r="BZ135" i="11"/>
  <c r="CA135" i="11"/>
  <c r="CB135" i="11"/>
  <c r="CC135" i="11"/>
  <c r="CD135" i="11"/>
  <c r="CE135" i="11"/>
  <c r="BU136" i="11"/>
  <c r="BV136" i="11"/>
  <c r="BW136" i="11"/>
  <c r="BX136" i="11"/>
  <c r="BY136" i="11"/>
  <c r="BZ136" i="11"/>
  <c r="CA136" i="11"/>
  <c r="CB136" i="11"/>
  <c r="CC136" i="11"/>
  <c r="CD136" i="11"/>
  <c r="CE136" i="11"/>
  <c r="BU137" i="11"/>
  <c r="BV137" i="11"/>
  <c r="BW137" i="11"/>
  <c r="BX137" i="11"/>
  <c r="BY137" i="11"/>
  <c r="BZ137" i="11"/>
  <c r="CA137" i="11"/>
  <c r="CB137" i="11"/>
  <c r="CC137" i="11"/>
  <c r="CD137" i="11"/>
  <c r="CE137" i="11"/>
  <c r="BU138" i="11"/>
  <c r="BV138" i="11"/>
  <c r="BW138" i="11"/>
  <c r="BX138" i="11"/>
  <c r="BY138" i="11"/>
  <c r="BZ138" i="11"/>
  <c r="CA138" i="11"/>
  <c r="CB138" i="11"/>
  <c r="CC138" i="11"/>
  <c r="CD138" i="11"/>
  <c r="CE138" i="11"/>
  <c r="BU139" i="11"/>
  <c r="BV139" i="11"/>
  <c r="BW139" i="11"/>
  <c r="BX139" i="11"/>
  <c r="BY139" i="11"/>
  <c r="BZ139" i="11"/>
  <c r="CA139" i="11"/>
  <c r="CB139" i="11"/>
  <c r="CC139" i="11"/>
  <c r="CD139" i="11"/>
  <c r="CE139" i="11"/>
  <c r="BU140" i="11"/>
  <c r="BV140" i="11"/>
  <c r="BW140" i="11"/>
  <c r="BX140" i="11"/>
  <c r="BY140" i="11"/>
  <c r="BZ140" i="11"/>
  <c r="CA140" i="11"/>
  <c r="CB140" i="11"/>
  <c r="CC140" i="11"/>
  <c r="CD140" i="11"/>
  <c r="CE140" i="11"/>
  <c r="BU141" i="11"/>
  <c r="BV141" i="11"/>
  <c r="BW141" i="11"/>
  <c r="BX141" i="11"/>
  <c r="BY141" i="11"/>
  <c r="BZ141" i="11"/>
  <c r="CA141" i="11"/>
  <c r="CB141" i="11"/>
  <c r="CC141" i="11"/>
  <c r="CD141" i="11"/>
  <c r="CE141" i="11"/>
  <c r="BU142" i="11"/>
  <c r="BV142" i="11"/>
  <c r="BW142" i="11"/>
  <c r="BX142" i="11"/>
  <c r="BY142" i="11"/>
  <c r="BZ142" i="11"/>
  <c r="CA142" i="11"/>
  <c r="CB142" i="11"/>
  <c r="CC142" i="11"/>
  <c r="CD142" i="11"/>
  <c r="CE142" i="11"/>
  <c r="BU143" i="11"/>
  <c r="BV143" i="11"/>
  <c r="BW143" i="11"/>
  <c r="BX143" i="11"/>
  <c r="BY143" i="11"/>
  <c r="BZ143" i="11"/>
  <c r="CA143" i="11"/>
  <c r="CB143" i="11"/>
  <c r="CC143" i="11"/>
  <c r="CD143" i="11"/>
  <c r="CE143" i="11"/>
  <c r="BU144" i="11"/>
  <c r="BV144" i="11"/>
  <c r="BW144" i="11"/>
  <c r="BX144" i="11"/>
  <c r="BY144" i="11"/>
  <c r="BZ144" i="11"/>
  <c r="CA144" i="11"/>
  <c r="CB144" i="11"/>
  <c r="CC144" i="11"/>
  <c r="CD144" i="11"/>
  <c r="CE144" i="11"/>
  <c r="BU145" i="11"/>
  <c r="BV145" i="11"/>
  <c r="BW145" i="11"/>
  <c r="BX145" i="11"/>
  <c r="BY145" i="11"/>
  <c r="BZ145" i="11"/>
  <c r="CA145" i="11"/>
  <c r="CB145" i="11"/>
  <c r="CC145" i="11"/>
  <c r="CD145" i="11"/>
  <c r="CE145" i="11"/>
  <c r="BU146" i="11"/>
  <c r="BV146" i="11"/>
  <c r="BW146" i="11"/>
  <c r="BX146" i="11"/>
  <c r="BY146" i="11"/>
  <c r="BZ146" i="11"/>
  <c r="CA146" i="11"/>
  <c r="CB146" i="11"/>
  <c r="CC146" i="11"/>
  <c r="CD146" i="11"/>
  <c r="CE146" i="11"/>
  <c r="BU147" i="11"/>
  <c r="BV147" i="11"/>
  <c r="BW147" i="11"/>
  <c r="BX147" i="11"/>
  <c r="BY147" i="11"/>
  <c r="BZ147" i="11"/>
  <c r="CA147" i="11"/>
  <c r="CB147" i="11"/>
  <c r="CC147" i="11"/>
  <c r="CD147" i="11"/>
  <c r="CE147" i="11"/>
  <c r="BU148" i="11"/>
  <c r="BV148" i="11"/>
  <c r="BW148" i="11"/>
  <c r="BX148" i="11"/>
  <c r="BY148" i="11"/>
  <c r="BZ148" i="11"/>
  <c r="CA148" i="11"/>
  <c r="CB148" i="11"/>
  <c r="CC148" i="11"/>
  <c r="CD148" i="11"/>
  <c r="CE148" i="11"/>
  <c r="BU149" i="11"/>
  <c r="BV149" i="11"/>
  <c r="BW149" i="11"/>
  <c r="BX149" i="11"/>
  <c r="BY149" i="11"/>
  <c r="BZ149" i="11"/>
  <c r="CA149" i="11"/>
  <c r="CB149" i="11"/>
  <c r="CC149" i="11"/>
  <c r="CD149" i="11"/>
  <c r="CE149" i="11"/>
  <c r="BU150" i="11"/>
  <c r="BV150" i="11"/>
  <c r="BW150" i="11"/>
  <c r="BX150" i="11"/>
  <c r="BY150" i="11"/>
  <c r="BZ150" i="11"/>
  <c r="CA150" i="11"/>
  <c r="CB150" i="11"/>
  <c r="CC150" i="11"/>
  <c r="CD150" i="11"/>
  <c r="CE150" i="11"/>
  <c r="BU151" i="11"/>
  <c r="BV151" i="11"/>
  <c r="BW151" i="11"/>
  <c r="BX151" i="11"/>
  <c r="BY151" i="11"/>
  <c r="BZ151" i="11"/>
  <c r="CA151" i="11"/>
  <c r="CB151" i="11"/>
  <c r="CC151" i="11"/>
  <c r="CD151" i="11"/>
  <c r="CE151" i="11"/>
  <c r="BU152" i="11"/>
  <c r="BV152" i="11"/>
  <c r="BW152" i="11"/>
  <c r="BX152" i="11"/>
  <c r="BY152" i="11"/>
  <c r="BZ152" i="11"/>
  <c r="CA152" i="11"/>
  <c r="CB152" i="11"/>
  <c r="CC152" i="11"/>
  <c r="CD152" i="11"/>
  <c r="CE152" i="11"/>
  <c r="BU153" i="11"/>
  <c r="BV153" i="11"/>
  <c r="BW153" i="11"/>
  <c r="BX153" i="11"/>
  <c r="BY153" i="11"/>
  <c r="BZ153" i="11"/>
  <c r="CA153" i="11"/>
  <c r="CB153" i="11"/>
  <c r="CC153" i="11"/>
  <c r="CD153" i="11"/>
  <c r="CE153" i="11"/>
  <c r="BU154" i="11"/>
  <c r="BV154" i="11"/>
  <c r="BW154" i="11"/>
  <c r="BX154" i="11"/>
  <c r="BY154" i="11"/>
  <c r="BZ154" i="11"/>
  <c r="CA154" i="11"/>
  <c r="CB154" i="11"/>
  <c r="CC154" i="11"/>
  <c r="CD154" i="11"/>
  <c r="CE154" i="11"/>
  <c r="BU155" i="11"/>
  <c r="BV155" i="11"/>
  <c r="BW155" i="11"/>
  <c r="BX155" i="11"/>
  <c r="BY155" i="11"/>
  <c r="BZ155" i="11"/>
  <c r="CA155" i="11"/>
  <c r="CB155" i="11"/>
  <c r="CC155" i="11"/>
  <c r="CD155" i="11"/>
  <c r="CE155" i="11"/>
  <c r="BU156" i="11"/>
  <c r="BV156" i="11"/>
  <c r="BW156" i="11"/>
  <c r="BX156" i="11"/>
  <c r="BY156" i="11"/>
  <c r="BZ156" i="11"/>
  <c r="CA156" i="11"/>
  <c r="CB156" i="11"/>
  <c r="CC156" i="11"/>
  <c r="CD156" i="11"/>
  <c r="CE156" i="11"/>
  <c r="BU157" i="11"/>
  <c r="BV157" i="11"/>
  <c r="BW157" i="11"/>
  <c r="BX157" i="11"/>
  <c r="BY157" i="11"/>
  <c r="BZ157" i="11"/>
  <c r="CA157" i="11"/>
  <c r="CB157" i="11"/>
  <c r="CC157" i="11"/>
  <c r="CD157" i="11"/>
  <c r="CE157" i="11"/>
  <c r="BU158" i="11"/>
  <c r="BV158" i="11"/>
  <c r="BW158" i="11"/>
  <c r="BX158" i="11"/>
  <c r="BY158" i="11"/>
  <c r="BZ158" i="11"/>
  <c r="CA158" i="11"/>
  <c r="CB158" i="11"/>
  <c r="CC158" i="11"/>
  <c r="CD158" i="11"/>
  <c r="CE158" i="11"/>
  <c r="BU159" i="11"/>
  <c r="BV159" i="11"/>
  <c r="BW159" i="11"/>
  <c r="BX159" i="11"/>
  <c r="BY159" i="11"/>
  <c r="BZ159" i="11"/>
  <c r="CA159" i="11"/>
  <c r="CB159" i="11"/>
  <c r="CC159" i="11"/>
  <c r="CD159" i="11"/>
  <c r="CE159" i="11"/>
  <c r="BU160" i="11"/>
  <c r="BV160" i="11"/>
  <c r="BW160" i="11"/>
  <c r="BX160" i="11"/>
  <c r="BY160" i="11"/>
  <c r="BZ160" i="11"/>
  <c r="CA160" i="11"/>
  <c r="CB160" i="11"/>
  <c r="CC160" i="11"/>
  <c r="CD160" i="11"/>
  <c r="CE160" i="11"/>
  <c r="BU161" i="11"/>
  <c r="BV161" i="11"/>
  <c r="BW161" i="11"/>
  <c r="BX161" i="11"/>
  <c r="BY161" i="11"/>
  <c r="BZ161" i="11"/>
  <c r="CA161" i="11"/>
  <c r="CB161" i="11"/>
  <c r="CC161" i="11"/>
  <c r="CD161" i="11"/>
  <c r="CE161" i="11"/>
  <c r="BU162" i="11"/>
  <c r="BV162" i="11"/>
  <c r="BW162" i="11"/>
  <c r="BX162" i="11"/>
  <c r="BY162" i="11"/>
  <c r="BZ162" i="11"/>
  <c r="CA162" i="11"/>
  <c r="CB162" i="11"/>
  <c r="CC162" i="11"/>
  <c r="CD162" i="11"/>
  <c r="CE162" i="11"/>
  <c r="BU163" i="11"/>
  <c r="BV163" i="11"/>
  <c r="BW163" i="11"/>
  <c r="BX163" i="11"/>
  <c r="BY163" i="11"/>
  <c r="BZ163" i="11"/>
  <c r="CA163" i="11"/>
  <c r="CB163" i="11"/>
  <c r="CC163" i="11"/>
  <c r="CD163" i="11"/>
  <c r="CE163" i="11"/>
  <c r="BU164" i="11"/>
  <c r="BV164" i="11"/>
  <c r="BW164" i="11"/>
  <c r="BX164" i="11"/>
  <c r="BY164" i="11"/>
  <c r="BZ164" i="11"/>
  <c r="CA164" i="11"/>
  <c r="CB164" i="11"/>
  <c r="CC164" i="11"/>
  <c r="CD164" i="11"/>
  <c r="CE164" i="11"/>
  <c r="BU165" i="11"/>
  <c r="BV165" i="11"/>
  <c r="BW165" i="11"/>
  <c r="BX165" i="11"/>
  <c r="BY165" i="11"/>
  <c r="BZ165" i="11"/>
  <c r="CA165" i="11"/>
  <c r="CB165" i="11"/>
  <c r="CC165" i="11"/>
  <c r="CD165" i="11"/>
  <c r="CE165" i="11"/>
  <c r="BU166" i="11"/>
  <c r="BV166" i="11"/>
  <c r="BW166" i="11"/>
  <c r="BX166" i="11"/>
  <c r="BY166" i="11"/>
  <c r="BZ166" i="11"/>
  <c r="CA166" i="11"/>
  <c r="CB166" i="11"/>
  <c r="CC166" i="11"/>
  <c r="CD166" i="11"/>
  <c r="CE166" i="11"/>
  <c r="BU167" i="11"/>
  <c r="BV167" i="11"/>
  <c r="BW167" i="11"/>
  <c r="BX167" i="11"/>
  <c r="BY167" i="11"/>
  <c r="BZ167" i="11"/>
  <c r="CA167" i="11"/>
  <c r="CB167" i="11"/>
  <c r="CC167" i="11"/>
  <c r="CD167" i="11"/>
  <c r="CE167" i="11"/>
  <c r="BU168" i="11"/>
  <c r="BV168" i="11"/>
  <c r="BW168" i="11"/>
  <c r="BX168" i="11"/>
  <c r="BY168" i="11"/>
  <c r="BZ168" i="11"/>
  <c r="CA168" i="11"/>
  <c r="CB168" i="11"/>
  <c r="CC168" i="11"/>
  <c r="CD168" i="11"/>
  <c r="CE168" i="11"/>
  <c r="BU169" i="11"/>
  <c r="BV169" i="11"/>
  <c r="BW169" i="11"/>
  <c r="BX169" i="11"/>
  <c r="BY169" i="11"/>
  <c r="BZ169" i="11"/>
  <c r="CB169" i="11"/>
  <c r="CC169" i="11"/>
  <c r="CD169" i="11"/>
  <c r="CE169" i="11"/>
  <c r="BU170" i="11"/>
  <c r="BV170" i="11"/>
  <c r="BW170" i="11"/>
  <c r="BX170" i="11"/>
  <c r="BY170" i="11"/>
  <c r="BZ170" i="11"/>
  <c r="CA170" i="11"/>
  <c r="CB170" i="11"/>
  <c r="CC170" i="11"/>
  <c r="CD170" i="11"/>
  <c r="CE170" i="11"/>
  <c r="BU171" i="11"/>
  <c r="BV171" i="11"/>
  <c r="BW171" i="11"/>
  <c r="BX171" i="11"/>
  <c r="BY171" i="11"/>
  <c r="BZ171" i="11"/>
  <c r="CA171" i="11"/>
  <c r="CB171" i="11"/>
  <c r="CC171" i="11"/>
  <c r="CD171" i="11"/>
  <c r="CE171" i="11"/>
  <c r="BU172" i="11"/>
  <c r="BV172" i="11"/>
  <c r="BW172" i="11"/>
  <c r="BX172" i="11"/>
  <c r="BY172" i="11"/>
  <c r="BZ172" i="11"/>
  <c r="CA172" i="11"/>
  <c r="CB172" i="11"/>
  <c r="CC172" i="11"/>
  <c r="CD172" i="11"/>
  <c r="CE172" i="11"/>
  <c r="BU173" i="11"/>
  <c r="BV173" i="11"/>
  <c r="BW173" i="11"/>
  <c r="BX173" i="11"/>
  <c r="BY173" i="11"/>
  <c r="BZ173" i="11"/>
  <c r="CA173" i="11"/>
  <c r="CB173" i="11"/>
  <c r="CC173" i="11"/>
  <c r="CD173" i="11"/>
  <c r="CE173" i="11"/>
  <c r="BU174" i="11"/>
  <c r="BV174" i="11"/>
  <c r="BW174" i="11"/>
  <c r="BX174" i="11"/>
  <c r="BY174" i="11"/>
  <c r="BZ174" i="11"/>
  <c r="CA174" i="11"/>
  <c r="CB174" i="11"/>
  <c r="CC174" i="11"/>
  <c r="CD174" i="11"/>
  <c r="CE174" i="11"/>
  <c r="BU175" i="11"/>
  <c r="BV175" i="11"/>
  <c r="BW175" i="11"/>
  <c r="BX175" i="11"/>
  <c r="BY175" i="11"/>
  <c r="BZ175" i="11"/>
  <c r="CA175" i="11"/>
  <c r="CB175" i="11"/>
  <c r="CC175" i="11"/>
  <c r="CD175" i="11"/>
  <c r="CE175" i="11"/>
  <c r="BU176" i="11"/>
  <c r="BV176" i="11"/>
  <c r="BW176" i="11"/>
  <c r="BX176" i="11"/>
  <c r="BY176" i="11"/>
  <c r="BZ176" i="11"/>
  <c r="CA176" i="11"/>
  <c r="CB176" i="11"/>
  <c r="CC176" i="11"/>
  <c r="CD176" i="11"/>
  <c r="CE176" i="11"/>
  <c r="BU177" i="11"/>
  <c r="BV177" i="11"/>
  <c r="BW177" i="11"/>
  <c r="BX177" i="11"/>
  <c r="BY177" i="11"/>
  <c r="BZ177" i="11"/>
  <c r="CA177" i="11"/>
  <c r="CB177" i="11"/>
  <c r="CC177" i="11"/>
  <c r="CD177" i="11"/>
  <c r="CE177" i="11"/>
  <c r="BU178" i="11"/>
  <c r="BV178" i="11"/>
  <c r="BW178" i="11"/>
  <c r="BX178" i="11"/>
  <c r="BY178" i="11"/>
  <c r="BZ178" i="11"/>
  <c r="CA178" i="11"/>
  <c r="CB178" i="11"/>
  <c r="CC178" i="11"/>
  <c r="CD178" i="11"/>
  <c r="CE178" i="11"/>
  <c r="BU179" i="11"/>
  <c r="BV179" i="11"/>
  <c r="BW179" i="11"/>
  <c r="BX179" i="11"/>
  <c r="BY179" i="11"/>
  <c r="BZ179" i="11"/>
  <c r="CA179" i="11"/>
  <c r="CB179" i="11"/>
  <c r="CC179" i="11"/>
  <c r="CD179" i="11"/>
  <c r="CE179" i="11"/>
  <c r="BU180" i="11"/>
  <c r="BV180" i="11"/>
  <c r="BW180" i="11"/>
  <c r="BX180" i="11"/>
  <c r="BY180" i="11"/>
  <c r="BZ180" i="11"/>
  <c r="CA180" i="11"/>
  <c r="CB180" i="11"/>
  <c r="CC180" i="11"/>
  <c r="CD180" i="11"/>
  <c r="CE180" i="11"/>
  <c r="BU181" i="11"/>
  <c r="BV181" i="11"/>
  <c r="BW181" i="11"/>
  <c r="BX181" i="11"/>
  <c r="BY181" i="11"/>
  <c r="BZ181" i="11"/>
  <c r="CA181" i="11"/>
  <c r="CB181" i="11"/>
  <c r="CC181" i="11"/>
  <c r="CD181" i="11"/>
  <c r="CE181" i="11"/>
  <c r="BU182" i="11"/>
  <c r="BV182" i="11"/>
  <c r="BW182" i="11"/>
  <c r="BX182" i="11"/>
  <c r="BY182" i="11"/>
  <c r="BZ182" i="11"/>
  <c r="CA182" i="11"/>
  <c r="CB182" i="11"/>
  <c r="CC182" i="11"/>
  <c r="CD182" i="11"/>
  <c r="CE182" i="11"/>
  <c r="BU183" i="11"/>
  <c r="BV183" i="11"/>
  <c r="BW183" i="11"/>
  <c r="BX183" i="11"/>
  <c r="BY183" i="11"/>
  <c r="BZ183" i="11"/>
  <c r="CA183" i="11"/>
  <c r="CB183" i="11"/>
  <c r="CC183" i="11"/>
  <c r="CD183" i="11"/>
  <c r="CE183" i="11"/>
  <c r="BU184" i="11"/>
  <c r="BV184" i="11"/>
  <c r="BW184" i="11"/>
  <c r="BX184" i="11"/>
  <c r="BY184" i="11"/>
  <c r="BZ184" i="11"/>
  <c r="CA184" i="11"/>
  <c r="CB184" i="11"/>
  <c r="CC184" i="11"/>
  <c r="CD184" i="11"/>
  <c r="CE184" i="11"/>
  <c r="BU185" i="11"/>
  <c r="BV185" i="11"/>
  <c r="BW185" i="11"/>
  <c r="BX185" i="11"/>
  <c r="BY185" i="11"/>
  <c r="BZ185" i="11"/>
  <c r="CA185" i="11"/>
  <c r="CB185" i="11"/>
  <c r="CC185" i="11"/>
  <c r="CD185" i="11"/>
  <c r="CE185" i="11"/>
  <c r="BU186" i="11"/>
  <c r="BV186" i="11"/>
  <c r="BW186" i="11"/>
  <c r="BX186" i="11"/>
  <c r="BY186" i="11"/>
  <c r="BZ186" i="11"/>
  <c r="CA186" i="11"/>
  <c r="CB186" i="11"/>
  <c r="CC186" i="11"/>
  <c r="CD186" i="11"/>
  <c r="CE186" i="11"/>
  <c r="BU187" i="11"/>
  <c r="BV187" i="11"/>
  <c r="BW187" i="11"/>
  <c r="BX187" i="11"/>
  <c r="BY187" i="11"/>
  <c r="BZ187" i="11"/>
  <c r="CA187" i="11"/>
  <c r="CB187" i="11"/>
  <c r="CC187" i="11"/>
  <c r="CD187" i="11"/>
  <c r="CE187" i="11"/>
  <c r="BU188" i="11"/>
  <c r="BV188" i="11"/>
  <c r="BW188" i="11"/>
  <c r="BX188" i="11"/>
  <c r="BY188" i="11"/>
  <c r="BZ188" i="11"/>
  <c r="CA188" i="11"/>
  <c r="CB188" i="11"/>
  <c r="CC188" i="11"/>
  <c r="CD188" i="11"/>
  <c r="CE188" i="11"/>
  <c r="BU189" i="11"/>
  <c r="BV189" i="11"/>
  <c r="BW189" i="11"/>
  <c r="BX189" i="11"/>
  <c r="BY189" i="11"/>
  <c r="BZ189" i="11"/>
  <c r="CA189" i="11"/>
  <c r="CB189" i="11"/>
  <c r="CC189" i="11"/>
  <c r="CD189" i="11"/>
  <c r="CE189" i="11"/>
  <c r="BU190" i="11"/>
  <c r="BV190" i="11"/>
  <c r="BW190" i="11"/>
  <c r="BX190" i="11"/>
  <c r="BY190" i="11"/>
  <c r="BZ190" i="11"/>
  <c r="CA190" i="11"/>
  <c r="CB190" i="11"/>
  <c r="CC190" i="11"/>
  <c r="CD190" i="11"/>
  <c r="CE190" i="11"/>
  <c r="BU191" i="11"/>
  <c r="BV191" i="11"/>
  <c r="BW191" i="11"/>
  <c r="BX191" i="11"/>
  <c r="BY191" i="11"/>
  <c r="BZ191" i="11"/>
  <c r="CA191" i="11"/>
  <c r="CB191" i="11"/>
  <c r="CC191" i="11"/>
  <c r="CD191" i="11"/>
  <c r="CE191" i="11"/>
  <c r="BU192" i="11"/>
  <c r="BV192" i="11"/>
  <c r="BW192" i="11"/>
  <c r="BX192" i="11"/>
  <c r="BY192" i="11"/>
  <c r="BZ192" i="11"/>
  <c r="CA192" i="11"/>
  <c r="CB192" i="11"/>
  <c r="CC192" i="11"/>
  <c r="CD192" i="11"/>
  <c r="CE192" i="11"/>
  <c r="BU193" i="11"/>
  <c r="BV193" i="11"/>
  <c r="BW193" i="11"/>
  <c r="BX193" i="11"/>
  <c r="BY193" i="11"/>
  <c r="BZ193" i="11"/>
  <c r="CA193" i="11"/>
  <c r="CB193" i="11"/>
  <c r="CC193" i="11"/>
  <c r="CD193" i="11"/>
  <c r="CE193" i="11"/>
  <c r="BU194" i="11"/>
  <c r="BV194" i="11"/>
  <c r="BW194" i="11"/>
  <c r="BX194" i="11"/>
  <c r="BY194" i="11"/>
  <c r="BZ194" i="11"/>
  <c r="CA194" i="11"/>
  <c r="CB194" i="11"/>
  <c r="CC194" i="11"/>
  <c r="CD194" i="11"/>
  <c r="CE194" i="11"/>
  <c r="BU195" i="11"/>
  <c r="BV195" i="11"/>
  <c r="BW195" i="11"/>
  <c r="BX195" i="11"/>
  <c r="BY195" i="11"/>
  <c r="BZ195" i="11"/>
  <c r="CA195" i="11"/>
  <c r="CB195" i="11"/>
  <c r="CC195" i="11"/>
  <c r="CD195" i="11"/>
  <c r="CE195" i="11"/>
  <c r="BU196" i="11"/>
  <c r="BV196" i="11"/>
  <c r="BW196" i="11"/>
  <c r="BX196" i="11"/>
  <c r="BY196" i="11"/>
  <c r="BZ196" i="11"/>
  <c r="CA196" i="11"/>
  <c r="CB196" i="11"/>
  <c r="CC196" i="11"/>
  <c r="CD196" i="11"/>
  <c r="CE196" i="11"/>
  <c r="BU197" i="11"/>
  <c r="BV197" i="11"/>
  <c r="BW197" i="11"/>
  <c r="BX197" i="11"/>
  <c r="BY197" i="11"/>
  <c r="BZ197" i="11"/>
  <c r="CA197" i="11"/>
  <c r="CB197" i="11"/>
  <c r="CC197" i="11"/>
  <c r="CD197" i="11"/>
  <c r="CE197" i="11"/>
  <c r="BU198" i="11"/>
  <c r="BV198" i="11"/>
  <c r="BW198" i="11"/>
  <c r="BX198" i="11"/>
  <c r="BY198" i="11"/>
  <c r="BZ198" i="11"/>
  <c r="CA198" i="11"/>
  <c r="CB198" i="11"/>
  <c r="CC198" i="11"/>
  <c r="CD198" i="11"/>
  <c r="CE198" i="11"/>
  <c r="BU199" i="11"/>
  <c r="BV199" i="11"/>
  <c r="BW199" i="11"/>
  <c r="BX199" i="11"/>
  <c r="BY199" i="11"/>
  <c r="BZ199" i="11"/>
  <c r="CA199" i="11"/>
  <c r="CB199" i="11"/>
  <c r="CC199" i="11"/>
  <c r="CD199" i="11"/>
  <c r="CE199" i="11"/>
  <c r="BU200" i="11"/>
  <c r="BV200" i="11"/>
  <c r="BW200" i="11"/>
  <c r="BX200" i="11"/>
  <c r="BY200" i="11"/>
  <c r="BZ200" i="11"/>
  <c r="CA200" i="11"/>
  <c r="CB200" i="11"/>
  <c r="CC200" i="11"/>
  <c r="CD200" i="11"/>
  <c r="CE200" i="11"/>
  <c r="BU201" i="11"/>
  <c r="BV201" i="11"/>
  <c r="BW201" i="11"/>
  <c r="BX201" i="11"/>
  <c r="BY201" i="11"/>
  <c r="BZ201" i="11"/>
  <c r="CA201" i="11"/>
  <c r="CB201" i="11"/>
  <c r="CC201" i="11"/>
  <c r="CD201" i="11"/>
  <c r="CE201" i="11"/>
  <c r="BU202" i="11"/>
  <c r="BV202" i="11"/>
  <c r="BW202" i="11"/>
  <c r="BX202" i="11"/>
  <c r="BY202" i="11"/>
  <c r="BZ202" i="11"/>
  <c r="CA202" i="11"/>
  <c r="CB202" i="11"/>
  <c r="CC202" i="11"/>
  <c r="CD202" i="11"/>
  <c r="CE202" i="11"/>
  <c r="BU203" i="11"/>
  <c r="BV203" i="11"/>
  <c r="BW203" i="11"/>
  <c r="BX203" i="11"/>
  <c r="BY203" i="11"/>
  <c r="BZ203" i="11"/>
  <c r="CA203" i="11"/>
  <c r="CB203" i="11"/>
  <c r="CC203" i="11"/>
  <c r="CD203" i="11"/>
  <c r="CE203" i="11"/>
  <c r="BU204" i="11"/>
  <c r="BV204" i="11"/>
  <c r="BW204" i="11"/>
  <c r="BX204" i="11"/>
  <c r="BY204" i="11"/>
  <c r="BZ204" i="11"/>
  <c r="CA204" i="11"/>
  <c r="CB204" i="11"/>
  <c r="CC204" i="11"/>
  <c r="CD204" i="11"/>
  <c r="CE204" i="11"/>
  <c r="BU205" i="11"/>
  <c r="BV205" i="11"/>
  <c r="BW205" i="11"/>
  <c r="BX205" i="11"/>
  <c r="BY205" i="11"/>
  <c r="BZ205" i="11"/>
  <c r="CA205" i="11"/>
  <c r="CB205" i="11"/>
  <c r="CC205" i="11"/>
  <c r="CD205" i="11"/>
  <c r="CE205" i="11"/>
  <c r="BU206" i="11"/>
  <c r="BV206" i="11"/>
  <c r="BW206" i="11"/>
  <c r="BX206" i="11"/>
  <c r="BY206" i="11"/>
  <c r="BZ206" i="11"/>
  <c r="CA206" i="11"/>
  <c r="CB206" i="11"/>
  <c r="CC206" i="11"/>
  <c r="CD206" i="11"/>
  <c r="CE206" i="11"/>
  <c r="BU207" i="11"/>
  <c r="BV207" i="11"/>
  <c r="BW207" i="11"/>
  <c r="BX207" i="11"/>
  <c r="BY207" i="11"/>
  <c r="BZ207" i="11"/>
  <c r="CA207" i="11"/>
  <c r="CB207" i="11"/>
  <c r="CC207" i="11"/>
  <c r="CD207" i="11"/>
  <c r="CE207" i="11"/>
  <c r="BU208" i="11"/>
  <c r="BV208" i="11"/>
  <c r="BW208" i="11"/>
  <c r="BX208" i="11"/>
  <c r="BY208" i="11"/>
  <c r="BZ208" i="11"/>
  <c r="CA208" i="11"/>
  <c r="CB208" i="11"/>
  <c r="CC208" i="11"/>
  <c r="CD208" i="11"/>
  <c r="CE208" i="11"/>
  <c r="BU209" i="11"/>
  <c r="BV209" i="11"/>
  <c r="BW209" i="11"/>
  <c r="BX209" i="11"/>
  <c r="BY209" i="11"/>
  <c r="BZ209" i="11"/>
  <c r="CA209" i="11"/>
  <c r="CB209" i="11"/>
  <c r="CC209" i="11"/>
  <c r="CD209" i="11"/>
  <c r="CE209" i="11"/>
  <c r="BU210" i="11"/>
  <c r="BV210" i="11"/>
  <c r="BW210" i="11"/>
  <c r="BX210" i="11"/>
  <c r="BY210" i="11"/>
  <c r="BZ210" i="11"/>
  <c r="CA210" i="11"/>
  <c r="CB210" i="11"/>
  <c r="CC210" i="11"/>
  <c r="CD210" i="11"/>
  <c r="CE210" i="11"/>
  <c r="BU211" i="11"/>
  <c r="BV211" i="11"/>
  <c r="BW211" i="11"/>
  <c r="BX211" i="11"/>
  <c r="BY211" i="11"/>
  <c r="BZ211" i="11"/>
  <c r="CA211" i="11"/>
  <c r="CB211" i="11"/>
  <c r="CC211" i="11"/>
  <c r="CD211" i="11"/>
  <c r="CE211" i="11"/>
  <c r="BU212" i="11"/>
  <c r="BV212" i="11"/>
  <c r="BW212" i="11"/>
  <c r="BX212" i="11"/>
  <c r="BY212" i="11"/>
  <c r="BZ212" i="11"/>
  <c r="CA212" i="11"/>
  <c r="CB212" i="11"/>
  <c r="CC212" i="11"/>
  <c r="CD212" i="11"/>
  <c r="CE212" i="11"/>
  <c r="BU213" i="11"/>
  <c r="BV213" i="11"/>
  <c r="BW213" i="11"/>
  <c r="BX213" i="11"/>
  <c r="BY213" i="11"/>
  <c r="BZ213" i="11"/>
  <c r="CA213" i="11"/>
  <c r="CB213" i="11"/>
  <c r="CC213" i="11"/>
  <c r="CD213" i="11"/>
  <c r="CE213" i="11"/>
  <c r="BU214" i="11"/>
  <c r="BV214" i="11"/>
  <c r="BW214" i="11"/>
  <c r="BX214" i="11"/>
  <c r="BY214" i="11"/>
  <c r="BZ214" i="11"/>
  <c r="CA214" i="11"/>
  <c r="CB214" i="11"/>
  <c r="CC214" i="11"/>
  <c r="CD214" i="11"/>
  <c r="CE214" i="11"/>
  <c r="BU215" i="11"/>
  <c r="BV215" i="11"/>
  <c r="BW215" i="11"/>
  <c r="BX215" i="11"/>
  <c r="BY215" i="11"/>
  <c r="BZ215" i="11"/>
  <c r="CA215" i="11"/>
  <c r="CB215" i="11"/>
  <c r="CC215" i="11"/>
  <c r="CD215" i="11"/>
  <c r="CE215" i="11"/>
  <c r="BU216" i="11"/>
  <c r="BV216" i="11"/>
  <c r="BW216" i="11"/>
  <c r="BX216" i="11"/>
  <c r="BY216" i="11"/>
  <c r="BZ216" i="11"/>
  <c r="CA216" i="11"/>
  <c r="CB216" i="11"/>
  <c r="CC216" i="11"/>
  <c r="CD216" i="11"/>
  <c r="CE216" i="11"/>
  <c r="BU217" i="11"/>
  <c r="BV217" i="11"/>
  <c r="BW217" i="11"/>
  <c r="BX217" i="11"/>
  <c r="BY217" i="11"/>
  <c r="BZ217" i="11"/>
  <c r="CA217" i="11"/>
  <c r="CB217" i="11"/>
  <c r="CC217" i="11"/>
  <c r="CD217" i="11"/>
  <c r="CE217" i="11"/>
  <c r="BU218" i="11"/>
  <c r="BV218" i="11"/>
  <c r="BW218" i="11"/>
  <c r="BX218" i="11"/>
  <c r="BY218" i="11"/>
  <c r="BZ218" i="11"/>
  <c r="CA218" i="11"/>
  <c r="CB218" i="11"/>
  <c r="CC218" i="11"/>
  <c r="CD218" i="11"/>
  <c r="CE218" i="11"/>
  <c r="BU219" i="11"/>
  <c r="BV219" i="11"/>
  <c r="BW219" i="11"/>
  <c r="BX219" i="11"/>
  <c r="BY219" i="11"/>
  <c r="BZ219" i="11"/>
  <c r="CA219" i="11"/>
  <c r="CB219" i="11"/>
  <c r="CC219" i="11"/>
  <c r="CD219" i="11"/>
  <c r="CE219" i="11"/>
  <c r="BU220" i="11"/>
  <c r="BV220" i="11"/>
  <c r="BW220" i="11"/>
  <c r="BX220" i="11"/>
  <c r="BY220" i="11"/>
  <c r="BZ220" i="11"/>
  <c r="CA220" i="11"/>
  <c r="CB220" i="11"/>
  <c r="CC220" i="11"/>
  <c r="CD220" i="11"/>
  <c r="CE220" i="11"/>
  <c r="BU221" i="11"/>
  <c r="BV221" i="11"/>
  <c r="BW221" i="11"/>
  <c r="BX221" i="11"/>
  <c r="BY221" i="11"/>
  <c r="BZ221" i="11"/>
  <c r="CA221" i="11"/>
  <c r="CB221" i="11"/>
  <c r="CC221" i="11"/>
  <c r="CD221" i="11"/>
  <c r="CE221" i="11"/>
  <c r="BU222" i="11"/>
  <c r="BV222" i="11"/>
  <c r="BW222" i="11"/>
  <c r="BX222" i="11"/>
  <c r="BY222" i="11"/>
  <c r="BZ222" i="11"/>
  <c r="CA222" i="11"/>
  <c r="CB222" i="11"/>
  <c r="CC222" i="11"/>
  <c r="CD222" i="11"/>
  <c r="CE222" i="11"/>
  <c r="BG17" i="11"/>
  <c r="BH17" i="11"/>
  <c r="BI17" i="11"/>
  <c r="BJ17" i="11"/>
  <c r="BK17" i="11"/>
  <c r="BL17" i="11"/>
  <c r="BM17" i="11"/>
  <c r="BN17" i="11"/>
  <c r="BO17" i="11"/>
  <c r="BP17" i="11"/>
  <c r="BG18" i="11"/>
  <c r="BH18" i="11"/>
  <c r="BI18" i="11"/>
  <c r="BJ18" i="11"/>
  <c r="BK18" i="11"/>
  <c r="BL18" i="11"/>
  <c r="BM18" i="11"/>
  <c r="BN18" i="11"/>
  <c r="BO18" i="11"/>
  <c r="BP18" i="11"/>
  <c r="BG19" i="11"/>
  <c r="BH19" i="11"/>
  <c r="BI19" i="11"/>
  <c r="BJ19" i="11"/>
  <c r="BK19" i="11"/>
  <c r="BL19" i="11"/>
  <c r="BM19" i="11"/>
  <c r="BN19" i="11"/>
  <c r="BO19" i="11"/>
  <c r="BP19" i="11"/>
  <c r="BG20" i="11"/>
  <c r="BH20" i="11"/>
  <c r="BI20" i="11"/>
  <c r="BJ20" i="11"/>
  <c r="BK20" i="11"/>
  <c r="BL20" i="11"/>
  <c r="BM20" i="11"/>
  <c r="BN20" i="11"/>
  <c r="BO20" i="11"/>
  <c r="BP20" i="11"/>
  <c r="BG21" i="11"/>
  <c r="BH21" i="11"/>
  <c r="BI21" i="11"/>
  <c r="BJ21" i="11"/>
  <c r="BK21" i="11"/>
  <c r="BL21" i="11"/>
  <c r="BM21" i="11"/>
  <c r="BN21" i="11"/>
  <c r="BO21" i="11"/>
  <c r="BP21" i="11"/>
  <c r="BG22" i="11"/>
  <c r="BH22" i="11"/>
  <c r="BI22" i="11"/>
  <c r="BJ22" i="11"/>
  <c r="BK22" i="11"/>
  <c r="BL22" i="11"/>
  <c r="BM22" i="11"/>
  <c r="BN22" i="11"/>
  <c r="BO22" i="11"/>
  <c r="BP22" i="11"/>
  <c r="BG23" i="11"/>
  <c r="BH23" i="11"/>
  <c r="BI23" i="11"/>
  <c r="BJ23" i="11"/>
  <c r="BK23" i="11"/>
  <c r="BL23" i="11"/>
  <c r="BM23" i="11"/>
  <c r="BN23" i="11"/>
  <c r="BO23" i="11"/>
  <c r="BP23" i="11"/>
  <c r="BG24" i="11"/>
  <c r="BH24" i="11"/>
  <c r="BI24" i="11"/>
  <c r="BJ24" i="11"/>
  <c r="BK24" i="11"/>
  <c r="BL24" i="11"/>
  <c r="BM24" i="11"/>
  <c r="BN24" i="11"/>
  <c r="BO24" i="11"/>
  <c r="BP24" i="11"/>
  <c r="BG25" i="11"/>
  <c r="BH25" i="11"/>
  <c r="BI25" i="11"/>
  <c r="BJ25" i="11"/>
  <c r="BK25" i="11"/>
  <c r="BL25" i="11"/>
  <c r="BM25" i="11"/>
  <c r="BN25" i="11"/>
  <c r="BO25" i="11"/>
  <c r="BP25" i="11"/>
  <c r="BG26" i="11"/>
  <c r="BH26" i="11"/>
  <c r="BI26" i="11"/>
  <c r="BJ26" i="11"/>
  <c r="BK26" i="11"/>
  <c r="BL26" i="11"/>
  <c r="BM26" i="11"/>
  <c r="BN26" i="11"/>
  <c r="BO26" i="11"/>
  <c r="BP26" i="11"/>
  <c r="BG27" i="11"/>
  <c r="BH27" i="11"/>
  <c r="BI27" i="11"/>
  <c r="BJ27" i="11"/>
  <c r="BK27" i="11"/>
  <c r="BL27" i="11"/>
  <c r="BM27" i="11"/>
  <c r="BN27" i="11"/>
  <c r="BO27" i="11"/>
  <c r="BP27" i="11"/>
  <c r="BG28" i="11"/>
  <c r="BH28" i="11"/>
  <c r="BI28" i="11"/>
  <c r="BJ28" i="11"/>
  <c r="BK28" i="11"/>
  <c r="BL28" i="11"/>
  <c r="BM28" i="11"/>
  <c r="BN28" i="11"/>
  <c r="BO28" i="11"/>
  <c r="BP28" i="11"/>
  <c r="BG29" i="11"/>
  <c r="BH29" i="11"/>
  <c r="BI29" i="11"/>
  <c r="BJ29" i="11"/>
  <c r="BK29" i="11"/>
  <c r="BL29" i="11"/>
  <c r="BM29" i="11"/>
  <c r="BN29" i="11"/>
  <c r="BO29" i="11"/>
  <c r="BP29" i="11"/>
  <c r="BG30" i="11"/>
  <c r="BH30" i="11"/>
  <c r="BI30" i="11"/>
  <c r="BJ30" i="11"/>
  <c r="BK30" i="11"/>
  <c r="BL30" i="11"/>
  <c r="BM30" i="11"/>
  <c r="BN30" i="11"/>
  <c r="BO30" i="11"/>
  <c r="BP30" i="11"/>
  <c r="BG31" i="11"/>
  <c r="BH31" i="11"/>
  <c r="BI31" i="11"/>
  <c r="BJ31" i="11"/>
  <c r="BK31" i="11"/>
  <c r="BL31" i="11"/>
  <c r="BM31" i="11"/>
  <c r="BN31" i="11"/>
  <c r="BO31" i="11"/>
  <c r="BP31" i="11"/>
  <c r="BG32" i="11"/>
  <c r="BH32" i="11"/>
  <c r="BI32" i="11"/>
  <c r="BJ32" i="11"/>
  <c r="BK32" i="11"/>
  <c r="BL32" i="11"/>
  <c r="BM32" i="11"/>
  <c r="BN32" i="11"/>
  <c r="BO32" i="11"/>
  <c r="BP32" i="11"/>
  <c r="BG33" i="11"/>
  <c r="BH33" i="11"/>
  <c r="BI33" i="11"/>
  <c r="BJ33" i="11"/>
  <c r="BK33" i="11"/>
  <c r="BL33" i="11"/>
  <c r="BM33" i="11"/>
  <c r="BN33" i="11"/>
  <c r="BO33" i="11"/>
  <c r="BP33" i="11"/>
  <c r="BG34" i="11"/>
  <c r="BH34" i="11"/>
  <c r="BI34" i="11"/>
  <c r="BJ34" i="11"/>
  <c r="BK34" i="11"/>
  <c r="BL34" i="11"/>
  <c r="BM34" i="11"/>
  <c r="BN34" i="11"/>
  <c r="BO34" i="11"/>
  <c r="BP34" i="11"/>
  <c r="BG35" i="11"/>
  <c r="BH35" i="11"/>
  <c r="BI35" i="11"/>
  <c r="BJ35" i="11"/>
  <c r="BK35" i="11"/>
  <c r="BL35" i="11"/>
  <c r="BM35" i="11"/>
  <c r="BN35" i="11"/>
  <c r="BO35" i="11"/>
  <c r="BP35" i="11"/>
  <c r="BG36" i="11"/>
  <c r="BH36" i="11"/>
  <c r="BI36" i="11"/>
  <c r="BJ36" i="11"/>
  <c r="BK36" i="11"/>
  <c r="BL36" i="11"/>
  <c r="BM36" i="11"/>
  <c r="BN36" i="11"/>
  <c r="BO36" i="11"/>
  <c r="BP36" i="11"/>
  <c r="BG37" i="11"/>
  <c r="BH37" i="11"/>
  <c r="BI37" i="11"/>
  <c r="BJ37" i="11"/>
  <c r="BK37" i="11"/>
  <c r="BL37" i="11"/>
  <c r="BM37" i="11"/>
  <c r="BN37" i="11"/>
  <c r="BO37" i="11"/>
  <c r="BP37" i="11"/>
  <c r="BG38" i="11"/>
  <c r="BH38" i="11"/>
  <c r="BI38" i="11"/>
  <c r="BJ38" i="11"/>
  <c r="BK38" i="11"/>
  <c r="BL38" i="11"/>
  <c r="BM38" i="11"/>
  <c r="BN38" i="11"/>
  <c r="BO38" i="11"/>
  <c r="BP38" i="11"/>
  <c r="BG39" i="11"/>
  <c r="BH39" i="11"/>
  <c r="BI39" i="11"/>
  <c r="BJ39" i="11"/>
  <c r="BK39" i="11"/>
  <c r="BL39" i="11"/>
  <c r="BM39" i="11"/>
  <c r="BN39" i="11"/>
  <c r="BO39" i="11"/>
  <c r="BP39" i="11"/>
  <c r="BG40" i="11"/>
  <c r="BI40" i="11"/>
  <c r="BJ40" i="11"/>
  <c r="BK40" i="11"/>
  <c r="BL40" i="11"/>
  <c r="BM40" i="11"/>
  <c r="BN40" i="11"/>
  <c r="BO40" i="11"/>
  <c r="BP40" i="11"/>
  <c r="BG41" i="11"/>
  <c r="BI41" i="11"/>
  <c r="BJ41" i="11"/>
  <c r="BK41" i="11"/>
  <c r="BL41" i="11"/>
  <c r="BM41" i="11"/>
  <c r="BN41" i="11"/>
  <c r="BO41" i="11"/>
  <c r="BP41" i="11"/>
  <c r="BG42" i="11"/>
  <c r="BI42" i="11"/>
  <c r="BJ42" i="11"/>
  <c r="BK42" i="11"/>
  <c r="BL42" i="11"/>
  <c r="BM42" i="11"/>
  <c r="BN42" i="11"/>
  <c r="BO42" i="11"/>
  <c r="BP42" i="11"/>
  <c r="BG43" i="11"/>
  <c r="BI43" i="11"/>
  <c r="BJ43" i="11"/>
  <c r="BK43" i="11"/>
  <c r="BL43" i="11"/>
  <c r="BM43" i="11"/>
  <c r="BN43" i="11"/>
  <c r="BO43" i="11"/>
  <c r="BP43" i="11"/>
  <c r="BG44" i="11"/>
  <c r="BI44" i="11"/>
  <c r="BJ44" i="11"/>
  <c r="BK44" i="11"/>
  <c r="BL44" i="11"/>
  <c r="BM44" i="11"/>
  <c r="BN44" i="11"/>
  <c r="BO44" i="11"/>
  <c r="BP44" i="11"/>
  <c r="BG45" i="11"/>
  <c r="BI45" i="11"/>
  <c r="BJ45" i="11"/>
  <c r="BK45" i="11"/>
  <c r="BL45" i="11"/>
  <c r="BM45" i="11"/>
  <c r="BN45" i="11"/>
  <c r="BO45" i="11"/>
  <c r="BP45" i="11"/>
  <c r="BG46" i="11"/>
  <c r="BI46" i="11"/>
  <c r="BJ46" i="11"/>
  <c r="BK46" i="11"/>
  <c r="BL46" i="11"/>
  <c r="BM46" i="11"/>
  <c r="BN46" i="11"/>
  <c r="BO46" i="11"/>
  <c r="BP46" i="11"/>
  <c r="BG47" i="11"/>
  <c r="BI47" i="11"/>
  <c r="BJ47" i="11"/>
  <c r="BK47" i="11"/>
  <c r="BL47" i="11"/>
  <c r="BM47" i="11"/>
  <c r="BN47" i="11"/>
  <c r="BO47" i="11"/>
  <c r="BP47" i="11"/>
  <c r="BG48" i="11"/>
  <c r="BH48" i="11"/>
  <c r="BI48" i="11"/>
  <c r="BJ48" i="11"/>
  <c r="BK48" i="11"/>
  <c r="BL48" i="11"/>
  <c r="BM48" i="11"/>
  <c r="BN48" i="11"/>
  <c r="BO48" i="11"/>
  <c r="BP48" i="11"/>
  <c r="BG49" i="11"/>
  <c r="BH49" i="11"/>
  <c r="BI49" i="11"/>
  <c r="BJ49" i="11"/>
  <c r="BK49" i="11"/>
  <c r="BL49" i="11"/>
  <c r="BM49" i="11"/>
  <c r="BN49" i="11"/>
  <c r="BO49" i="11"/>
  <c r="BP49" i="11"/>
  <c r="BG50" i="11"/>
  <c r="BH50" i="11"/>
  <c r="BI50" i="11"/>
  <c r="BJ50" i="11"/>
  <c r="BK50" i="11"/>
  <c r="BL50" i="11"/>
  <c r="BM50" i="11"/>
  <c r="BN50" i="11"/>
  <c r="BO50" i="11"/>
  <c r="BP50" i="11"/>
  <c r="BH51" i="11"/>
  <c r="BI51" i="11"/>
  <c r="BJ51" i="11"/>
  <c r="BK51" i="11"/>
  <c r="BL51" i="11"/>
  <c r="BM51" i="11"/>
  <c r="BN51" i="11"/>
  <c r="BO51" i="11"/>
  <c r="BP51" i="11"/>
  <c r="BH52" i="11"/>
  <c r="BI52" i="11"/>
  <c r="BJ52" i="11"/>
  <c r="BK52" i="11"/>
  <c r="BL52" i="11"/>
  <c r="BM52" i="11"/>
  <c r="BN52" i="11"/>
  <c r="BO52" i="11"/>
  <c r="BP52" i="11"/>
  <c r="BG54" i="11"/>
  <c r="BH54" i="11"/>
  <c r="BI54" i="11"/>
  <c r="BJ54" i="11"/>
  <c r="BK54" i="11"/>
  <c r="BL54" i="11"/>
  <c r="BM54" i="11"/>
  <c r="BN54" i="11"/>
  <c r="BO54" i="11"/>
  <c r="BP54" i="11"/>
  <c r="BG55" i="11"/>
  <c r="BH55" i="11"/>
  <c r="BI55" i="11"/>
  <c r="BJ55" i="11"/>
  <c r="BK55" i="11"/>
  <c r="BL55" i="11"/>
  <c r="BM55" i="11"/>
  <c r="BN55" i="11"/>
  <c r="BO55" i="11"/>
  <c r="BP55" i="11"/>
  <c r="BG56" i="11"/>
  <c r="BH56" i="11"/>
  <c r="BI56" i="11"/>
  <c r="BJ56" i="11"/>
  <c r="BK56" i="11"/>
  <c r="BL56" i="11"/>
  <c r="BM56" i="11"/>
  <c r="BN56" i="11"/>
  <c r="BO56" i="11"/>
  <c r="BP56" i="11"/>
  <c r="BG57" i="11"/>
  <c r="BH57" i="11"/>
  <c r="BI57" i="11"/>
  <c r="BJ57" i="11"/>
  <c r="BK57" i="11"/>
  <c r="BL57" i="11"/>
  <c r="BM57" i="11"/>
  <c r="BN57" i="11"/>
  <c r="BO57" i="11"/>
  <c r="BP57" i="11"/>
  <c r="BG58" i="11"/>
  <c r="BH58" i="11"/>
  <c r="BI58" i="11"/>
  <c r="BJ58" i="11"/>
  <c r="BK58" i="11"/>
  <c r="BL58" i="11"/>
  <c r="BM58" i="11"/>
  <c r="BN58" i="11"/>
  <c r="BO58" i="11"/>
  <c r="BP58" i="11"/>
  <c r="BG59" i="11"/>
  <c r="BH59" i="11"/>
  <c r="BI59" i="11"/>
  <c r="BJ59" i="11"/>
  <c r="BK59" i="11"/>
  <c r="BL59" i="11"/>
  <c r="BM59" i="11"/>
  <c r="BN59" i="11"/>
  <c r="BO59" i="11"/>
  <c r="BP59" i="11"/>
  <c r="BG60" i="11"/>
  <c r="BH60" i="11"/>
  <c r="BI60" i="11"/>
  <c r="BJ60" i="11"/>
  <c r="BK60" i="11"/>
  <c r="BL60" i="11"/>
  <c r="BM60" i="11"/>
  <c r="BN60" i="11"/>
  <c r="BO60" i="11"/>
  <c r="BP60" i="11"/>
  <c r="BG61" i="11"/>
  <c r="BH61" i="11"/>
  <c r="BI61" i="11"/>
  <c r="BJ61" i="11"/>
  <c r="BK61" i="11"/>
  <c r="BL61" i="11"/>
  <c r="BM61" i="11"/>
  <c r="BN61" i="11"/>
  <c r="BO61" i="11"/>
  <c r="BP61" i="11"/>
  <c r="BG62" i="11"/>
  <c r="BH62" i="11"/>
  <c r="BI62" i="11"/>
  <c r="BJ62" i="11"/>
  <c r="BK62" i="11"/>
  <c r="BL62" i="11"/>
  <c r="BM62" i="11"/>
  <c r="BN62" i="11"/>
  <c r="BO62" i="11"/>
  <c r="BP62" i="11"/>
  <c r="BG63" i="11"/>
  <c r="BH63" i="11"/>
  <c r="BI63" i="11"/>
  <c r="BJ63" i="11"/>
  <c r="BK63" i="11"/>
  <c r="BL63" i="11"/>
  <c r="BM63" i="11"/>
  <c r="BN63" i="11"/>
  <c r="BO63" i="11"/>
  <c r="BP63" i="11"/>
  <c r="BG65" i="11"/>
  <c r="BH65" i="11"/>
  <c r="BI65" i="11"/>
  <c r="BJ65" i="11"/>
  <c r="BL65" i="11"/>
  <c r="BN65" i="11"/>
  <c r="BO65" i="11"/>
  <c r="BP65" i="11"/>
  <c r="BG66" i="11"/>
  <c r="BH66" i="11"/>
  <c r="BI66" i="11"/>
  <c r="BJ66" i="11"/>
  <c r="BK66" i="11"/>
  <c r="BL66" i="11"/>
  <c r="BM66" i="11"/>
  <c r="BN66" i="11"/>
  <c r="BO66" i="11"/>
  <c r="BP66" i="11"/>
  <c r="BG67" i="11"/>
  <c r="BH67" i="11"/>
  <c r="BI67" i="11"/>
  <c r="BJ67" i="11"/>
  <c r="BK67" i="11"/>
  <c r="BL67" i="11"/>
  <c r="BM67" i="11"/>
  <c r="BN67" i="11"/>
  <c r="BO67" i="11"/>
  <c r="BP67" i="11"/>
  <c r="BG68" i="11"/>
  <c r="BH68" i="11"/>
  <c r="BI68" i="11"/>
  <c r="BJ68" i="11"/>
  <c r="BK68" i="11"/>
  <c r="BL68" i="11"/>
  <c r="BM68" i="11"/>
  <c r="BN68" i="11"/>
  <c r="BO68" i="11"/>
  <c r="BP68" i="11"/>
  <c r="BG69" i="11"/>
  <c r="BH69" i="11"/>
  <c r="BI69" i="11"/>
  <c r="BJ69" i="11"/>
  <c r="BK69" i="11"/>
  <c r="BL69" i="11"/>
  <c r="BM69" i="11"/>
  <c r="BN69" i="11"/>
  <c r="BO69" i="11"/>
  <c r="BP69" i="11"/>
  <c r="BG70" i="11"/>
  <c r="BH70" i="11"/>
  <c r="BI70" i="11"/>
  <c r="BJ70" i="11"/>
  <c r="BK70" i="11"/>
  <c r="BL70" i="11"/>
  <c r="BM70" i="11"/>
  <c r="BN70" i="11"/>
  <c r="BO70" i="11"/>
  <c r="BP70" i="11"/>
  <c r="BG71" i="11"/>
  <c r="BH71" i="11"/>
  <c r="BI71" i="11"/>
  <c r="BJ71" i="11"/>
  <c r="BK71" i="11"/>
  <c r="BL71" i="11"/>
  <c r="BM71" i="11"/>
  <c r="BN71" i="11"/>
  <c r="BO71" i="11"/>
  <c r="BP71" i="11"/>
  <c r="BG72" i="11"/>
  <c r="BH72" i="11"/>
  <c r="BI72" i="11"/>
  <c r="BJ72" i="11"/>
  <c r="BK72" i="11"/>
  <c r="BL72" i="11"/>
  <c r="BM72" i="11"/>
  <c r="BN72" i="11"/>
  <c r="BO72" i="11"/>
  <c r="BP72" i="11"/>
  <c r="BG73" i="11"/>
  <c r="BH73" i="11"/>
  <c r="BI73" i="11"/>
  <c r="BJ73" i="11"/>
  <c r="BK73" i="11"/>
  <c r="BL73" i="11"/>
  <c r="BM73" i="11"/>
  <c r="BN73" i="11"/>
  <c r="BO73" i="11"/>
  <c r="BP73" i="11"/>
  <c r="BG74" i="11"/>
  <c r="BH74" i="11"/>
  <c r="BI74" i="11"/>
  <c r="BJ74" i="11"/>
  <c r="BK74" i="11"/>
  <c r="BL74" i="11"/>
  <c r="BM74" i="11"/>
  <c r="BN74" i="11"/>
  <c r="BO74" i="11"/>
  <c r="BP74" i="11"/>
  <c r="BG75" i="11"/>
  <c r="BH75" i="11"/>
  <c r="BI75" i="11"/>
  <c r="BJ75" i="11"/>
  <c r="BK75" i="11"/>
  <c r="BL75" i="11"/>
  <c r="BM75" i="11"/>
  <c r="BN75" i="11"/>
  <c r="BO75" i="11"/>
  <c r="BP75" i="11"/>
  <c r="BG76" i="11"/>
  <c r="BH76" i="11"/>
  <c r="BI76" i="11"/>
  <c r="BJ76" i="11"/>
  <c r="BK76" i="11"/>
  <c r="BL76" i="11"/>
  <c r="BM76" i="11"/>
  <c r="BN76" i="11"/>
  <c r="BO76" i="11"/>
  <c r="BP76" i="11"/>
  <c r="BG77" i="11"/>
  <c r="BH77" i="11"/>
  <c r="BI77" i="11"/>
  <c r="BJ77" i="11"/>
  <c r="BK77" i="11"/>
  <c r="BL77" i="11"/>
  <c r="BM77" i="11"/>
  <c r="BN77" i="11"/>
  <c r="BO77" i="11"/>
  <c r="BP77" i="11"/>
  <c r="BH83" i="11"/>
  <c r="BI83" i="11"/>
  <c r="BJ83" i="11"/>
  <c r="BK83" i="11"/>
  <c r="BL83" i="11"/>
  <c r="BM83" i="11"/>
  <c r="BN83" i="11"/>
  <c r="BO83" i="11"/>
  <c r="BP83" i="11"/>
  <c r="BH84" i="11"/>
  <c r="BI84" i="11"/>
  <c r="BJ84" i="11"/>
  <c r="BK84" i="11"/>
  <c r="BL84" i="11"/>
  <c r="BM84" i="11"/>
  <c r="BN84" i="11"/>
  <c r="BO84" i="11"/>
  <c r="BP84" i="11"/>
  <c r="BH85" i="11"/>
  <c r="BI85" i="11"/>
  <c r="BJ85" i="11"/>
  <c r="BK85" i="11"/>
  <c r="BL85" i="11"/>
  <c r="BM85" i="11"/>
  <c r="BN85" i="11"/>
  <c r="BO85" i="11"/>
  <c r="BP85" i="11"/>
  <c r="BH86" i="11"/>
  <c r="BI86" i="11"/>
  <c r="BJ86" i="11"/>
  <c r="BK86" i="11"/>
  <c r="BL86" i="11"/>
  <c r="BM86" i="11"/>
  <c r="BN86" i="11"/>
  <c r="BO86" i="11"/>
  <c r="BP86" i="11"/>
  <c r="BH87" i="11"/>
  <c r="BI87" i="11"/>
  <c r="BJ87" i="11"/>
  <c r="BK87" i="11"/>
  <c r="BL87" i="11"/>
  <c r="BM87" i="11"/>
  <c r="BN87" i="11"/>
  <c r="BO87" i="11"/>
  <c r="BP87" i="11"/>
  <c r="BH88" i="11"/>
  <c r="BI88" i="11"/>
  <c r="BJ88" i="11"/>
  <c r="BK88" i="11"/>
  <c r="BL88" i="11"/>
  <c r="BM88" i="11"/>
  <c r="BN88" i="11"/>
  <c r="BO88" i="11"/>
  <c r="BP88" i="11"/>
  <c r="BH89" i="11"/>
  <c r="BI89" i="11"/>
  <c r="BJ89" i="11"/>
  <c r="BK89" i="11"/>
  <c r="BL89" i="11"/>
  <c r="BM89" i="11"/>
  <c r="BN89" i="11"/>
  <c r="BO89" i="11"/>
  <c r="BP89" i="11"/>
  <c r="BG117" i="11"/>
  <c r="BH117" i="11"/>
  <c r="BI117" i="11"/>
  <c r="BJ117" i="11"/>
  <c r="BK117" i="11"/>
  <c r="BL117" i="11"/>
  <c r="BM117" i="11"/>
  <c r="BN117" i="11"/>
  <c r="BO117" i="11"/>
  <c r="BP117" i="11"/>
  <c r="BG118" i="11"/>
  <c r="BH118" i="11"/>
  <c r="BI118" i="11"/>
  <c r="BJ118" i="11"/>
  <c r="BK118" i="11"/>
  <c r="BL118" i="11"/>
  <c r="BM118" i="11"/>
  <c r="BN118" i="11"/>
  <c r="BO118" i="11"/>
  <c r="BP118" i="11"/>
  <c r="BG119" i="11"/>
  <c r="BH119" i="11"/>
  <c r="BI119" i="11"/>
  <c r="BJ119" i="11"/>
  <c r="BK119" i="11"/>
  <c r="BL119" i="11"/>
  <c r="BM119" i="11"/>
  <c r="BN119" i="11"/>
  <c r="BO119" i="11"/>
  <c r="BP119" i="11"/>
  <c r="BG120" i="11"/>
  <c r="BH120" i="11"/>
  <c r="BI120" i="11"/>
  <c r="BJ120" i="11"/>
  <c r="BK120" i="11"/>
  <c r="BL120" i="11"/>
  <c r="BM120" i="11"/>
  <c r="BN120" i="11"/>
  <c r="BO120" i="11"/>
  <c r="BP120" i="11"/>
  <c r="BG121" i="11"/>
  <c r="BH121" i="11"/>
  <c r="BI121" i="11"/>
  <c r="BJ121" i="11"/>
  <c r="BK121" i="11"/>
  <c r="BL121" i="11"/>
  <c r="BM121" i="11"/>
  <c r="BN121" i="11"/>
  <c r="BO121" i="11"/>
  <c r="BP121" i="11"/>
  <c r="BG122" i="11"/>
  <c r="BH122" i="11"/>
  <c r="BI122" i="11"/>
  <c r="BJ122" i="11"/>
  <c r="BK122" i="11"/>
  <c r="BL122" i="11"/>
  <c r="BM122" i="11"/>
  <c r="BN122" i="11"/>
  <c r="BO122" i="11"/>
  <c r="BP122" i="11"/>
  <c r="BG123" i="11"/>
  <c r="BH123" i="11"/>
  <c r="BI123" i="11"/>
  <c r="BJ123" i="11"/>
  <c r="BK123" i="11"/>
  <c r="BL123" i="11"/>
  <c r="BM123" i="11"/>
  <c r="BN123" i="11"/>
  <c r="BO123" i="11"/>
  <c r="BP123" i="11"/>
  <c r="BG124" i="11"/>
  <c r="BH124" i="11"/>
  <c r="BI124" i="11"/>
  <c r="BJ124" i="11"/>
  <c r="BK124" i="11"/>
  <c r="BL124" i="11"/>
  <c r="BM124" i="11"/>
  <c r="BN124" i="11"/>
  <c r="BO124" i="11"/>
  <c r="BP124" i="11"/>
  <c r="BG125" i="11"/>
  <c r="BH125" i="11"/>
  <c r="BI125" i="11"/>
  <c r="BJ125" i="11"/>
  <c r="BK125" i="11"/>
  <c r="BL125" i="11"/>
  <c r="BM125" i="11"/>
  <c r="BN125" i="11"/>
  <c r="BO125" i="11"/>
  <c r="BP125" i="11"/>
  <c r="BG126" i="11"/>
  <c r="BH126" i="11"/>
  <c r="BI126" i="11"/>
  <c r="BJ126" i="11"/>
  <c r="BL126" i="11"/>
  <c r="BN126" i="11"/>
  <c r="BO126" i="11"/>
  <c r="BP126" i="11"/>
  <c r="BG127" i="11"/>
  <c r="BH127" i="11"/>
  <c r="BI127" i="11"/>
  <c r="BJ127" i="11"/>
  <c r="BK127" i="11"/>
  <c r="BL127" i="11"/>
  <c r="BM127" i="11"/>
  <c r="BN127" i="11"/>
  <c r="BO127" i="11"/>
  <c r="BP127" i="11"/>
  <c r="BG128" i="11"/>
  <c r="BH128" i="11"/>
  <c r="BI128" i="11"/>
  <c r="BJ128" i="11"/>
  <c r="BK128" i="11"/>
  <c r="BL128" i="11"/>
  <c r="BM128" i="11"/>
  <c r="BN128" i="11"/>
  <c r="BO128" i="11"/>
  <c r="BP128" i="11"/>
  <c r="BG129" i="11"/>
  <c r="BH129" i="11"/>
  <c r="BI129" i="11"/>
  <c r="BJ129" i="11"/>
  <c r="BK129" i="11"/>
  <c r="BL129" i="11"/>
  <c r="BM129" i="11"/>
  <c r="BN129" i="11"/>
  <c r="BO129" i="11"/>
  <c r="BP129" i="11"/>
  <c r="BG130" i="11"/>
  <c r="BH130" i="11"/>
  <c r="BI130" i="11"/>
  <c r="BJ130" i="11"/>
  <c r="BK130" i="11"/>
  <c r="BL130" i="11"/>
  <c r="BM130" i="11"/>
  <c r="BN130" i="11"/>
  <c r="BO130" i="11"/>
  <c r="BP130" i="11"/>
  <c r="BG131" i="11"/>
  <c r="BH131" i="11"/>
  <c r="BI131" i="11"/>
  <c r="BJ131" i="11"/>
  <c r="BK131" i="11"/>
  <c r="BL131" i="11"/>
  <c r="BM131" i="11"/>
  <c r="BN131" i="11"/>
  <c r="BO131" i="11"/>
  <c r="BP131" i="11"/>
  <c r="BG132" i="11"/>
  <c r="BH132" i="11"/>
  <c r="BI132" i="11"/>
  <c r="BJ132" i="11"/>
  <c r="BK132" i="11"/>
  <c r="BL132" i="11"/>
  <c r="BM132" i="11"/>
  <c r="BN132" i="11"/>
  <c r="BO132" i="11"/>
  <c r="BP132" i="11"/>
  <c r="BG133" i="11"/>
  <c r="BH133" i="11"/>
  <c r="BI133" i="11"/>
  <c r="BJ133" i="11"/>
  <c r="BK133" i="11"/>
  <c r="BL133" i="11"/>
  <c r="BM133" i="11"/>
  <c r="BN133" i="11"/>
  <c r="BO133" i="11"/>
  <c r="BP133" i="11"/>
  <c r="BG134" i="11"/>
  <c r="BH134" i="11"/>
  <c r="BI134" i="11"/>
  <c r="BJ134" i="11"/>
  <c r="BK134" i="11"/>
  <c r="BL134" i="11"/>
  <c r="BM134" i="11"/>
  <c r="BN134" i="11"/>
  <c r="BO134" i="11"/>
  <c r="BP134" i="11"/>
  <c r="BG135" i="11"/>
  <c r="BH135" i="11"/>
  <c r="BI135" i="11"/>
  <c r="BJ135" i="11"/>
  <c r="BK135" i="11"/>
  <c r="BL135" i="11"/>
  <c r="BM135" i="11"/>
  <c r="BN135" i="11"/>
  <c r="BO135" i="11"/>
  <c r="BP135" i="11"/>
  <c r="BG136" i="11"/>
  <c r="BH136" i="11"/>
  <c r="BI136" i="11"/>
  <c r="BJ136" i="11"/>
  <c r="BK136" i="11"/>
  <c r="BL136" i="11"/>
  <c r="BM136" i="11"/>
  <c r="BN136" i="11"/>
  <c r="BO136" i="11"/>
  <c r="BP136" i="11"/>
  <c r="BG137" i="11"/>
  <c r="BH137" i="11"/>
  <c r="BI137" i="11"/>
  <c r="BJ137" i="11"/>
  <c r="BK137" i="11"/>
  <c r="BL137" i="11"/>
  <c r="BM137" i="11"/>
  <c r="BN137" i="11"/>
  <c r="BO137" i="11"/>
  <c r="BP137" i="11"/>
  <c r="BG138" i="11"/>
  <c r="BH138" i="11"/>
  <c r="BI138" i="11"/>
  <c r="BJ138" i="11"/>
  <c r="BK138" i="11"/>
  <c r="BL138" i="11"/>
  <c r="BM138" i="11"/>
  <c r="BN138" i="11"/>
  <c r="BO138" i="11"/>
  <c r="BP138" i="11"/>
  <c r="BG139" i="11"/>
  <c r="BH139" i="11"/>
  <c r="BI139" i="11"/>
  <c r="BJ139" i="11"/>
  <c r="BK139" i="11"/>
  <c r="BL139" i="11"/>
  <c r="BM139" i="11"/>
  <c r="BN139" i="11"/>
  <c r="BO139" i="11"/>
  <c r="BP139" i="11"/>
  <c r="BG140" i="11"/>
  <c r="BH140" i="11"/>
  <c r="BI140" i="11"/>
  <c r="BJ140" i="11"/>
  <c r="BK140" i="11"/>
  <c r="BL140" i="11"/>
  <c r="BM140" i="11"/>
  <c r="BN140" i="11"/>
  <c r="BO140" i="11"/>
  <c r="BP140" i="11"/>
  <c r="BG141" i="11"/>
  <c r="BH141" i="11"/>
  <c r="BI141" i="11"/>
  <c r="BJ141" i="11"/>
  <c r="BK141" i="11"/>
  <c r="BL141" i="11"/>
  <c r="BM141" i="11"/>
  <c r="BN141" i="11"/>
  <c r="BO141" i="11"/>
  <c r="BP141" i="11"/>
  <c r="BG142" i="11"/>
  <c r="BH142" i="11"/>
  <c r="BI142" i="11"/>
  <c r="BJ142" i="11"/>
  <c r="BK142" i="11"/>
  <c r="BL142" i="11"/>
  <c r="BM142" i="11"/>
  <c r="BN142" i="11"/>
  <c r="BO142" i="11"/>
  <c r="BP142" i="11"/>
  <c r="BG143" i="11"/>
  <c r="BH143" i="11"/>
  <c r="BI143" i="11"/>
  <c r="BJ143" i="11"/>
  <c r="BK143" i="11"/>
  <c r="BL143" i="11"/>
  <c r="BM143" i="11"/>
  <c r="BN143" i="11"/>
  <c r="BO143" i="11"/>
  <c r="BP143" i="11"/>
  <c r="BG144" i="11"/>
  <c r="BH144" i="11"/>
  <c r="BI144" i="11"/>
  <c r="BJ144" i="11"/>
  <c r="BK144" i="11"/>
  <c r="BL144" i="11"/>
  <c r="BM144" i="11"/>
  <c r="BN144" i="11"/>
  <c r="BO144" i="11"/>
  <c r="BP144" i="11"/>
  <c r="BG145" i="11"/>
  <c r="BH145" i="11"/>
  <c r="BI145" i="11"/>
  <c r="BJ145" i="11"/>
  <c r="BK145" i="11"/>
  <c r="BL145" i="11"/>
  <c r="BM145" i="11"/>
  <c r="BN145" i="11"/>
  <c r="BO145" i="11"/>
  <c r="BP145" i="11"/>
  <c r="BG146" i="11"/>
  <c r="BH146" i="11"/>
  <c r="BI146" i="11"/>
  <c r="BJ146" i="11"/>
  <c r="BK146" i="11"/>
  <c r="BL146" i="11"/>
  <c r="BM146" i="11"/>
  <c r="BN146" i="11"/>
  <c r="BO146" i="11"/>
  <c r="BP146" i="11"/>
  <c r="BG147" i="11"/>
  <c r="BH147" i="11"/>
  <c r="BI147" i="11"/>
  <c r="BJ147" i="11"/>
  <c r="BK147" i="11"/>
  <c r="BL147" i="11"/>
  <c r="BM147" i="11"/>
  <c r="BN147" i="11"/>
  <c r="BO147" i="11"/>
  <c r="BP147" i="11"/>
  <c r="BG148" i="11"/>
  <c r="BH148" i="11"/>
  <c r="BI148" i="11"/>
  <c r="BJ148" i="11"/>
  <c r="BK148" i="11"/>
  <c r="BL148" i="11"/>
  <c r="BM148" i="11"/>
  <c r="BN148" i="11"/>
  <c r="BO148" i="11"/>
  <c r="BP148" i="11"/>
  <c r="BG149" i="11"/>
  <c r="BH149" i="11"/>
  <c r="BI149" i="11"/>
  <c r="BJ149" i="11"/>
  <c r="BK149" i="11"/>
  <c r="BL149" i="11"/>
  <c r="BM149" i="11"/>
  <c r="BN149" i="11"/>
  <c r="BO149" i="11"/>
  <c r="BP149" i="11"/>
  <c r="BG150" i="11"/>
  <c r="BH150" i="11"/>
  <c r="BI150" i="11"/>
  <c r="BJ150" i="11"/>
  <c r="BK150" i="11"/>
  <c r="BL150" i="11"/>
  <c r="BM150" i="11"/>
  <c r="BN150" i="11"/>
  <c r="BO150" i="11"/>
  <c r="BP150" i="11"/>
  <c r="BG151" i="11"/>
  <c r="BH151" i="11"/>
  <c r="BI151" i="11"/>
  <c r="BJ151" i="11"/>
  <c r="BK151" i="11"/>
  <c r="BL151" i="11"/>
  <c r="BM151" i="11"/>
  <c r="BN151" i="11"/>
  <c r="BO151" i="11"/>
  <c r="BP151" i="11"/>
  <c r="BG152" i="11"/>
  <c r="BH152" i="11"/>
  <c r="BI152" i="11"/>
  <c r="BJ152" i="11"/>
  <c r="BK152" i="11"/>
  <c r="BL152" i="11"/>
  <c r="BM152" i="11"/>
  <c r="BN152" i="11"/>
  <c r="BO152" i="11"/>
  <c r="BP152" i="11"/>
  <c r="BG153" i="11"/>
  <c r="BH153" i="11"/>
  <c r="BI153" i="11"/>
  <c r="BJ153" i="11"/>
  <c r="BK153" i="11"/>
  <c r="BL153" i="11"/>
  <c r="BM153" i="11"/>
  <c r="BN153" i="11"/>
  <c r="BO153" i="11"/>
  <c r="BP153" i="11"/>
  <c r="BG154" i="11"/>
  <c r="BH154" i="11"/>
  <c r="BI154" i="11"/>
  <c r="BJ154" i="11"/>
  <c r="BK154" i="11"/>
  <c r="BL154" i="11"/>
  <c r="BM154" i="11"/>
  <c r="BN154" i="11"/>
  <c r="BO154" i="11"/>
  <c r="BP154" i="11"/>
  <c r="BG155" i="11"/>
  <c r="BH155" i="11"/>
  <c r="BI155" i="11"/>
  <c r="BJ155" i="11"/>
  <c r="BK155" i="11"/>
  <c r="BL155" i="11"/>
  <c r="BM155" i="11"/>
  <c r="BN155" i="11"/>
  <c r="BO155" i="11"/>
  <c r="BP155" i="11"/>
  <c r="BG156" i="11"/>
  <c r="BH156" i="11"/>
  <c r="BI156" i="11"/>
  <c r="BJ156" i="11"/>
  <c r="BK156" i="11"/>
  <c r="BL156" i="11"/>
  <c r="BM156" i="11"/>
  <c r="BN156" i="11"/>
  <c r="BO156" i="11"/>
  <c r="BP156" i="11"/>
  <c r="BG157" i="11"/>
  <c r="BH157" i="11"/>
  <c r="BI157" i="11"/>
  <c r="BJ157" i="11"/>
  <c r="BK157" i="11"/>
  <c r="BL157" i="11"/>
  <c r="BM157" i="11"/>
  <c r="BN157" i="11"/>
  <c r="BO157" i="11"/>
  <c r="BP157" i="11"/>
  <c r="BG158" i="11"/>
  <c r="BH158" i="11"/>
  <c r="BI158" i="11"/>
  <c r="BJ158" i="11"/>
  <c r="BK158" i="11"/>
  <c r="BL158" i="11"/>
  <c r="BM158" i="11"/>
  <c r="BN158" i="11"/>
  <c r="BO158" i="11"/>
  <c r="BP158" i="11"/>
  <c r="BG159" i="11"/>
  <c r="BH159" i="11"/>
  <c r="BI159" i="11"/>
  <c r="BJ159" i="11"/>
  <c r="BK159" i="11"/>
  <c r="BL159" i="11"/>
  <c r="BM159" i="11"/>
  <c r="BN159" i="11"/>
  <c r="BO159" i="11"/>
  <c r="BP159" i="11"/>
  <c r="BG160" i="11"/>
  <c r="BH160" i="11"/>
  <c r="BI160" i="11"/>
  <c r="BJ160" i="11"/>
  <c r="BK160" i="11"/>
  <c r="BL160" i="11"/>
  <c r="BM160" i="11"/>
  <c r="BN160" i="11"/>
  <c r="BO160" i="11"/>
  <c r="BP160" i="11"/>
  <c r="BG161" i="11"/>
  <c r="BH161" i="11"/>
  <c r="BI161" i="11"/>
  <c r="BJ161" i="11"/>
  <c r="BK161" i="11"/>
  <c r="BL161" i="11"/>
  <c r="BM161" i="11"/>
  <c r="BN161" i="11"/>
  <c r="BO161" i="11"/>
  <c r="BP161" i="11"/>
  <c r="BG162" i="11"/>
  <c r="BH162" i="11"/>
  <c r="BI162" i="11"/>
  <c r="BJ162" i="11"/>
  <c r="BK162" i="11"/>
  <c r="BL162" i="11"/>
  <c r="BM162" i="11"/>
  <c r="BN162" i="11"/>
  <c r="BO162" i="11"/>
  <c r="BP162" i="11"/>
  <c r="BG163" i="11"/>
  <c r="BH163" i="11"/>
  <c r="BI163" i="11"/>
  <c r="BJ163" i="11"/>
  <c r="BK163" i="11"/>
  <c r="BL163" i="11"/>
  <c r="BM163" i="11"/>
  <c r="BN163" i="11"/>
  <c r="BO163" i="11"/>
  <c r="BP163" i="11"/>
  <c r="BG164" i="11"/>
  <c r="BH164" i="11"/>
  <c r="BI164" i="11"/>
  <c r="BJ164" i="11"/>
  <c r="BK164" i="11"/>
  <c r="BL164" i="11"/>
  <c r="BM164" i="11"/>
  <c r="BN164" i="11"/>
  <c r="BO164" i="11"/>
  <c r="BP164" i="11"/>
  <c r="BG165" i="11"/>
  <c r="BH165" i="11"/>
  <c r="BI165" i="11"/>
  <c r="BJ165" i="11"/>
  <c r="BK165" i="11"/>
  <c r="BL165" i="11"/>
  <c r="BM165" i="11"/>
  <c r="BN165" i="11"/>
  <c r="BO165" i="11"/>
  <c r="BP165" i="11"/>
  <c r="BG166" i="11"/>
  <c r="BH166" i="11"/>
  <c r="BI166" i="11"/>
  <c r="BJ166" i="11"/>
  <c r="BK166" i="11"/>
  <c r="BL166" i="11"/>
  <c r="BM166" i="11"/>
  <c r="BN166" i="11"/>
  <c r="BO166" i="11"/>
  <c r="BP166" i="11"/>
  <c r="BG167" i="11"/>
  <c r="BH167" i="11"/>
  <c r="BI167" i="11"/>
  <c r="BJ167" i="11"/>
  <c r="BK167" i="11"/>
  <c r="BL167" i="11"/>
  <c r="BM167" i="11"/>
  <c r="BN167" i="11"/>
  <c r="BO167" i="11"/>
  <c r="BP167" i="11"/>
  <c r="BG168" i="11"/>
  <c r="BH168" i="11"/>
  <c r="BI168" i="11"/>
  <c r="BJ168" i="11"/>
  <c r="BK168" i="11"/>
  <c r="BL168" i="11"/>
  <c r="BM168" i="11"/>
  <c r="BN168" i="11"/>
  <c r="BO168" i="11"/>
  <c r="BP168" i="11"/>
  <c r="BG169" i="11"/>
  <c r="BH169" i="11"/>
  <c r="BI169" i="11"/>
  <c r="BJ169" i="11"/>
  <c r="BK169" i="11"/>
  <c r="BL169" i="11"/>
  <c r="BM169" i="11"/>
  <c r="BN169" i="11"/>
  <c r="BO169" i="11"/>
  <c r="BP169" i="11"/>
  <c r="BG170" i="11"/>
  <c r="BH170" i="11"/>
  <c r="BI170" i="11"/>
  <c r="BJ170" i="11"/>
  <c r="BL170" i="11"/>
  <c r="BN170" i="11"/>
  <c r="BO170" i="11"/>
  <c r="BP170" i="11"/>
  <c r="BG171" i="11"/>
  <c r="BH171" i="11"/>
  <c r="BI171" i="11"/>
  <c r="BJ171" i="11"/>
  <c r="BK171" i="11"/>
  <c r="BL171" i="11"/>
  <c r="BM171" i="11"/>
  <c r="BN171" i="11"/>
  <c r="BO171" i="11"/>
  <c r="BP171" i="11"/>
  <c r="BG172" i="11"/>
  <c r="BH172" i="11"/>
  <c r="BI172" i="11"/>
  <c r="BJ172" i="11"/>
  <c r="BK172" i="11"/>
  <c r="BL172" i="11"/>
  <c r="BM172" i="11"/>
  <c r="BN172" i="11"/>
  <c r="BO172" i="11"/>
  <c r="BP172" i="11"/>
  <c r="BG173" i="11"/>
  <c r="BH173" i="11"/>
  <c r="BI173" i="11"/>
  <c r="BJ173" i="11"/>
  <c r="BK173" i="11"/>
  <c r="BL173" i="11"/>
  <c r="BM173" i="11"/>
  <c r="BN173" i="11"/>
  <c r="BO173" i="11"/>
  <c r="BP173" i="11"/>
  <c r="BG174" i="11"/>
  <c r="BH174" i="11"/>
  <c r="BI174" i="11"/>
  <c r="BJ174" i="11"/>
  <c r="BK174" i="11"/>
  <c r="BL174" i="11"/>
  <c r="BM174" i="11"/>
  <c r="BN174" i="11"/>
  <c r="BO174" i="11"/>
  <c r="BP174" i="11"/>
  <c r="BG175" i="11"/>
  <c r="BH175" i="11"/>
  <c r="BI175" i="11"/>
  <c r="BJ175" i="11"/>
  <c r="BK175" i="11"/>
  <c r="BL175" i="11"/>
  <c r="BM175" i="11"/>
  <c r="BN175" i="11"/>
  <c r="BO175" i="11"/>
  <c r="BP175" i="11"/>
  <c r="BG176" i="11"/>
  <c r="BH176" i="11"/>
  <c r="BI176" i="11"/>
  <c r="BJ176" i="11"/>
  <c r="BK176" i="11"/>
  <c r="BL176" i="11"/>
  <c r="BM176" i="11"/>
  <c r="BN176" i="11"/>
  <c r="BO176" i="11"/>
  <c r="BP176" i="11"/>
  <c r="BG177" i="11"/>
  <c r="BH177" i="11"/>
  <c r="BI177" i="11"/>
  <c r="BJ177" i="11"/>
  <c r="BK177" i="11"/>
  <c r="BL177" i="11"/>
  <c r="BM177" i="11"/>
  <c r="BN177" i="11"/>
  <c r="BO177" i="11"/>
  <c r="BP177" i="11"/>
  <c r="BG178" i="11"/>
  <c r="BH178" i="11"/>
  <c r="BI178" i="11"/>
  <c r="BJ178" i="11"/>
  <c r="BK178" i="11"/>
  <c r="BL178" i="11"/>
  <c r="BM178" i="11"/>
  <c r="BN178" i="11"/>
  <c r="BO178" i="11"/>
  <c r="BP178" i="11"/>
  <c r="BG179" i="11"/>
  <c r="BH179" i="11"/>
  <c r="BI179" i="11"/>
  <c r="BJ179" i="11"/>
  <c r="BK179" i="11"/>
  <c r="BL179" i="11"/>
  <c r="BM179" i="11"/>
  <c r="BN179" i="11"/>
  <c r="BO179" i="11"/>
  <c r="BP179" i="11"/>
  <c r="BG180" i="11"/>
  <c r="BH180" i="11"/>
  <c r="BI180" i="11"/>
  <c r="BJ180" i="11"/>
  <c r="BK180" i="11"/>
  <c r="BL180" i="11"/>
  <c r="BM180" i="11"/>
  <c r="BN180" i="11"/>
  <c r="BO180" i="11"/>
  <c r="BP180" i="11"/>
  <c r="BG181" i="11"/>
  <c r="BH181" i="11"/>
  <c r="BI181" i="11"/>
  <c r="BJ181" i="11"/>
  <c r="BK181" i="11"/>
  <c r="BL181" i="11"/>
  <c r="BM181" i="11"/>
  <c r="BN181" i="11"/>
  <c r="BO181" i="11"/>
  <c r="BP181" i="11"/>
  <c r="BG182" i="11"/>
  <c r="BH182" i="11"/>
  <c r="BI182" i="11"/>
  <c r="BJ182" i="11"/>
  <c r="BK182" i="11"/>
  <c r="BL182" i="11"/>
  <c r="BM182" i="11"/>
  <c r="BN182" i="11"/>
  <c r="BO182" i="11"/>
  <c r="BP182" i="11"/>
  <c r="BG183" i="11"/>
  <c r="BH183" i="11"/>
  <c r="BI183" i="11"/>
  <c r="BJ183" i="11"/>
  <c r="BK183" i="11"/>
  <c r="BL183" i="11"/>
  <c r="BM183" i="11"/>
  <c r="BN183" i="11"/>
  <c r="BO183" i="11"/>
  <c r="BP183" i="11"/>
  <c r="BG184" i="11"/>
  <c r="BH184" i="11"/>
  <c r="BI184" i="11"/>
  <c r="BJ184" i="11"/>
  <c r="BK184" i="11"/>
  <c r="BL184" i="11"/>
  <c r="BM184" i="11"/>
  <c r="BN184" i="11"/>
  <c r="BO184" i="11"/>
  <c r="BP184" i="11"/>
  <c r="BG185" i="11"/>
  <c r="BH185" i="11"/>
  <c r="BI185" i="11"/>
  <c r="BJ185" i="11"/>
  <c r="BK185" i="11"/>
  <c r="BL185" i="11"/>
  <c r="BM185" i="11"/>
  <c r="BN185" i="11"/>
  <c r="BO185" i="11"/>
  <c r="BP185" i="11"/>
  <c r="BG186" i="11"/>
  <c r="BH186" i="11"/>
  <c r="BI186" i="11"/>
  <c r="BJ186" i="11"/>
  <c r="BK186" i="11"/>
  <c r="BL186" i="11"/>
  <c r="BM186" i="11"/>
  <c r="BN186" i="11"/>
  <c r="BO186" i="11"/>
  <c r="BP186" i="11"/>
  <c r="BG187" i="11"/>
  <c r="BH187" i="11"/>
  <c r="BI187" i="11"/>
  <c r="BJ187" i="11"/>
  <c r="BK187" i="11"/>
  <c r="BL187" i="11"/>
  <c r="BM187" i="11"/>
  <c r="BN187" i="11"/>
  <c r="BO187" i="11"/>
  <c r="BP187" i="11"/>
  <c r="BG188" i="11"/>
  <c r="BH188" i="11"/>
  <c r="BI188" i="11"/>
  <c r="BJ188" i="11"/>
  <c r="BK188" i="11"/>
  <c r="BL188" i="11"/>
  <c r="BM188" i="11"/>
  <c r="BN188" i="11"/>
  <c r="BO188" i="11"/>
  <c r="BP188" i="11"/>
  <c r="BG189" i="11"/>
  <c r="BH189" i="11"/>
  <c r="BI189" i="11"/>
  <c r="BJ189" i="11"/>
  <c r="BK189" i="11"/>
  <c r="BL189" i="11"/>
  <c r="BM189" i="11"/>
  <c r="BN189" i="11"/>
  <c r="BO189" i="11"/>
  <c r="BP189" i="11"/>
  <c r="BG190" i="11"/>
  <c r="BH190" i="11"/>
  <c r="BI190" i="11"/>
  <c r="BJ190" i="11"/>
  <c r="BK190" i="11"/>
  <c r="BL190" i="11"/>
  <c r="BM190" i="11"/>
  <c r="BN190" i="11"/>
  <c r="BO190" i="11"/>
  <c r="BP190" i="11"/>
  <c r="BG191" i="11"/>
  <c r="BH191" i="11"/>
  <c r="BI191" i="11"/>
  <c r="BJ191" i="11"/>
  <c r="BK191" i="11"/>
  <c r="BL191" i="11"/>
  <c r="BM191" i="11"/>
  <c r="BN191" i="11"/>
  <c r="BO191" i="11"/>
  <c r="BP191" i="11"/>
  <c r="BG192" i="11"/>
  <c r="BH192" i="11"/>
  <c r="BI192" i="11"/>
  <c r="BJ192" i="11"/>
  <c r="BK192" i="11"/>
  <c r="BL192" i="11"/>
  <c r="BM192" i="11"/>
  <c r="BN192" i="11"/>
  <c r="BO192" i="11"/>
  <c r="BP192" i="11"/>
  <c r="BG193" i="11"/>
  <c r="BH193" i="11"/>
  <c r="BI193" i="11"/>
  <c r="BJ193" i="11"/>
  <c r="BK193" i="11"/>
  <c r="BL193" i="11"/>
  <c r="BM193" i="11"/>
  <c r="BN193" i="11"/>
  <c r="BO193" i="11"/>
  <c r="BP193" i="11"/>
  <c r="BG194" i="11"/>
  <c r="BH194" i="11"/>
  <c r="BI194" i="11"/>
  <c r="BJ194" i="11"/>
  <c r="BK194" i="11"/>
  <c r="BL194" i="11"/>
  <c r="BM194" i="11"/>
  <c r="BN194" i="11"/>
  <c r="BO194" i="11"/>
  <c r="BP194" i="11"/>
  <c r="BG195" i="11"/>
  <c r="BH195" i="11"/>
  <c r="BI195" i="11"/>
  <c r="BJ195" i="11"/>
  <c r="BK195" i="11"/>
  <c r="BL195" i="11"/>
  <c r="BM195" i="11"/>
  <c r="BN195" i="11"/>
  <c r="BO195" i="11"/>
  <c r="BP195" i="11"/>
  <c r="BG196" i="11"/>
  <c r="BH196" i="11"/>
  <c r="BI196" i="11"/>
  <c r="BJ196" i="11"/>
  <c r="BK196" i="11"/>
  <c r="BL196" i="11"/>
  <c r="BM196" i="11"/>
  <c r="BN196" i="11"/>
  <c r="BO196" i="11"/>
  <c r="BP196" i="11"/>
  <c r="BG197" i="11"/>
  <c r="BH197" i="11"/>
  <c r="BI197" i="11"/>
  <c r="BJ197" i="11"/>
  <c r="BK197" i="11"/>
  <c r="BL197" i="11"/>
  <c r="BM197" i="11"/>
  <c r="BN197" i="11"/>
  <c r="BO197" i="11"/>
  <c r="BP197" i="11"/>
  <c r="BG198" i="11"/>
  <c r="BH198" i="11"/>
  <c r="BI198" i="11"/>
  <c r="BJ198" i="11"/>
  <c r="BK198" i="11"/>
  <c r="BL198" i="11"/>
  <c r="BM198" i="11"/>
  <c r="BN198" i="11"/>
  <c r="BO198" i="11"/>
  <c r="BP198" i="11"/>
  <c r="BG199" i="11"/>
  <c r="BH199" i="11"/>
  <c r="BI199" i="11"/>
  <c r="BJ199" i="11"/>
  <c r="BK199" i="11"/>
  <c r="BL199" i="11"/>
  <c r="BM199" i="11"/>
  <c r="BN199" i="11"/>
  <c r="BO199" i="11"/>
  <c r="BP199" i="11"/>
  <c r="BG200" i="11"/>
  <c r="BH200" i="11"/>
  <c r="BI200" i="11"/>
  <c r="BJ200" i="11"/>
  <c r="BK200" i="11"/>
  <c r="BL200" i="11"/>
  <c r="BM200" i="11"/>
  <c r="BN200" i="11"/>
  <c r="BO200" i="11"/>
  <c r="BP200" i="11"/>
  <c r="BG201" i="11"/>
  <c r="BH201" i="11"/>
  <c r="BI201" i="11"/>
  <c r="BJ201" i="11"/>
  <c r="BK201" i="11"/>
  <c r="BL201" i="11"/>
  <c r="BM201" i="11"/>
  <c r="BN201" i="11"/>
  <c r="BO201" i="11"/>
  <c r="BP201" i="11"/>
  <c r="BG202" i="11"/>
  <c r="BH202" i="11"/>
  <c r="BI202" i="11"/>
  <c r="BJ202" i="11"/>
  <c r="BK202" i="11"/>
  <c r="BL202" i="11"/>
  <c r="BM202" i="11"/>
  <c r="BN202" i="11"/>
  <c r="BO202" i="11"/>
  <c r="BP202" i="11"/>
  <c r="BG203" i="11"/>
  <c r="BH203" i="11"/>
  <c r="BI203" i="11"/>
  <c r="BJ203" i="11"/>
  <c r="BK203" i="11"/>
  <c r="BL203" i="11"/>
  <c r="BM203" i="11"/>
  <c r="BN203" i="11"/>
  <c r="BO203" i="11"/>
  <c r="BP203" i="11"/>
  <c r="BG204" i="11"/>
  <c r="BH204" i="11"/>
  <c r="BI204" i="11"/>
  <c r="BJ204" i="11"/>
  <c r="BK204" i="11"/>
  <c r="BL204" i="11"/>
  <c r="BM204" i="11"/>
  <c r="BN204" i="11"/>
  <c r="BO204" i="11"/>
  <c r="BP204" i="11"/>
  <c r="BG205" i="11"/>
  <c r="BH205" i="11"/>
  <c r="BI205" i="11"/>
  <c r="BJ205" i="11"/>
  <c r="BK205" i="11"/>
  <c r="BL205" i="11"/>
  <c r="BM205" i="11"/>
  <c r="BN205" i="11"/>
  <c r="BO205" i="11"/>
  <c r="BP205" i="11"/>
  <c r="BG206" i="11"/>
  <c r="BH206" i="11"/>
  <c r="BI206" i="11"/>
  <c r="BJ206" i="11"/>
  <c r="BK206" i="11"/>
  <c r="BL206" i="11"/>
  <c r="BM206" i="11"/>
  <c r="BN206" i="11"/>
  <c r="BO206" i="11"/>
  <c r="BP206" i="11"/>
  <c r="BG207" i="11"/>
  <c r="BH207" i="11"/>
  <c r="BI207" i="11"/>
  <c r="BJ207" i="11"/>
  <c r="BK207" i="11"/>
  <c r="BL207" i="11"/>
  <c r="BM207" i="11"/>
  <c r="BN207" i="11"/>
  <c r="BO207" i="11"/>
  <c r="BP207" i="11"/>
  <c r="BG208" i="11"/>
  <c r="BH208" i="11"/>
  <c r="BI208" i="11"/>
  <c r="BJ208" i="11"/>
  <c r="BK208" i="11"/>
  <c r="BL208" i="11"/>
  <c r="BM208" i="11"/>
  <c r="BN208" i="11"/>
  <c r="BO208" i="11"/>
  <c r="BP208" i="11"/>
  <c r="BG209" i="11"/>
  <c r="BH209" i="11"/>
  <c r="BI209" i="11"/>
  <c r="BJ209" i="11"/>
  <c r="BK209" i="11"/>
  <c r="BL209" i="11"/>
  <c r="BM209" i="11"/>
  <c r="BN209" i="11"/>
  <c r="BO209" i="11"/>
  <c r="BP209" i="11"/>
  <c r="BG210" i="11"/>
  <c r="BH210" i="11"/>
  <c r="BI210" i="11"/>
  <c r="BJ210" i="11"/>
  <c r="BK210" i="11"/>
  <c r="BL210" i="11"/>
  <c r="BM210" i="11"/>
  <c r="BN210" i="11"/>
  <c r="BO210" i="11"/>
  <c r="BP210" i="11"/>
  <c r="BG211" i="11"/>
  <c r="BH211" i="11"/>
  <c r="BI211" i="11"/>
  <c r="BJ211" i="11"/>
  <c r="BK211" i="11"/>
  <c r="BL211" i="11"/>
  <c r="BM211" i="11"/>
  <c r="BN211" i="11"/>
  <c r="BO211" i="11"/>
  <c r="BP211" i="11"/>
  <c r="BG212" i="11"/>
  <c r="BH212" i="11"/>
  <c r="BI212" i="11"/>
  <c r="BJ212" i="11"/>
  <c r="BK212" i="11"/>
  <c r="BL212" i="11"/>
  <c r="BM212" i="11"/>
  <c r="BN212" i="11"/>
  <c r="BO212" i="11"/>
  <c r="BP212" i="11"/>
  <c r="BG213" i="11"/>
  <c r="BH213" i="11"/>
  <c r="BI213" i="11"/>
  <c r="BJ213" i="11"/>
  <c r="BK213" i="11"/>
  <c r="BL213" i="11"/>
  <c r="BM213" i="11"/>
  <c r="BN213" i="11"/>
  <c r="BO213" i="11"/>
  <c r="BP213" i="11"/>
  <c r="BG214" i="11"/>
  <c r="BH214" i="11"/>
  <c r="BI214" i="11"/>
  <c r="BJ214" i="11"/>
  <c r="BK214" i="11"/>
  <c r="BL214" i="11"/>
  <c r="BM214" i="11"/>
  <c r="BN214" i="11"/>
  <c r="BO214" i="11"/>
  <c r="BP214" i="11"/>
  <c r="BG215" i="11"/>
  <c r="BH215" i="11"/>
  <c r="BI215" i="11"/>
  <c r="BJ215" i="11"/>
  <c r="BK215" i="11"/>
  <c r="BL215" i="11"/>
  <c r="BM215" i="11"/>
  <c r="BN215" i="11"/>
  <c r="BO215" i="11"/>
  <c r="BP215" i="11"/>
  <c r="BG216" i="11"/>
  <c r="BH216" i="11"/>
  <c r="BI216" i="11"/>
  <c r="BJ216" i="11"/>
  <c r="BK216" i="11"/>
  <c r="BL216" i="11"/>
  <c r="BM216" i="11"/>
  <c r="BN216" i="11"/>
  <c r="BO216" i="11"/>
  <c r="BP216" i="11"/>
  <c r="BG217" i="11"/>
  <c r="BH217" i="11"/>
  <c r="BI217" i="11"/>
  <c r="BJ217" i="11"/>
  <c r="BK217" i="11"/>
  <c r="BL217" i="11"/>
  <c r="BM217" i="11"/>
  <c r="BN217" i="11"/>
  <c r="BO217" i="11"/>
  <c r="BP217" i="11"/>
  <c r="BG218" i="11"/>
  <c r="BH218" i="11"/>
  <c r="BI218" i="11"/>
  <c r="BJ218" i="11"/>
  <c r="BK218" i="11"/>
  <c r="BL218" i="11"/>
  <c r="BM218" i="11"/>
  <c r="BN218" i="11"/>
  <c r="BO218" i="11"/>
  <c r="BP218" i="11"/>
  <c r="BG219" i="11"/>
  <c r="BH219" i="11"/>
  <c r="BI219" i="11"/>
  <c r="BJ219" i="11"/>
  <c r="BK219" i="11"/>
  <c r="BL219" i="11"/>
  <c r="BM219" i="11"/>
  <c r="BN219" i="11"/>
  <c r="BO219" i="11"/>
  <c r="BP219" i="11"/>
  <c r="BG220" i="11"/>
  <c r="BH220" i="11"/>
  <c r="BI220" i="11"/>
  <c r="BJ220" i="11"/>
  <c r="BK220" i="11"/>
  <c r="BL220" i="11"/>
  <c r="BM220" i="11"/>
  <c r="BN220" i="11"/>
  <c r="BO220" i="11"/>
  <c r="BP220" i="11"/>
  <c r="BG221" i="11"/>
  <c r="BH221" i="11"/>
  <c r="BI221" i="11"/>
  <c r="BJ221" i="11"/>
  <c r="BK221" i="11"/>
  <c r="BL221" i="11"/>
  <c r="BM221" i="11"/>
  <c r="BN221" i="11"/>
  <c r="BO221" i="11"/>
  <c r="BP221" i="11"/>
  <c r="BG222" i="11"/>
  <c r="BH222" i="11"/>
  <c r="BI222" i="11"/>
  <c r="BJ222" i="11"/>
  <c r="BK222" i="11"/>
  <c r="BL222" i="11"/>
  <c r="BM222" i="11"/>
  <c r="BN222" i="11"/>
  <c r="BO222" i="11"/>
  <c r="BP222" i="11"/>
  <c r="BF221" i="11" l="1"/>
  <c r="BF219" i="11"/>
  <c r="BF217" i="11"/>
  <c r="BF215" i="11"/>
  <c r="BF213" i="11"/>
  <c r="BF211" i="11"/>
  <c r="BF209" i="11"/>
  <c r="BF207" i="11"/>
  <c r="BF205" i="11"/>
  <c r="BF203" i="11"/>
  <c r="BF201" i="11"/>
  <c r="BF199" i="11"/>
  <c r="BF197" i="11"/>
  <c r="BF195" i="11"/>
  <c r="BF193" i="11"/>
  <c r="BF191" i="11"/>
  <c r="BF189" i="11"/>
  <c r="BF187" i="11"/>
  <c r="BF185" i="11"/>
  <c r="BF183" i="11"/>
  <c r="BF181" i="11"/>
  <c r="BF179" i="11"/>
  <c r="BF177" i="11"/>
  <c r="BF175" i="11"/>
  <c r="BF173" i="11"/>
  <c r="BF171" i="11"/>
  <c r="BF169" i="11"/>
  <c r="BF167" i="11"/>
  <c r="BF165" i="11"/>
  <c r="BF163" i="11"/>
  <c r="BF161" i="11"/>
  <c r="BF159" i="11"/>
  <c r="BF157" i="11"/>
  <c r="BF155" i="11"/>
  <c r="BF153" i="11"/>
  <c r="BF151" i="11"/>
  <c r="BF149" i="11"/>
  <c r="BF147" i="11"/>
  <c r="BF145" i="11"/>
  <c r="BF143" i="11"/>
  <c r="BF141" i="11"/>
  <c r="BF139" i="11"/>
  <c r="BF137" i="11"/>
  <c r="BF135" i="11"/>
  <c r="BF133" i="11"/>
  <c r="BF131" i="11"/>
  <c r="BF129" i="11"/>
  <c r="BF127" i="11"/>
  <c r="BF125" i="11"/>
  <c r="BF123" i="11"/>
  <c r="BF121" i="11"/>
  <c r="BF119" i="11"/>
  <c r="BF117" i="11"/>
  <c r="BF76" i="11"/>
  <c r="BF74" i="11"/>
  <c r="BF72" i="11"/>
  <c r="BF70" i="11"/>
  <c r="BF69" i="11"/>
  <c r="BF67" i="11"/>
  <c r="BF63" i="11"/>
  <c r="BF61" i="11"/>
  <c r="BF59" i="11"/>
  <c r="BF57" i="11"/>
  <c r="BF55" i="11"/>
  <c r="BF50" i="11"/>
  <c r="BF48" i="11"/>
  <c r="BF38" i="11"/>
  <c r="BF36" i="11"/>
  <c r="BF34" i="11"/>
  <c r="BF32" i="11"/>
  <c r="BF30" i="11"/>
  <c r="BF28" i="11"/>
  <c r="BF26" i="11"/>
  <c r="BF24" i="11"/>
  <c r="BF22" i="11"/>
  <c r="BF20" i="11"/>
  <c r="BF18" i="11"/>
  <c r="BF222" i="11"/>
  <c r="BF220" i="11"/>
  <c r="BF218" i="11"/>
  <c r="BF216" i="11"/>
  <c r="BF214" i="11"/>
  <c r="BF212" i="11"/>
  <c r="BF210" i="11"/>
  <c r="BF208" i="11"/>
  <c r="BF206" i="11"/>
  <c r="BF204" i="11"/>
  <c r="BF202" i="11"/>
  <c r="BF200" i="11"/>
  <c r="BF198" i="11"/>
  <c r="BF196" i="11"/>
  <c r="BF194" i="11"/>
  <c r="BF192" i="11"/>
  <c r="BF190" i="11"/>
  <c r="BF188" i="11"/>
  <c r="BF186" i="11"/>
  <c r="BF184" i="11"/>
  <c r="BF182" i="11"/>
  <c r="BF180" i="11"/>
  <c r="BF178" i="11"/>
  <c r="BF176" i="11"/>
  <c r="BF174" i="11"/>
  <c r="BF172" i="11"/>
  <c r="BF168" i="11"/>
  <c r="BF166" i="11"/>
  <c r="BF164" i="11"/>
  <c r="BF162" i="11"/>
  <c r="BF160" i="11"/>
  <c r="BF158" i="11"/>
  <c r="BF156" i="11"/>
  <c r="BF154" i="11"/>
  <c r="BF152" i="11"/>
  <c r="BF150" i="11"/>
  <c r="BF148" i="11"/>
  <c r="BF146" i="11"/>
  <c r="BF144" i="11"/>
  <c r="BF142" i="11"/>
  <c r="BF140" i="11"/>
  <c r="BF138" i="11"/>
  <c r="BF136" i="11"/>
  <c r="BF134" i="11"/>
  <c r="BF132" i="11"/>
  <c r="BF130" i="11"/>
  <c r="BF128" i="11"/>
  <c r="BF124" i="11"/>
  <c r="BF122" i="11"/>
  <c r="BF120" i="11"/>
  <c r="BF118" i="11"/>
  <c r="BF77" i="11"/>
  <c r="BF75" i="11"/>
  <c r="BF73" i="11"/>
  <c r="BF71" i="11"/>
  <c r="BF68" i="11"/>
  <c r="BF66" i="11"/>
  <c r="BF62" i="11"/>
  <c r="BF60" i="11"/>
  <c r="BF58" i="11"/>
  <c r="BF56" i="11"/>
  <c r="BF54" i="11"/>
  <c r="BF49" i="11"/>
  <c r="BF39" i="11"/>
  <c r="BF37" i="11"/>
  <c r="BF35" i="11"/>
  <c r="BF33" i="11"/>
  <c r="BF31" i="11"/>
  <c r="BF29" i="11"/>
  <c r="BF27" i="11"/>
  <c r="BF25" i="11"/>
  <c r="BF23" i="11"/>
  <c r="BF21" i="11"/>
  <c r="BF19" i="11"/>
  <c r="BF17" i="11"/>
  <c r="BT139" i="11"/>
  <c r="BT219" i="11"/>
  <c r="BT215" i="11"/>
  <c r="BT211" i="11"/>
  <c r="BT207" i="11"/>
  <c r="BT203" i="11"/>
  <c r="BT199" i="11"/>
  <c r="BT195" i="11"/>
  <c r="BT191" i="11"/>
  <c r="BT187" i="11"/>
  <c r="BT183" i="11"/>
  <c r="BT179" i="11"/>
  <c r="BT175" i="11"/>
  <c r="BT171" i="11"/>
  <c r="BT167" i="11"/>
  <c r="BT163" i="11"/>
  <c r="BT159" i="11"/>
  <c r="BT155" i="11"/>
  <c r="BT151" i="11"/>
  <c r="BT147" i="11"/>
  <c r="BT143" i="11"/>
  <c r="BT135" i="11"/>
  <c r="BT131" i="11"/>
  <c r="BT127" i="11"/>
  <c r="BT123" i="11"/>
  <c r="BT119" i="11"/>
  <c r="BT221" i="11"/>
  <c r="BT217" i="11"/>
  <c r="BT213" i="11"/>
  <c r="BT209" i="11"/>
  <c r="BT205" i="11"/>
  <c r="BT201" i="11"/>
  <c r="BT197" i="11"/>
  <c r="BT193" i="11"/>
  <c r="BT189" i="11"/>
  <c r="BT185" i="11"/>
  <c r="BT181" i="11"/>
  <c r="BT177" i="11"/>
  <c r="BT173" i="11"/>
  <c r="BT165" i="11"/>
  <c r="BT161" i="11"/>
  <c r="BT157" i="11"/>
  <c r="BT153" i="11"/>
  <c r="BT149" i="11"/>
  <c r="BT145" i="11"/>
  <c r="BT141" i="11"/>
  <c r="BT137" i="11"/>
  <c r="BT133" i="11"/>
  <c r="BT129" i="11"/>
  <c r="BT117" i="11"/>
  <c r="BT222" i="11"/>
  <c r="BT218" i="11"/>
  <c r="BT214" i="11"/>
  <c r="BT210" i="11"/>
  <c r="BT206" i="11"/>
  <c r="BT202" i="11"/>
  <c r="BT220" i="11"/>
  <c r="BT216" i="11"/>
  <c r="BT212" i="11"/>
  <c r="BT208" i="11"/>
  <c r="BT204" i="11"/>
  <c r="BT200" i="11"/>
  <c r="BT196" i="11"/>
  <c r="BT192" i="11"/>
  <c r="BT188" i="11"/>
  <c r="BT184" i="11"/>
  <c r="BT176" i="11"/>
  <c r="BT172" i="11"/>
  <c r="BT168" i="11"/>
  <c r="BT164" i="11"/>
  <c r="BT160" i="11"/>
  <c r="BT156" i="11"/>
  <c r="BT152" i="11"/>
  <c r="BT148" i="11"/>
  <c r="BT144" i="11"/>
  <c r="BT140" i="11"/>
  <c r="BT136" i="11"/>
  <c r="BT132" i="11"/>
  <c r="BT128" i="11"/>
  <c r="BT124" i="11"/>
  <c r="BT120" i="11"/>
  <c r="BT198" i="11"/>
  <c r="BT194" i="11"/>
  <c r="BT190" i="11"/>
  <c r="BT186" i="11"/>
  <c r="BT182" i="11"/>
  <c r="BT178" i="11"/>
  <c r="BT174" i="11"/>
  <c r="BT170" i="11"/>
  <c r="BT166" i="11"/>
  <c r="BT162" i="11"/>
  <c r="BT158" i="11"/>
  <c r="BT154" i="11"/>
  <c r="BT150" i="11"/>
  <c r="BT146" i="11"/>
  <c r="BT142" i="11"/>
  <c r="BT138" i="11"/>
  <c r="BT134" i="11"/>
  <c r="BT130" i="11"/>
  <c r="BT126" i="11"/>
  <c r="BT122" i="11"/>
  <c r="BT118" i="11"/>
  <c r="BT180" i="11"/>
  <c r="BT88" i="11"/>
  <c r="BT84" i="11"/>
  <c r="BT71" i="11"/>
  <c r="BT65" i="11"/>
  <c r="BT56" i="11"/>
  <c r="BT51" i="11"/>
  <c r="BT47" i="11"/>
  <c r="BT43" i="11"/>
  <c r="BT39" i="11"/>
  <c r="BT35" i="11"/>
  <c r="BT31" i="11"/>
  <c r="BT25" i="11"/>
  <c r="BT21" i="11"/>
  <c r="BT85" i="11"/>
  <c r="BT69" i="11"/>
  <c r="BT61" i="11"/>
  <c r="BT57" i="11"/>
  <c r="BT52" i="11"/>
  <c r="BT48" i="11"/>
  <c r="BT44" i="11"/>
  <c r="BT40" i="11"/>
  <c r="BT36" i="11"/>
  <c r="BT26" i="11"/>
  <c r="BT22" i="11"/>
  <c r="BT86" i="11"/>
  <c r="BT77" i="11"/>
  <c r="BT73" i="11"/>
  <c r="BT66" i="11"/>
  <c r="BT62" i="11"/>
  <c r="BT54" i="11"/>
  <c r="BT49" i="11"/>
  <c r="BT45" i="11"/>
  <c r="BT41" i="11"/>
  <c r="BT37" i="11"/>
  <c r="BT27" i="11"/>
  <c r="BT23" i="11"/>
  <c r="BT87" i="11"/>
  <c r="BT83" i="11"/>
  <c r="BT74" i="11"/>
  <c r="BT63" i="11"/>
  <c r="BT55" i="11"/>
  <c r="BT50" i="11"/>
  <c r="BT46" i="11"/>
  <c r="BT42" i="11"/>
  <c r="BT38" i="11"/>
  <c r="BT24" i="11"/>
  <c r="BT20" i="11"/>
  <c r="EX40" i="11" l="1"/>
  <c r="EX41" i="11"/>
  <c r="EX42" i="11"/>
  <c r="EX43" i="11"/>
  <c r="EX44" i="11"/>
  <c r="EX45" i="11"/>
  <c r="EX46" i="11"/>
  <c r="EX47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4" i="11"/>
  <c r="AS55" i="11"/>
  <c r="AS56" i="11"/>
  <c r="AS57" i="11"/>
  <c r="AS58" i="11"/>
  <c r="AS59" i="11"/>
  <c r="AS60" i="11"/>
  <c r="AS61" i="11"/>
  <c r="AS62" i="11"/>
  <c r="AS63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83" i="11"/>
  <c r="AS84" i="11"/>
  <c r="AS85" i="11"/>
  <c r="AS86" i="11"/>
  <c r="AS87" i="11"/>
  <c r="AS88" i="11"/>
  <c r="AS89" i="11"/>
  <c r="AS117" i="11"/>
  <c r="AS118" i="11"/>
  <c r="AS119" i="11"/>
  <c r="AS120" i="11"/>
  <c r="AS121" i="11"/>
  <c r="AS122" i="11"/>
  <c r="AS123" i="11"/>
  <c r="AS124" i="11"/>
  <c r="AS125" i="11"/>
  <c r="AS126" i="11"/>
  <c r="AS127" i="11"/>
  <c r="AS128" i="11"/>
  <c r="AS129" i="11"/>
  <c r="AS130" i="11"/>
  <c r="AS131" i="11"/>
  <c r="AS132" i="11"/>
  <c r="AS133" i="11"/>
  <c r="AS134" i="11"/>
  <c r="AS135" i="11"/>
  <c r="AS136" i="11"/>
  <c r="AS137" i="11"/>
  <c r="AS138" i="11"/>
  <c r="AS139" i="11"/>
  <c r="AS140" i="11"/>
  <c r="AS141" i="11"/>
  <c r="AS142" i="11"/>
  <c r="AS143" i="11"/>
  <c r="AS144" i="11"/>
  <c r="AS145" i="11"/>
  <c r="AS146" i="11"/>
  <c r="AS147" i="11"/>
  <c r="AS148" i="11"/>
  <c r="AS149" i="11"/>
  <c r="AS150" i="11"/>
  <c r="AS151" i="11"/>
  <c r="AS152" i="11"/>
  <c r="AS153" i="11"/>
  <c r="AS154" i="11"/>
  <c r="AS155" i="11"/>
  <c r="AS156" i="11"/>
  <c r="AS157" i="11"/>
  <c r="AS158" i="11"/>
  <c r="AS159" i="11"/>
  <c r="AS160" i="11"/>
  <c r="AS161" i="11"/>
  <c r="AS162" i="11"/>
  <c r="AS163" i="11"/>
  <c r="AS164" i="11"/>
  <c r="AS165" i="11"/>
  <c r="AS166" i="11"/>
  <c r="AS167" i="11"/>
  <c r="AS168" i="11"/>
  <c r="AS169" i="11"/>
  <c r="AS170" i="11"/>
  <c r="AS171" i="11"/>
  <c r="AS172" i="11"/>
  <c r="AS173" i="11"/>
  <c r="AS174" i="11"/>
  <c r="AS175" i="11"/>
  <c r="AS176" i="11"/>
  <c r="AS177" i="11"/>
  <c r="AS178" i="11"/>
  <c r="AS179" i="11"/>
  <c r="AS180" i="11"/>
  <c r="AS181" i="11"/>
  <c r="AS182" i="11"/>
  <c r="AS183" i="11"/>
  <c r="AS184" i="11"/>
  <c r="AS185" i="11"/>
  <c r="AS186" i="11"/>
  <c r="AS187" i="11"/>
  <c r="AS188" i="11"/>
  <c r="AS189" i="11"/>
  <c r="AS190" i="11"/>
  <c r="AS191" i="11"/>
  <c r="AS192" i="11"/>
  <c r="AS193" i="11"/>
  <c r="AS194" i="11"/>
  <c r="AS195" i="11"/>
  <c r="AS196" i="11"/>
  <c r="AS197" i="11"/>
  <c r="AS198" i="11"/>
  <c r="AS199" i="11"/>
  <c r="AS200" i="11"/>
  <c r="AS201" i="11"/>
  <c r="AS202" i="11"/>
  <c r="AS203" i="11"/>
  <c r="AS204" i="11"/>
  <c r="AS205" i="11"/>
  <c r="AS206" i="11"/>
  <c r="AS207" i="11"/>
  <c r="AS208" i="11"/>
  <c r="AS209" i="11"/>
  <c r="AS210" i="11"/>
  <c r="AS211" i="11"/>
  <c r="AS212" i="11"/>
  <c r="AS213" i="11"/>
  <c r="AS214" i="11"/>
  <c r="AS215" i="11"/>
  <c r="AS216" i="11"/>
  <c r="AS217" i="11"/>
  <c r="AS218" i="11"/>
  <c r="AS219" i="11"/>
  <c r="AS220" i="11"/>
  <c r="AS221" i="11"/>
  <c r="AS222" i="11"/>
  <c r="AK15" i="11"/>
  <c r="AK16" i="11"/>
  <c r="AK17" i="11"/>
  <c r="AK18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4" i="11"/>
  <c r="AK55" i="11"/>
  <c r="AK56" i="11"/>
  <c r="AK57" i="11"/>
  <c r="AK58" i="11"/>
  <c r="AK59" i="11"/>
  <c r="AK60" i="11"/>
  <c r="AK61" i="11"/>
  <c r="AK62" i="11"/>
  <c r="AK63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83" i="11"/>
  <c r="AK84" i="11"/>
  <c r="AK85" i="11"/>
  <c r="AK86" i="11"/>
  <c r="AK87" i="11"/>
  <c r="AK88" i="11"/>
  <c r="AK89" i="11"/>
  <c r="AK117" i="11"/>
  <c r="AK118" i="11"/>
  <c r="AK119" i="11"/>
  <c r="AK120" i="11"/>
  <c r="AK121" i="11"/>
  <c r="AK122" i="11"/>
  <c r="AK123" i="11"/>
  <c r="AK124" i="11"/>
  <c r="AK125" i="11"/>
  <c r="AK126" i="11"/>
  <c r="AK127" i="11"/>
  <c r="AK128" i="11"/>
  <c r="AK129" i="11"/>
  <c r="AK130" i="11"/>
  <c r="AK131" i="11"/>
  <c r="AK132" i="11"/>
  <c r="AK133" i="11"/>
  <c r="AK134" i="11"/>
  <c r="AK135" i="11"/>
  <c r="AK136" i="11"/>
  <c r="AK137" i="11"/>
  <c r="AK138" i="11"/>
  <c r="AK139" i="11"/>
  <c r="AK140" i="11"/>
  <c r="AK141" i="11"/>
  <c r="AK142" i="11"/>
  <c r="AK143" i="11"/>
  <c r="AK144" i="11"/>
  <c r="AK145" i="11"/>
  <c r="AK146" i="11"/>
  <c r="AK147" i="11"/>
  <c r="AK148" i="11"/>
  <c r="AK149" i="11"/>
  <c r="AK150" i="11"/>
  <c r="AK151" i="11"/>
  <c r="AK152" i="11"/>
  <c r="AK153" i="11"/>
  <c r="AK154" i="11"/>
  <c r="AK155" i="11"/>
  <c r="AK156" i="11"/>
  <c r="AK157" i="11"/>
  <c r="AK158" i="11"/>
  <c r="AK159" i="11"/>
  <c r="AK160" i="11"/>
  <c r="AK161" i="11"/>
  <c r="AK162" i="11"/>
  <c r="AK163" i="11"/>
  <c r="AK164" i="11"/>
  <c r="AK165" i="11"/>
  <c r="AK166" i="11"/>
  <c r="AK167" i="11"/>
  <c r="AK168" i="11"/>
  <c r="AK169" i="11"/>
  <c r="AK170" i="11"/>
  <c r="AK171" i="11"/>
  <c r="AK172" i="11"/>
  <c r="AK173" i="11"/>
  <c r="AK174" i="11"/>
  <c r="AK175" i="11"/>
  <c r="AK176" i="11"/>
  <c r="AK177" i="11"/>
  <c r="AK178" i="11"/>
  <c r="AK179" i="11"/>
  <c r="AK180" i="11"/>
  <c r="AK181" i="11"/>
  <c r="AK182" i="11"/>
  <c r="AK183" i="11"/>
  <c r="AK184" i="11"/>
  <c r="AK185" i="11"/>
  <c r="AK186" i="11"/>
  <c r="AK187" i="11"/>
  <c r="AK188" i="11"/>
  <c r="AK189" i="11"/>
  <c r="AK190" i="11"/>
  <c r="AK191" i="11"/>
  <c r="AK192" i="11"/>
  <c r="AK193" i="11"/>
  <c r="AK194" i="11"/>
  <c r="AK195" i="11"/>
  <c r="AK196" i="11"/>
  <c r="AK197" i="11"/>
  <c r="AK198" i="11"/>
  <c r="AK199" i="11"/>
  <c r="AK200" i="11"/>
  <c r="AK201" i="11"/>
  <c r="AK202" i="11"/>
  <c r="AK203" i="11"/>
  <c r="AK204" i="11"/>
  <c r="AK205" i="11"/>
  <c r="AK206" i="11"/>
  <c r="AK207" i="11"/>
  <c r="AK208" i="11"/>
  <c r="AK209" i="11"/>
  <c r="AK210" i="11"/>
  <c r="AK211" i="11"/>
  <c r="AK212" i="11"/>
  <c r="AK213" i="11"/>
  <c r="AK214" i="11"/>
  <c r="AK215" i="11"/>
  <c r="AK216" i="11"/>
  <c r="AK217" i="11"/>
  <c r="AK218" i="11"/>
  <c r="AK219" i="11"/>
  <c r="AK220" i="11"/>
  <c r="AK221" i="11"/>
  <c r="AK222" i="11"/>
  <c r="AZ15" i="11" l="1"/>
  <c r="AZ16" i="11"/>
  <c r="CL220" i="11" l="1"/>
  <c r="EX220" i="11"/>
  <c r="CL216" i="11"/>
  <c r="EX216" i="11"/>
  <c r="CL212" i="11"/>
  <c r="EX212" i="11"/>
  <c r="EY212" i="11" s="1"/>
  <c r="CL208" i="11"/>
  <c r="EX208" i="11"/>
  <c r="CL204" i="11"/>
  <c r="EX204" i="11"/>
  <c r="CL200" i="11"/>
  <c r="EX200" i="11"/>
  <c r="CL196" i="11"/>
  <c r="EX196" i="11"/>
  <c r="EY196" i="11" s="1"/>
  <c r="CL192" i="11"/>
  <c r="EX192" i="11"/>
  <c r="CL188" i="11"/>
  <c r="EX188" i="11"/>
  <c r="CL184" i="11"/>
  <c r="EX184" i="11"/>
  <c r="EZ184" i="11" s="1"/>
  <c r="FA184" i="11" s="1"/>
  <c r="FF184" i="11" s="1"/>
  <c r="CL180" i="11"/>
  <c r="EX180" i="11"/>
  <c r="EY180" i="11" s="1"/>
  <c r="CL176" i="11"/>
  <c r="EX176" i="11"/>
  <c r="CL172" i="11"/>
  <c r="EX172" i="11"/>
  <c r="CL168" i="11"/>
  <c r="EX168" i="11"/>
  <c r="EZ168" i="11" s="1"/>
  <c r="CL164" i="11"/>
  <c r="EX164" i="11"/>
  <c r="EZ164" i="11" s="1"/>
  <c r="FA164" i="11" s="1"/>
  <c r="FF164" i="11" s="1"/>
  <c r="CL160" i="11"/>
  <c r="EX160" i="11"/>
  <c r="CL156" i="11"/>
  <c r="EX156" i="11"/>
  <c r="EZ156" i="11" s="1"/>
  <c r="FA156" i="11" s="1"/>
  <c r="FF156" i="11" s="1"/>
  <c r="CL152" i="11"/>
  <c r="EX152" i="11"/>
  <c r="EY152" i="11" s="1"/>
  <c r="CL148" i="11"/>
  <c r="EX148" i="11"/>
  <c r="EY148" i="11" s="1"/>
  <c r="CL144" i="11"/>
  <c r="EX144" i="11"/>
  <c r="EZ144" i="11" s="1"/>
  <c r="FA144" i="11" s="1"/>
  <c r="FF144" i="11" s="1"/>
  <c r="CL140" i="11"/>
  <c r="EX140" i="11"/>
  <c r="CL136" i="11"/>
  <c r="EX136" i="11"/>
  <c r="EZ136" i="11" s="1"/>
  <c r="FA136" i="11" s="1"/>
  <c r="FF136" i="11" s="1"/>
  <c r="CL132" i="11"/>
  <c r="EX132" i="11"/>
  <c r="CL128" i="11"/>
  <c r="EX128" i="11"/>
  <c r="CL124" i="11"/>
  <c r="EX124" i="11"/>
  <c r="EY124" i="11" s="1"/>
  <c r="CL120" i="11"/>
  <c r="EX120" i="11"/>
  <c r="CL88" i="11"/>
  <c r="EX88" i="11"/>
  <c r="CL84" i="11"/>
  <c r="EX84" i="11"/>
  <c r="CL75" i="11"/>
  <c r="EX75" i="11"/>
  <c r="CL71" i="11"/>
  <c r="EX71" i="11"/>
  <c r="EY71" i="11" s="1"/>
  <c r="CL68" i="11"/>
  <c r="EX68" i="11"/>
  <c r="CL65" i="11"/>
  <c r="EX65" i="11"/>
  <c r="EZ65" i="11" s="1"/>
  <c r="CL60" i="11"/>
  <c r="EX60" i="11"/>
  <c r="EZ60" i="11" s="1"/>
  <c r="FA60" i="11" s="1"/>
  <c r="FF60" i="11" s="1"/>
  <c r="CL56" i="11"/>
  <c r="EX56" i="11"/>
  <c r="CL51" i="11"/>
  <c r="EX51" i="11"/>
  <c r="EY51" i="11" s="1"/>
  <c r="CL47" i="11"/>
  <c r="EZ47" i="11"/>
  <c r="FA47" i="11" s="1"/>
  <c r="FF47" i="11" s="1"/>
  <c r="EY47" i="11"/>
  <c r="CL43" i="11"/>
  <c r="EY43" i="11"/>
  <c r="EZ43" i="11"/>
  <c r="FA43" i="11" s="1"/>
  <c r="FF43" i="11" s="1"/>
  <c r="CL39" i="11"/>
  <c r="EX39" i="11"/>
  <c r="CL35" i="11"/>
  <c r="EX35" i="11"/>
  <c r="CL31" i="11"/>
  <c r="EX31" i="11"/>
  <c r="CL25" i="11"/>
  <c r="EX25" i="11"/>
  <c r="CL21" i="11"/>
  <c r="CL17" i="11"/>
  <c r="CL221" i="11"/>
  <c r="EX221" i="11"/>
  <c r="EZ221" i="11" s="1"/>
  <c r="FA221" i="11" s="1"/>
  <c r="FF221" i="11" s="1"/>
  <c r="CL217" i="11"/>
  <c r="EX217" i="11"/>
  <c r="CL213" i="11"/>
  <c r="EX213" i="11"/>
  <c r="CL209" i="11"/>
  <c r="EX209" i="11"/>
  <c r="EZ209" i="11" s="1"/>
  <c r="FA209" i="11" s="1"/>
  <c r="FF209" i="11" s="1"/>
  <c r="CL205" i="11"/>
  <c r="EX205" i="11"/>
  <c r="CL201" i="11"/>
  <c r="EX201" i="11"/>
  <c r="EZ201" i="11" s="1"/>
  <c r="FA201" i="11" s="1"/>
  <c r="FF201" i="11" s="1"/>
  <c r="CL197" i="11"/>
  <c r="EX197" i="11"/>
  <c r="CL193" i="11"/>
  <c r="EX193" i="11"/>
  <c r="EY193" i="11" s="1"/>
  <c r="CL189" i="11"/>
  <c r="EX189" i="11"/>
  <c r="EZ189" i="11" s="1"/>
  <c r="FA189" i="11" s="1"/>
  <c r="FF189" i="11" s="1"/>
  <c r="CL185" i="11"/>
  <c r="EX185" i="11"/>
  <c r="EY185" i="11" s="1"/>
  <c r="CL181" i="11"/>
  <c r="EX181" i="11"/>
  <c r="CL177" i="11"/>
  <c r="EX177" i="11"/>
  <c r="CL173" i="11"/>
  <c r="EX173" i="11"/>
  <c r="EY173" i="11" s="1"/>
  <c r="CL169" i="11"/>
  <c r="EX169" i="11"/>
  <c r="EZ169" i="11" s="1"/>
  <c r="FA169" i="11" s="1"/>
  <c r="FF169" i="11" s="1"/>
  <c r="CL165" i="11"/>
  <c r="EX165" i="11"/>
  <c r="CL161" i="11"/>
  <c r="EX161" i="11"/>
  <c r="CL157" i="11"/>
  <c r="EX157" i="11"/>
  <c r="CL153" i="11"/>
  <c r="EX153" i="11"/>
  <c r="CL149" i="11"/>
  <c r="EX149" i="11"/>
  <c r="EY149" i="11" s="1"/>
  <c r="CL145" i="11"/>
  <c r="EX145" i="11"/>
  <c r="EY145" i="11" s="1"/>
  <c r="CL141" i="11"/>
  <c r="EX141" i="11"/>
  <c r="EY141" i="11" s="1"/>
  <c r="CL137" i="11"/>
  <c r="EX137" i="11"/>
  <c r="CL133" i="11"/>
  <c r="EX133" i="11"/>
  <c r="CL129" i="11"/>
  <c r="EX129" i="11"/>
  <c r="EZ129" i="11" s="1"/>
  <c r="FA129" i="11" s="1"/>
  <c r="FF129" i="11" s="1"/>
  <c r="CL125" i="11"/>
  <c r="EX125" i="11"/>
  <c r="CL121" i="11"/>
  <c r="EX121" i="11"/>
  <c r="EZ121" i="11" s="1"/>
  <c r="FA121" i="11" s="1"/>
  <c r="FF121" i="11" s="1"/>
  <c r="CL117" i="11"/>
  <c r="EX117" i="11"/>
  <c r="CL89" i="11"/>
  <c r="EX89" i="11"/>
  <c r="EX85" i="11"/>
  <c r="CL76" i="11"/>
  <c r="EX76" i="11"/>
  <c r="EY76" i="11" s="1"/>
  <c r="CL72" i="11"/>
  <c r="EX72" i="11"/>
  <c r="EZ72" i="11" s="1"/>
  <c r="FA72" i="11" s="1"/>
  <c r="FF72" i="11" s="1"/>
  <c r="CL69" i="11"/>
  <c r="EX69" i="11"/>
  <c r="CL61" i="11"/>
  <c r="EX61" i="11"/>
  <c r="CL57" i="11"/>
  <c r="EX57" i="11"/>
  <c r="CL52" i="11"/>
  <c r="EX52" i="11"/>
  <c r="EZ52" i="11" s="1"/>
  <c r="FA52" i="11" s="1"/>
  <c r="FF52" i="11" s="1"/>
  <c r="CL48" i="11"/>
  <c r="EX48" i="11"/>
  <c r="EY48" i="11" s="1"/>
  <c r="CL44" i="11"/>
  <c r="EY44" i="11"/>
  <c r="EZ44" i="11"/>
  <c r="FA44" i="11" s="1"/>
  <c r="FF44" i="11" s="1"/>
  <c r="CL40" i="11"/>
  <c r="EZ40" i="11"/>
  <c r="FA40" i="11" s="1"/>
  <c r="FF40" i="11" s="1"/>
  <c r="EY40" i="11"/>
  <c r="CL36" i="11"/>
  <c r="EX36" i="11"/>
  <c r="EZ36" i="11" s="1"/>
  <c r="FA36" i="11" s="1"/>
  <c r="FF36" i="11" s="1"/>
  <c r="CL32" i="11"/>
  <c r="EX32" i="11"/>
  <c r="EY32" i="11" s="1"/>
  <c r="CL26" i="11"/>
  <c r="EX26" i="11"/>
  <c r="CL22" i="11"/>
  <c r="CL18" i="11"/>
  <c r="CL219" i="11"/>
  <c r="EX219" i="11"/>
  <c r="EY219" i="11" s="1"/>
  <c r="CL215" i="11"/>
  <c r="EX215" i="11"/>
  <c r="EZ215" i="11" s="1"/>
  <c r="FA215" i="11" s="1"/>
  <c r="FF215" i="11" s="1"/>
  <c r="EX211" i="11"/>
  <c r="EY211" i="11" s="1"/>
  <c r="CL211" i="11"/>
  <c r="CL207" i="11"/>
  <c r="EX207" i="11"/>
  <c r="EY207" i="11" s="1"/>
  <c r="CL203" i="11"/>
  <c r="EX203" i="11"/>
  <c r="EY203" i="11" s="1"/>
  <c r="CL199" i="11"/>
  <c r="EX199" i="11"/>
  <c r="EZ199" i="11" s="1"/>
  <c r="FA199" i="11" s="1"/>
  <c r="FF199" i="11" s="1"/>
  <c r="CL195" i="11"/>
  <c r="EX195" i="11"/>
  <c r="EZ195" i="11" s="1"/>
  <c r="FA195" i="11" s="1"/>
  <c r="FF195" i="11" s="1"/>
  <c r="CL191" i="11"/>
  <c r="EX191" i="11"/>
  <c r="CL187" i="11"/>
  <c r="EX187" i="11"/>
  <c r="EX183" i="11"/>
  <c r="CL183" i="11"/>
  <c r="CL179" i="11"/>
  <c r="EX179" i="11"/>
  <c r="EZ179" i="11" s="1"/>
  <c r="CL175" i="11"/>
  <c r="EX175" i="11"/>
  <c r="CL171" i="11"/>
  <c r="EX171" i="11"/>
  <c r="CL167" i="11"/>
  <c r="EX167" i="11"/>
  <c r="EY167" i="11" s="1"/>
  <c r="CL163" i="11"/>
  <c r="EX163" i="11"/>
  <c r="EZ163" i="11" s="1"/>
  <c r="CL159" i="11"/>
  <c r="EX159" i="11"/>
  <c r="CL155" i="11"/>
  <c r="EX155" i="11"/>
  <c r="CL151" i="11"/>
  <c r="EX151" i="11"/>
  <c r="EY151" i="11" s="1"/>
  <c r="CL147" i="11"/>
  <c r="EX147" i="11"/>
  <c r="EZ147" i="11" s="1"/>
  <c r="CL143" i="11"/>
  <c r="EX143" i="11"/>
  <c r="CL139" i="11"/>
  <c r="EX139" i="11"/>
  <c r="EZ139" i="11" s="1"/>
  <c r="CL135" i="11"/>
  <c r="EX135" i="11"/>
  <c r="EY135" i="11" s="1"/>
  <c r="CL131" i="11"/>
  <c r="EX131" i="11"/>
  <c r="EY131" i="11" s="1"/>
  <c r="CL127" i="11"/>
  <c r="EX127" i="11"/>
  <c r="CL123" i="11"/>
  <c r="EX123" i="11"/>
  <c r="EY123" i="11" s="1"/>
  <c r="CL119" i="11"/>
  <c r="EX119" i="11"/>
  <c r="CL87" i="11"/>
  <c r="EX87" i="11"/>
  <c r="EZ87" i="11" s="1"/>
  <c r="CL83" i="11"/>
  <c r="EX83" i="11"/>
  <c r="EZ83" i="11" s="1"/>
  <c r="FA83" i="11" s="1"/>
  <c r="FF83" i="11" s="1"/>
  <c r="CL74" i="11"/>
  <c r="EX74" i="11"/>
  <c r="EZ74" i="11" s="1"/>
  <c r="CL70" i="11"/>
  <c r="EX70" i="11"/>
  <c r="EY70" i="11" s="1"/>
  <c r="CL67" i="11"/>
  <c r="EX67" i="11"/>
  <c r="EZ67" i="11" s="1"/>
  <c r="EX63" i="11"/>
  <c r="EY63" i="11" s="1"/>
  <c r="CL63" i="11"/>
  <c r="CL59" i="11"/>
  <c r="EX59" i="11"/>
  <c r="EY59" i="11" s="1"/>
  <c r="CL55" i="11"/>
  <c r="EX55" i="11"/>
  <c r="CL50" i="11"/>
  <c r="EX50" i="11"/>
  <c r="EY50" i="11" s="1"/>
  <c r="CL46" i="11"/>
  <c r="EZ46" i="11"/>
  <c r="FA46" i="11" s="1"/>
  <c r="FF46" i="11" s="1"/>
  <c r="EY46" i="11"/>
  <c r="CL42" i="11"/>
  <c r="EZ42" i="11"/>
  <c r="FA42" i="11" s="1"/>
  <c r="FF42" i="11" s="1"/>
  <c r="EY42" i="11"/>
  <c r="CL38" i="11"/>
  <c r="EX38" i="11"/>
  <c r="EZ38" i="11" s="1"/>
  <c r="FA38" i="11" s="1"/>
  <c r="FF38" i="11" s="1"/>
  <c r="CL34" i="11"/>
  <c r="EX34" i="11"/>
  <c r="EZ34" i="11" s="1"/>
  <c r="CL30" i="11"/>
  <c r="EX30" i="11"/>
  <c r="EZ30" i="11" s="1"/>
  <c r="CL28" i="11"/>
  <c r="EX28" i="11"/>
  <c r="CL24" i="11"/>
  <c r="EX24" i="11"/>
  <c r="EY24" i="11" s="1"/>
  <c r="CL20" i="11"/>
  <c r="CL16" i="11"/>
  <c r="CL222" i="11"/>
  <c r="EX222" i="11"/>
  <c r="EZ222" i="11" s="1"/>
  <c r="CL218" i="11"/>
  <c r="EX218" i="11"/>
  <c r="EY218" i="11" s="1"/>
  <c r="CL214" i="11"/>
  <c r="EX214" i="11"/>
  <c r="EY214" i="11" s="1"/>
  <c r="CL210" i="11"/>
  <c r="EX210" i="11"/>
  <c r="CL206" i="11"/>
  <c r="EX206" i="11"/>
  <c r="EY206" i="11" s="1"/>
  <c r="CL202" i="11"/>
  <c r="EX202" i="11"/>
  <c r="EY202" i="11" s="1"/>
  <c r="CL198" i="11"/>
  <c r="EX198" i="11"/>
  <c r="EY198" i="11" s="1"/>
  <c r="CL194" i="11"/>
  <c r="EX194" i="11"/>
  <c r="EY194" i="11" s="1"/>
  <c r="CL190" i="11"/>
  <c r="EX190" i="11"/>
  <c r="EY190" i="11" s="1"/>
  <c r="CL186" i="11"/>
  <c r="EX186" i="11"/>
  <c r="CL182" i="11"/>
  <c r="EX182" i="11"/>
  <c r="EY182" i="11" s="1"/>
  <c r="CL178" i="11"/>
  <c r="EX178" i="11"/>
  <c r="EZ178" i="11" s="1"/>
  <c r="CL174" i="11"/>
  <c r="EX174" i="11"/>
  <c r="EZ174" i="11" s="1"/>
  <c r="FA174" i="11" s="1"/>
  <c r="FF174" i="11" s="1"/>
  <c r="CL170" i="11"/>
  <c r="EX170" i="11"/>
  <c r="EZ170" i="11" s="1"/>
  <c r="FA170" i="11" s="1"/>
  <c r="FF170" i="11" s="1"/>
  <c r="CL166" i="11"/>
  <c r="EX166" i="11"/>
  <c r="CL162" i="11"/>
  <c r="EX162" i="11"/>
  <c r="EY162" i="11" s="1"/>
  <c r="CL158" i="11"/>
  <c r="EX158" i="11"/>
  <c r="EY158" i="11" s="1"/>
  <c r="CL154" i="11"/>
  <c r="EX154" i="11"/>
  <c r="EZ154" i="11" s="1"/>
  <c r="CL150" i="11"/>
  <c r="EX150" i="11"/>
  <c r="EZ150" i="11" s="1"/>
  <c r="FA150" i="11" s="1"/>
  <c r="FF150" i="11" s="1"/>
  <c r="CL146" i="11"/>
  <c r="EX146" i="11"/>
  <c r="CL142" i="11"/>
  <c r="EX142" i="11"/>
  <c r="EZ142" i="11" s="1"/>
  <c r="FA142" i="11" s="1"/>
  <c r="FF142" i="11" s="1"/>
  <c r="CL138" i="11"/>
  <c r="EX138" i="11"/>
  <c r="EZ138" i="11" s="1"/>
  <c r="CL134" i="11"/>
  <c r="EX134" i="11"/>
  <c r="EY134" i="11" s="1"/>
  <c r="CL130" i="11"/>
  <c r="EX130" i="11"/>
  <c r="CL126" i="11"/>
  <c r="EX126" i="11"/>
  <c r="EZ126" i="11" s="1"/>
  <c r="FA126" i="11" s="1"/>
  <c r="FF126" i="11" s="1"/>
  <c r="CL122" i="11"/>
  <c r="EX122" i="11"/>
  <c r="EZ122" i="11" s="1"/>
  <c r="CL118" i="11"/>
  <c r="EX118" i="11"/>
  <c r="EZ118" i="11" s="1"/>
  <c r="FA118" i="11" s="1"/>
  <c r="FF118" i="11" s="1"/>
  <c r="CL86" i="11"/>
  <c r="EX86" i="11"/>
  <c r="EZ86" i="11" s="1"/>
  <c r="CL77" i="11"/>
  <c r="EX77" i="11"/>
  <c r="EZ77" i="11" s="1"/>
  <c r="FA77" i="11" s="1"/>
  <c r="FF77" i="11" s="1"/>
  <c r="CL73" i="11"/>
  <c r="EX73" i="11"/>
  <c r="EZ73" i="11" s="1"/>
  <c r="CL66" i="11"/>
  <c r="EX66" i="11"/>
  <c r="CL62" i="11"/>
  <c r="EX62" i="11"/>
  <c r="EY62" i="11" s="1"/>
  <c r="CL58" i="11"/>
  <c r="EX58" i="11"/>
  <c r="EZ58" i="11" s="1"/>
  <c r="CL54" i="11"/>
  <c r="EX54" i="11"/>
  <c r="CL49" i="11"/>
  <c r="EX49" i="11"/>
  <c r="CL45" i="11"/>
  <c r="EZ45" i="11"/>
  <c r="FA45" i="11" s="1"/>
  <c r="FF45" i="11" s="1"/>
  <c r="EY45" i="11"/>
  <c r="CL41" i="11"/>
  <c r="EZ41" i="11"/>
  <c r="FA41" i="11" s="1"/>
  <c r="FF41" i="11" s="1"/>
  <c r="EY41" i="11"/>
  <c r="CL37" i="11"/>
  <c r="EX37" i="11"/>
  <c r="EY37" i="11" s="1"/>
  <c r="CL33" i="11"/>
  <c r="EX33" i="11"/>
  <c r="CL29" i="11"/>
  <c r="EX29" i="11"/>
  <c r="EY29" i="11" s="1"/>
  <c r="CL27" i="11"/>
  <c r="EX27" i="11"/>
  <c r="EY27" i="11" s="1"/>
  <c r="CL23" i="11"/>
  <c r="EX23" i="11"/>
  <c r="EY23" i="11" s="1"/>
  <c r="CL19" i="11"/>
  <c r="AS15" i="11"/>
  <c r="BG15" i="11"/>
  <c r="BH15" i="11"/>
  <c r="BI15" i="11"/>
  <c r="BJ15" i="11"/>
  <c r="BK15" i="11"/>
  <c r="BL15" i="11"/>
  <c r="BM15" i="11"/>
  <c r="BN15" i="11"/>
  <c r="BO15" i="11"/>
  <c r="BP15" i="11"/>
  <c r="BU15" i="11"/>
  <c r="BW15" i="11"/>
  <c r="BX15" i="11"/>
  <c r="BY15" i="11"/>
  <c r="BZ15" i="11"/>
  <c r="CB15" i="11"/>
  <c r="CC15" i="11"/>
  <c r="CD15" i="11"/>
  <c r="CE15" i="11"/>
  <c r="BG16" i="11"/>
  <c r="BH16" i="11"/>
  <c r="BI16" i="11"/>
  <c r="BJ16" i="11"/>
  <c r="BK16" i="11"/>
  <c r="BL16" i="11"/>
  <c r="BM16" i="11"/>
  <c r="BN16" i="11"/>
  <c r="BO16" i="11"/>
  <c r="BP16" i="11"/>
  <c r="CN16" i="11" l="1"/>
  <c r="CO16" i="11" s="1"/>
  <c r="CM41" i="11"/>
  <c r="EO41" i="11" s="1"/>
  <c r="CM23" i="11"/>
  <c r="EO23" i="11" s="1"/>
  <c r="CN29" i="11"/>
  <c r="CN37" i="11"/>
  <c r="CO37" i="11" s="1"/>
  <c r="CM49" i="11"/>
  <c r="EO49" i="11" s="1"/>
  <c r="CN58" i="11"/>
  <c r="CN30" i="11"/>
  <c r="CN50" i="11"/>
  <c r="CO50" i="11" s="1"/>
  <c r="CM59" i="11"/>
  <c r="CN26" i="11"/>
  <c r="CM44" i="11"/>
  <c r="EO44" i="11" s="1"/>
  <c r="CN52" i="11"/>
  <c r="CO52" i="11" s="1"/>
  <c r="CM17" i="11"/>
  <c r="CN40" i="11"/>
  <c r="CN19" i="11"/>
  <c r="CM27" i="11"/>
  <c r="EO27" i="11" s="1"/>
  <c r="CM33" i="11"/>
  <c r="CM45" i="11"/>
  <c r="EO45" i="11" s="1"/>
  <c r="CN54" i="11"/>
  <c r="CN62" i="11"/>
  <c r="CO62" i="11" s="1"/>
  <c r="CM20" i="11"/>
  <c r="EO20" i="11" s="1"/>
  <c r="CM28" i="11"/>
  <c r="CM48" i="11"/>
  <c r="EO48" i="11" s="1"/>
  <c r="CN57" i="11"/>
  <c r="CO57" i="11" s="1"/>
  <c r="CN42" i="11"/>
  <c r="CO42" i="11" s="1"/>
  <c r="CM25" i="11"/>
  <c r="EO25" i="11" s="1"/>
  <c r="CM31" i="11"/>
  <c r="EO31" i="11" s="1"/>
  <c r="CN39" i="11"/>
  <c r="CO39" i="11" s="1"/>
  <c r="CM183" i="11"/>
  <c r="EO183" i="11" s="1"/>
  <c r="CM73" i="11"/>
  <c r="EO73" i="11" s="1"/>
  <c r="CN86" i="11"/>
  <c r="CO86" i="11" s="1"/>
  <c r="CM122" i="11"/>
  <c r="EO122" i="11" s="1"/>
  <c r="CN130" i="11"/>
  <c r="CM138" i="11"/>
  <c r="EO138" i="11" s="1"/>
  <c r="CM146" i="11"/>
  <c r="EO146" i="11" s="1"/>
  <c r="CN154" i="11"/>
  <c r="CN162" i="11"/>
  <c r="CM178" i="11"/>
  <c r="EO178" i="11" s="1"/>
  <c r="CM194" i="11"/>
  <c r="EO194" i="11" s="1"/>
  <c r="CM218" i="11"/>
  <c r="EO218" i="11" s="1"/>
  <c r="CM67" i="11"/>
  <c r="CN87" i="11"/>
  <c r="CN123" i="11"/>
  <c r="CN131" i="11"/>
  <c r="CN139" i="11"/>
  <c r="CO139" i="11" s="1"/>
  <c r="CM155" i="11"/>
  <c r="EO155" i="11" s="1"/>
  <c r="CM163" i="11"/>
  <c r="EO163" i="11" s="1"/>
  <c r="CM171" i="11"/>
  <c r="EO171" i="11" s="1"/>
  <c r="CM187" i="11"/>
  <c r="EO187" i="11" s="1"/>
  <c r="CM195" i="11"/>
  <c r="EO195" i="11" s="1"/>
  <c r="CM219" i="11"/>
  <c r="EO219" i="11" s="1"/>
  <c r="CN117" i="11"/>
  <c r="CO117" i="11" s="1"/>
  <c r="CM133" i="11"/>
  <c r="EO133" i="11" s="1"/>
  <c r="CM141" i="11"/>
  <c r="EO141" i="11" s="1"/>
  <c r="CN173" i="11"/>
  <c r="CO173" i="11" s="1"/>
  <c r="CN181" i="11"/>
  <c r="CO181" i="11" s="1"/>
  <c r="CN189" i="11"/>
  <c r="CM213" i="11"/>
  <c r="EO213" i="11" s="1"/>
  <c r="CN77" i="11"/>
  <c r="CN118" i="11"/>
  <c r="CN150" i="11"/>
  <c r="CN158" i="11"/>
  <c r="CN182" i="11"/>
  <c r="CM190" i="11"/>
  <c r="EO190" i="11" s="1"/>
  <c r="CM198" i="11"/>
  <c r="EO198" i="11" s="1"/>
  <c r="CM206" i="11"/>
  <c r="EO206" i="11" s="1"/>
  <c r="CM119" i="11"/>
  <c r="EO119" i="11" s="1"/>
  <c r="CM127" i="11"/>
  <c r="EO127" i="11" s="1"/>
  <c r="CM135" i="11"/>
  <c r="EO135" i="11" s="1"/>
  <c r="CM143" i="11"/>
  <c r="EO143" i="11" s="1"/>
  <c r="CM159" i="11"/>
  <c r="EO159" i="11" s="1"/>
  <c r="CM175" i="11"/>
  <c r="EO175" i="11" s="1"/>
  <c r="CN191" i="11"/>
  <c r="CM199" i="11"/>
  <c r="EO199" i="11" s="1"/>
  <c r="CM207" i="11"/>
  <c r="EO207" i="11" s="1"/>
  <c r="CN85" i="11"/>
  <c r="CO85" i="11" s="1"/>
  <c r="CM153" i="11"/>
  <c r="EO153" i="11" s="1"/>
  <c r="CN193" i="11"/>
  <c r="CN201" i="11"/>
  <c r="CM217" i="11"/>
  <c r="EO217" i="11" s="1"/>
  <c r="CN192" i="11"/>
  <c r="CN200" i="11"/>
  <c r="CO200" i="11" s="1"/>
  <c r="CM75" i="11"/>
  <c r="CM88" i="11"/>
  <c r="EO88" i="11" s="1"/>
  <c r="CM124" i="11"/>
  <c r="EO124" i="11" s="1"/>
  <c r="CM132" i="11"/>
  <c r="EO132" i="11" s="1"/>
  <c r="CM148" i="11"/>
  <c r="EO148" i="11" s="1"/>
  <c r="CM156" i="11"/>
  <c r="EO156" i="11" s="1"/>
  <c r="CN164" i="11"/>
  <c r="CO164" i="11" s="1"/>
  <c r="CN172" i="11"/>
  <c r="CO172" i="11" s="1"/>
  <c r="CN180" i="11"/>
  <c r="CN196" i="11"/>
  <c r="CO196" i="11" s="1"/>
  <c r="EZ185" i="11"/>
  <c r="FA185" i="11" s="1"/>
  <c r="FF185" i="11" s="1"/>
  <c r="EY87" i="11"/>
  <c r="CM86" i="11"/>
  <c r="EO86" i="11" s="1"/>
  <c r="CN31" i="11"/>
  <c r="CO31" i="11" s="1"/>
  <c r="EZ152" i="11"/>
  <c r="FA152" i="11" s="1"/>
  <c r="FF152" i="11" s="1"/>
  <c r="CM139" i="11"/>
  <c r="EO139" i="11" s="1"/>
  <c r="CN23" i="11"/>
  <c r="EY195" i="11"/>
  <c r="EY139" i="11"/>
  <c r="CN133" i="11"/>
  <c r="CM26" i="11"/>
  <c r="EO26" i="11" s="1"/>
  <c r="EZ148" i="11"/>
  <c r="FA148" i="11" s="1"/>
  <c r="FF148" i="11" s="1"/>
  <c r="CM192" i="11"/>
  <c r="EO192" i="11" s="1"/>
  <c r="EZ158" i="11"/>
  <c r="FA158" i="11" s="1"/>
  <c r="FF158" i="11" s="1"/>
  <c r="EY170" i="11"/>
  <c r="EY34" i="11"/>
  <c r="EY38" i="11"/>
  <c r="EZ123" i="11"/>
  <c r="FA123" i="11" s="1"/>
  <c r="FF123" i="11" s="1"/>
  <c r="CN44" i="11"/>
  <c r="CM117" i="11"/>
  <c r="EO117" i="11" s="1"/>
  <c r="EZ71" i="11"/>
  <c r="FA71" i="11" s="1"/>
  <c r="FF71" i="11" s="1"/>
  <c r="EZ124" i="11"/>
  <c r="FA124" i="11" s="1"/>
  <c r="FF124" i="11" s="1"/>
  <c r="CM40" i="11"/>
  <c r="EO40" i="11" s="1"/>
  <c r="EZ37" i="11"/>
  <c r="FA37" i="11" s="1"/>
  <c r="FF37" i="11" s="1"/>
  <c r="CN45" i="11"/>
  <c r="CM162" i="11"/>
  <c r="EO162" i="11" s="1"/>
  <c r="EY222" i="11"/>
  <c r="CM16" i="11"/>
  <c r="EZ151" i="11"/>
  <c r="FA151" i="11" s="1"/>
  <c r="FF151" i="11" s="1"/>
  <c r="EZ219" i="11"/>
  <c r="FA219" i="11" s="1"/>
  <c r="FF219" i="11" s="1"/>
  <c r="EY129" i="11"/>
  <c r="CM173" i="11"/>
  <c r="EO173" i="11" s="1"/>
  <c r="CN218" i="11"/>
  <c r="EZ59" i="11"/>
  <c r="FA59" i="11" s="1"/>
  <c r="FF59" i="11" s="1"/>
  <c r="CN48" i="11"/>
  <c r="CN69" i="11"/>
  <c r="CM69" i="11"/>
  <c r="EO69" i="11" s="1"/>
  <c r="EY58" i="11"/>
  <c r="CN59" i="11"/>
  <c r="EY163" i="11"/>
  <c r="EY36" i="11"/>
  <c r="EZ161" i="11"/>
  <c r="FA161" i="11" s="1"/>
  <c r="FF161" i="11" s="1"/>
  <c r="EY161" i="11"/>
  <c r="CM189" i="11"/>
  <c r="EO189" i="11" s="1"/>
  <c r="CM130" i="11"/>
  <c r="EO130" i="11" s="1"/>
  <c r="EZ218" i="11"/>
  <c r="FA218" i="11" s="1"/>
  <c r="FF218" i="11" s="1"/>
  <c r="CN25" i="11"/>
  <c r="CO25" i="11" s="1"/>
  <c r="CM200" i="11"/>
  <c r="EO200" i="11" s="1"/>
  <c r="EY144" i="11"/>
  <c r="EY184" i="11"/>
  <c r="EZ196" i="11"/>
  <c r="FA196" i="11" s="1"/>
  <c r="FF196" i="11" s="1"/>
  <c r="CN33" i="11"/>
  <c r="CM37" i="11"/>
  <c r="EO37" i="11" s="1"/>
  <c r="EY86" i="11"/>
  <c r="CM154" i="11"/>
  <c r="EO154" i="11" s="1"/>
  <c r="EZ202" i="11"/>
  <c r="FA202" i="11" s="1"/>
  <c r="FF202" i="11" s="1"/>
  <c r="EZ50" i="11"/>
  <c r="FA50" i="11" s="1"/>
  <c r="FF50" i="11" s="1"/>
  <c r="EY74" i="11"/>
  <c r="CN155" i="11"/>
  <c r="EZ48" i="11"/>
  <c r="FA48" i="11" s="1"/>
  <c r="FF48" i="11" s="1"/>
  <c r="EY52" i="11"/>
  <c r="CN56" i="11"/>
  <c r="CM56" i="11"/>
  <c r="EO56" i="11" s="1"/>
  <c r="EZ140" i="11"/>
  <c r="FA140" i="11" s="1"/>
  <c r="FF140" i="11" s="1"/>
  <c r="EY140" i="11"/>
  <c r="EY156" i="11"/>
  <c r="CN168" i="11"/>
  <c r="CO168" i="11" s="1"/>
  <c r="CM168" i="11"/>
  <c r="EO168" i="11" s="1"/>
  <c r="CN208" i="11"/>
  <c r="CM208" i="11"/>
  <c r="EO208" i="11" s="1"/>
  <c r="EZ120" i="11"/>
  <c r="FA120" i="11" s="1"/>
  <c r="FF120" i="11" s="1"/>
  <c r="EY120" i="11"/>
  <c r="CM87" i="11"/>
  <c r="EO87" i="11" s="1"/>
  <c r="CN157" i="11"/>
  <c r="CM157" i="11"/>
  <c r="EO157" i="11" s="1"/>
  <c r="EY75" i="11"/>
  <c r="EZ75" i="11"/>
  <c r="FA75" i="11" s="1"/>
  <c r="FF75" i="11" s="1"/>
  <c r="CN120" i="11"/>
  <c r="CM120" i="11"/>
  <c r="EO120" i="11" s="1"/>
  <c r="EY177" i="11"/>
  <c r="EZ177" i="11"/>
  <c r="FA177" i="11" s="1"/>
  <c r="FF177" i="11" s="1"/>
  <c r="EZ31" i="11"/>
  <c r="FA31" i="11" s="1"/>
  <c r="FF31" i="11" s="1"/>
  <c r="EY31" i="11"/>
  <c r="EY204" i="11"/>
  <c r="EZ204" i="11"/>
  <c r="FA204" i="11" s="1"/>
  <c r="FF204" i="11" s="1"/>
  <c r="EY154" i="11"/>
  <c r="CN67" i="11"/>
  <c r="CN119" i="11"/>
  <c r="EZ211" i="11"/>
  <c r="FA211" i="11" s="1"/>
  <c r="FF211" i="11" s="1"/>
  <c r="CN125" i="11"/>
  <c r="CM125" i="11"/>
  <c r="CN185" i="11"/>
  <c r="CO185" i="11" s="1"/>
  <c r="CM185" i="11"/>
  <c r="EO185" i="11" s="1"/>
  <c r="CN197" i="11"/>
  <c r="CM197" i="11"/>
  <c r="EO197" i="11" s="1"/>
  <c r="EZ200" i="11"/>
  <c r="FA200" i="11" s="1"/>
  <c r="FF200" i="11" s="1"/>
  <c r="EY200" i="11"/>
  <c r="EY209" i="11"/>
  <c r="EZ49" i="11"/>
  <c r="FA49" i="11" s="1"/>
  <c r="FF49" i="11" s="1"/>
  <c r="EY49" i="11"/>
  <c r="EZ146" i="11"/>
  <c r="FA146" i="11" s="1"/>
  <c r="FF146" i="11" s="1"/>
  <c r="EY146" i="11"/>
  <c r="CN166" i="11"/>
  <c r="CM166" i="11"/>
  <c r="EO166" i="11" s="1"/>
  <c r="CN20" i="11"/>
  <c r="CM38" i="11"/>
  <c r="EO38" i="11" s="1"/>
  <c r="CN38" i="11"/>
  <c r="CO38" i="11" s="1"/>
  <c r="CN179" i="11"/>
  <c r="CM179" i="11"/>
  <c r="EO179" i="11" s="1"/>
  <c r="CM210" i="11"/>
  <c r="EO210" i="11" s="1"/>
  <c r="CN210" i="11"/>
  <c r="CO210" i="11" s="1"/>
  <c r="CN147" i="11"/>
  <c r="CM147" i="11"/>
  <c r="EO147" i="11" s="1"/>
  <c r="CM211" i="11"/>
  <c r="EO211" i="11" s="1"/>
  <c r="CN211" i="11"/>
  <c r="EZ137" i="11"/>
  <c r="FA137" i="11" s="1"/>
  <c r="FF137" i="11" s="1"/>
  <c r="EY137" i="11"/>
  <c r="CN144" i="11"/>
  <c r="CM144" i="11"/>
  <c r="EO144" i="11" s="1"/>
  <c r="CN160" i="11"/>
  <c r="CM160" i="11"/>
  <c r="EO160" i="11" s="1"/>
  <c r="EY176" i="11"/>
  <c r="EZ176" i="11"/>
  <c r="FA176" i="11" s="1"/>
  <c r="FF176" i="11" s="1"/>
  <c r="CN188" i="11"/>
  <c r="CO188" i="11" s="1"/>
  <c r="CM188" i="11"/>
  <c r="EO188" i="11" s="1"/>
  <c r="CM216" i="11"/>
  <c r="EO216" i="11" s="1"/>
  <c r="CN216" i="11"/>
  <c r="CM29" i="11"/>
  <c r="CM54" i="11"/>
  <c r="EO54" i="11" s="1"/>
  <c r="CM58" i="11"/>
  <c r="EY118" i="11"/>
  <c r="CN134" i="11"/>
  <c r="CM134" i="11"/>
  <c r="EO134" i="11" s="1"/>
  <c r="EY178" i="11"/>
  <c r="EY30" i="11"/>
  <c r="CN74" i="11"/>
  <c r="CO74" i="11" s="1"/>
  <c r="CM74" i="11"/>
  <c r="EO74" i="11" s="1"/>
  <c r="EZ127" i="11"/>
  <c r="FA127" i="11" s="1"/>
  <c r="FF127" i="11" s="1"/>
  <c r="EY127" i="11"/>
  <c r="EZ155" i="11"/>
  <c r="FA155" i="11" s="1"/>
  <c r="FF155" i="11" s="1"/>
  <c r="EY155" i="11"/>
  <c r="CN219" i="11"/>
  <c r="CN146" i="11"/>
  <c r="CO146" i="11" s="1"/>
  <c r="CM170" i="11"/>
  <c r="EO170" i="11" s="1"/>
  <c r="CN170" i="11"/>
  <c r="CM24" i="11"/>
  <c r="EO24" i="11" s="1"/>
  <c r="CN24" i="11"/>
  <c r="CM30" i="11"/>
  <c r="EY55" i="11"/>
  <c r="EZ55" i="11"/>
  <c r="FA55" i="11" s="1"/>
  <c r="FF55" i="11" s="1"/>
  <c r="CM70" i="11"/>
  <c r="CN70" i="11"/>
  <c r="CO70" i="11" s="1"/>
  <c r="EZ187" i="11"/>
  <c r="FA187" i="11" s="1"/>
  <c r="FF187" i="11" s="1"/>
  <c r="EY187" i="11"/>
  <c r="EZ57" i="11"/>
  <c r="FA57" i="11" s="1"/>
  <c r="FF57" i="11" s="1"/>
  <c r="EY57" i="11"/>
  <c r="CM76" i="11"/>
  <c r="CN76" i="11"/>
  <c r="CM89" i="11"/>
  <c r="CN89" i="11"/>
  <c r="CO89" i="11" s="1"/>
  <c r="EZ117" i="11"/>
  <c r="FA117" i="11" s="1"/>
  <c r="FF117" i="11" s="1"/>
  <c r="EY117" i="11"/>
  <c r="CN221" i="11"/>
  <c r="CM221" i="11"/>
  <c r="EO221" i="11" s="1"/>
  <c r="EY26" i="11"/>
  <c r="EZ26" i="11"/>
  <c r="FA26" i="11" s="1"/>
  <c r="FF26" i="11" s="1"/>
  <c r="EZ171" i="11"/>
  <c r="FA171" i="11" s="1"/>
  <c r="FF171" i="11" s="1"/>
  <c r="EY171" i="11"/>
  <c r="CN203" i="11"/>
  <c r="CO203" i="11" s="1"/>
  <c r="CM203" i="11"/>
  <c r="EO203" i="11" s="1"/>
  <c r="EY85" i="11"/>
  <c r="EZ85" i="11"/>
  <c r="FA85" i="11" s="1"/>
  <c r="FF85" i="11" s="1"/>
  <c r="CN165" i="11"/>
  <c r="CM165" i="11"/>
  <c r="EO165" i="11" s="1"/>
  <c r="EY217" i="11"/>
  <c r="EZ217" i="11"/>
  <c r="FA217" i="11" s="1"/>
  <c r="FF217" i="11" s="1"/>
  <c r="EY128" i="11"/>
  <c r="EZ128" i="11"/>
  <c r="FA128" i="11" s="1"/>
  <c r="FF128" i="11" s="1"/>
  <c r="CN176" i="11"/>
  <c r="CM176" i="11"/>
  <c r="EO176" i="11" s="1"/>
  <c r="CM151" i="11"/>
  <c r="EO151" i="11" s="1"/>
  <c r="CN151" i="11"/>
  <c r="EZ159" i="11"/>
  <c r="FA159" i="11" s="1"/>
  <c r="FF159" i="11" s="1"/>
  <c r="EY159" i="11"/>
  <c r="EZ61" i="11"/>
  <c r="FA61" i="11" s="1"/>
  <c r="FF61" i="11" s="1"/>
  <c r="EY61" i="11"/>
  <c r="EY121" i="11"/>
  <c r="EY125" i="11"/>
  <c r="EZ125" i="11"/>
  <c r="FA125" i="11" s="1"/>
  <c r="FF125" i="11" s="1"/>
  <c r="EZ193" i="11"/>
  <c r="FA193" i="11" s="1"/>
  <c r="FF193" i="11" s="1"/>
  <c r="EZ197" i="11"/>
  <c r="FA197" i="11" s="1"/>
  <c r="FF197" i="11" s="1"/>
  <c r="EY197" i="11"/>
  <c r="EZ173" i="11"/>
  <c r="FA173" i="11" s="1"/>
  <c r="FF173" i="11" s="1"/>
  <c r="CM21" i="11"/>
  <c r="EO21" i="11" s="1"/>
  <c r="CN21" i="11"/>
  <c r="CN68" i="11"/>
  <c r="CO68" i="11" s="1"/>
  <c r="CM68" i="11"/>
  <c r="EY39" i="11"/>
  <c r="EZ39" i="11"/>
  <c r="FA39" i="11" s="1"/>
  <c r="FF39" i="11" s="1"/>
  <c r="CN65" i="11"/>
  <c r="CM65" i="11"/>
  <c r="EO65" i="11" s="1"/>
  <c r="EZ132" i="11"/>
  <c r="FA132" i="11" s="1"/>
  <c r="FF132" i="11" s="1"/>
  <c r="EY132" i="11"/>
  <c r="CN184" i="11"/>
  <c r="CM184" i="11"/>
  <c r="EO184" i="11" s="1"/>
  <c r="CM220" i="11"/>
  <c r="EO220" i="11" s="1"/>
  <c r="CN220" i="11"/>
  <c r="CO220" i="11" s="1"/>
  <c r="EY136" i="11"/>
  <c r="EY164" i="11"/>
  <c r="EZ180" i="11"/>
  <c r="FA180" i="11" s="1"/>
  <c r="FF180" i="11" s="1"/>
  <c r="CN49" i="11"/>
  <c r="CO49" i="11" s="1"/>
  <c r="EZ54" i="11"/>
  <c r="FA54" i="11" s="1"/>
  <c r="FF54" i="11" s="1"/>
  <c r="EY54" i="11"/>
  <c r="CM62" i="11"/>
  <c r="EO62" i="11" s="1"/>
  <c r="CM66" i="11"/>
  <c r="EO66" i="11" s="1"/>
  <c r="CN66" i="11"/>
  <c r="CN73" i="11"/>
  <c r="CN138" i="11"/>
  <c r="CN194" i="11"/>
  <c r="CM202" i="11"/>
  <c r="EO202" i="11" s="1"/>
  <c r="CN202" i="11"/>
  <c r="EY210" i="11"/>
  <c r="EZ210" i="11"/>
  <c r="FA210" i="11" s="1"/>
  <c r="FF210" i="11" s="1"/>
  <c r="CM186" i="11"/>
  <c r="EO186" i="11" s="1"/>
  <c r="CN186" i="11"/>
  <c r="EZ23" i="11"/>
  <c r="FA23" i="11" s="1"/>
  <c r="FF23" i="11" s="1"/>
  <c r="CN122" i="11"/>
  <c r="CN178" i="11"/>
  <c r="CO178" i="11" s="1"/>
  <c r="CM214" i="11"/>
  <c r="EO214" i="11" s="1"/>
  <c r="CN214" i="11"/>
  <c r="EZ63" i="11"/>
  <c r="FA63" i="11" s="1"/>
  <c r="FF63" i="11" s="1"/>
  <c r="EZ70" i="11"/>
  <c r="FA70" i="11" s="1"/>
  <c r="FF70" i="11" s="1"/>
  <c r="CM123" i="11"/>
  <c r="EO123" i="11" s="1"/>
  <c r="CM131" i="11"/>
  <c r="EO131" i="11" s="1"/>
  <c r="CN143" i="11"/>
  <c r="EY215" i="11"/>
  <c r="CN61" i="11"/>
  <c r="CM61" i="11"/>
  <c r="EO61" i="11" s="1"/>
  <c r="EY157" i="11"/>
  <c r="EZ157" i="11"/>
  <c r="FA157" i="11" s="1"/>
  <c r="FF157" i="11" s="1"/>
  <c r="EY169" i="11"/>
  <c r="CN35" i="11"/>
  <c r="CO35" i="11" s="1"/>
  <c r="CM35" i="11"/>
  <c r="EO35" i="11" s="1"/>
  <c r="EZ62" i="11"/>
  <c r="FA62" i="11" s="1"/>
  <c r="FF62" i="11" s="1"/>
  <c r="EY77" i="11"/>
  <c r="CM118" i="11"/>
  <c r="EO118" i="11" s="1"/>
  <c r="EY150" i="11"/>
  <c r="EZ182" i="11"/>
  <c r="FA182" i="11" s="1"/>
  <c r="FF182" i="11" s="1"/>
  <c r="EZ131" i="11"/>
  <c r="FA131" i="11" s="1"/>
  <c r="FF131" i="11" s="1"/>
  <c r="CN163" i="11"/>
  <c r="CN171" i="11"/>
  <c r="CO171" i="11" s="1"/>
  <c r="CN175" i="11"/>
  <c r="CN187" i="11"/>
  <c r="CM191" i="11"/>
  <c r="EO191" i="11" s="1"/>
  <c r="CN195" i="11"/>
  <c r="EY199" i="11"/>
  <c r="EZ165" i="11"/>
  <c r="FA165" i="11" s="1"/>
  <c r="FF165" i="11" s="1"/>
  <c r="EY165" i="11"/>
  <c r="EY201" i="11"/>
  <c r="CM50" i="11"/>
  <c r="EO50" i="11" s="1"/>
  <c r="EY69" i="11"/>
  <c r="EZ69" i="11"/>
  <c r="FA69" i="11" s="1"/>
  <c r="FF69" i="11" s="1"/>
  <c r="EZ153" i="11"/>
  <c r="FA153" i="11" s="1"/>
  <c r="FF153" i="11" s="1"/>
  <c r="EY153" i="11"/>
  <c r="CM60" i="11"/>
  <c r="CN60" i="11"/>
  <c r="CO60" i="11" s="1"/>
  <c r="CM19" i="11"/>
  <c r="CN27" i="11"/>
  <c r="CO27" i="11" s="1"/>
  <c r="EZ206" i="11"/>
  <c r="FA206" i="11" s="1"/>
  <c r="FF206" i="11" s="1"/>
  <c r="CN127" i="11"/>
  <c r="CN199" i="11"/>
  <c r="CM32" i="11"/>
  <c r="CN32" i="11"/>
  <c r="CM52" i="11"/>
  <c r="EO52" i="11" s="1"/>
  <c r="EY72" i="11"/>
  <c r="EZ145" i="11"/>
  <c r="FA145" i="11" s="1"/>
  <c r="FF145" i="11" s="1"/>
  <c r="CN149" i="11"/>
  <c r="CO149" i="11" s="1"/>
  <c r="CM149" i="11"/>
  <c r="EO149" i="11" s="1"/>
  <c r="CM201" i="11"/>
  <c r="EO201" i="11" s="1"/>
  <c r="CN205" i="11"/>
  <c r="CM205" i="11"/>
  <c r="EO205" i="11" s="1"/>
  <c r="CN152" i="11"/>
  <c r="CM152" i="11"/>
  <c r="EO152" i="11" s="1"/>
  <c r="CN204" i="11"/>
  <c r="CO204" i="11" s="1"/>
  <c r="CM204" i="11"/>
  <c r="EO204" i="11" s="1"/>
  <c r="EZ220" i="11"/>
  <c r="FA220" i="11" s="1"/>
  <c r="FF220" i="11" s="1"/>
  <c r="EY220" i="11"/>
  <c r="EZ76" i="11"/>
  <c r="FA76" i="11" s="1"/>
  <c r="FF76" i="11" s="1"/>
  <c r="EZ35" i="11"/>
  <c r="FA35" i="11" s="1"/>
  <c r="FF35" i="11" s="1"/>
  <c r="EY35" i="11"/>
  <c r="CN51" i="11"/>
  <c r="CM51" i="11"/>
  <c r="EO51" i="11" s="1"/>
  <c r="CM71" i="11"/>
  <c r="EO71" i="11" s="1"/>
  <c r="CN71" i="11"/>
  <c r="CM136" i="11"/>
  <c r="EO136" i="11" s="1"/>
  <c r="CN136" i="11"/>
  <c r="CO136" i="11" s="1"/>
  <c r="EY88" i="11"/>
  <c r="EZ88" i="11"/>
  <c r="FA88" i="11" s="1"/>
  <c r="FF88" i="11" s="1"/>
  <c r="CN128" i="11"/>
  <c r="CM128" i="11"/>
  <c r="EO128" i="11" s="1"/>
  <c r="EZ25" i="11"/>
  <c r="FA25" i="11" s="1"/>
  <c r="FF25" i="11" s="1"/>
  <c r="EY25" i="11"/>
  <c r="CM84" i="11"/>
  <c r="CN84" i="11"/>
  <c r="CM43" i="11"/>
  <c r="EO43" i="11" s="1"/>
  <c r="CN43" i="11"/>
  <c r="EZ68" i="11"/>
  <c r="FA68" i="11" s="1"/>
  <c r="FF68" i="11" s="1"/>
  <c r="EY68" i="11"/>
  <c r="EY84" i="11"/>
  <c r="EZ84" i="11"/>
  <c r="FA84" i="11" s="1"/>
  <c r="FF84" i="11" s="1"/>
  <c r="CN140" i="11"/>
  <c r="CO140" i="11" s="1"/>
  <c r="CM140" i="11"/>
  <c r="EO140" i="11" s="1"/>
  <c r="EY160" i="11"/>
  <c r="EZ160" i="11"/>
  <c r="FA160" i="11" s="1"/>
  <c r="FF160" i="11" s="1"/>
  <c r="EY172" i="11"/>
  <c r="EZ172" i="11"/>
  <c r="FA172" i="11" s="1"/>
  <c r="FF172" i="11" s="1"/>
  <c r="CM47" i="11"/>
  <c r="EO47" i="11" s="1"/>
  <c r="CN47" i="11"/>
  <c r="EZ56" i="11"/>
  <c r="FA56" i="11" s="1"/>
  <c r="FF56" i="11" s="1"/>
  <c r="EY56" i="11"/>
  <c r="EY188" i="11"/>
  <c r="EZ188" i="11"/>
  <c r="FA188" i="11" s="1"/>
  <c r="FF188" i="11" s="1"/>
  <c r="EY192" i="11"/>
  <c r="EZ192" i="11"/>
  <c r="FA192" i="11" s="1"/>
  <c r="FF192" i="11" s="1"/>
  <c r="EZ216" i="11"/>
  <c r="FA216" i="11" s="1"/>
  <c r="FF216" i="11" s="1"/>
  <c r="EY216" i="11"/>
  <c r="EY208" i="11"/>
  <c r="EZ208" i="11"/>
  <c r="FA208" i="11" s="1"/>
  <c r="FF208" i="11" s="1"/>
  <c r="CM212" i="11"/>
  <c r="EO212" i="11" s="1"/>
  <c r="CN212" i="11"/>
  <c r="EZ186" i="11"/>
  <c r="FA186" i="11" s="1"/>
  <c r="FF186" i="11" s="1"/>
  <c r="CN222" i="11"/>
  <c r="CO222" i="11" s="1"/>
  <c r="EZ28" i="11"/>
  <c r="FA28" i="11" s="1"/>
  <c r="FF28" i="11" s="1"/>
  <c r="EY28" i="11"/>
  <c r="CM46" i="11"/>
  <c r="EO46" i="11" s="1"/>
  <c r="CN46" i="11"/>
  <c r="EY89" i="11"/>
  <c r="EZ89" i="11"/>
  <c r="FA89" i="11" s="1"/>
  <c r="FF89" i="11" s="1"/>
  <c r="EY181" i="11"/>
  <c r="EZ181" i="11"/>
  <c r="FA181" i="11" s="1"/>
  <c r="FF181" i="11" s="1"/>
  <c r="EZ33" i="11"/>
  <c r="FA33" i="11" s="1"/>
  <c r="FF33" i="11" s="1"/>
  <c r="CN41" i="11"/>
  <c r="CO41" i="11" s="1"/>
  <c r="FA58" i="11"/>
  <c r="FF58" i="11" s="1"/>
  <c r="FA86" i="11"/>
  <c r="FF86" i="11" s="1"/>
  <c r="EY126" i="11"/>
  <c r="CM126" i="11"/>
  <c r="EO126" i="11" s="1"/>
  <c r="EZ130" i="11"/>
  <c r="FA130" i="11" s="1"/>
  <c r="FF130" i="11" s="1"/>
  <c r="EY142" i="11"/>
  <c r="CM142" i="11"/>
  <c r="EO142" i="11" s="1"/>
  <c r="CM150" i="11"/>
  <c r="EO150" i="11" s="1"/>
  <c r="FA154" i="11"/>
  <c r="FF154" i="11" s="1"/>
  <c r="EZ166" i="11"/>
  <c r="FA166" i="11" s="1"/>
  <c r="FF166" i="11" s="1"/>
  <c r="EY174" i="11"/>
  <c r="CM174" i="11"/>
  <c r="EO174" i="11" s="1"/>
  <c r="CM182" i="11"/>
  <c r="EO182" i="11" s="1"/>
  <c r="CN198" i="11"/>
  <c r="CM222" i="11"/>
  <c r="EO222" i="11" s="1"/>
  <c r="CM83" i="11"/>
  <c r="CN83" i="11"/>
  <c r="EZ119" i="11"/>
  <c r="FA119" i="11" s="1"/>
  <c r="FF119" i="11" s="1"/>
  <c r="EY119" i="11"/>
  <c r="EZ143" i="11"/>
  <c r="FA143" i="11" s="1"/>
  <c r="FF143" i="11" s="1"/>
  <c r="EY143" i="11"/>
  <c r="CM167" i="11"/>
  <c r="EO167" i="11" s="1"/>
  <c r="CN167" i="11"/>
  <c r="CO167" i="11" s="1"/>
  <c r="CN183" i="11"/>
  <c r="CO183" i="11" s="1"/>
  <c r="CM18" i="11"/>
  <c r="CN18" i="11"/>
  <c r="CO18" i="11" s="1"/>
  <c r="EZ133" i="11"/>
  <c r="FA133" i="11" s="1"/>
  <c r="FF133" i="11" s="1"/>
  <c r="EY133" i="11"/>
  <c r="EZ213" i="11"/>
  <c r="FA213" i="11" s="1"/>
  <c r="FF213" i="11" s="1"/>
  <c r="EY213" i="11"/>
  <c r="EY66" i="11"/>
  <c r="EZ29" i="11"/>
  <c r="FA29" i="11" s="1"/>
  <c r="FF29" i="11" s="1"/>
  <c r="EZ66" i="11"/>
  <c r="FA66" i="11" s="1"/>
  <c r="FF66" i="11" s="1"/>
  <c r="FA73" i="11"/>
  <c r="FF73" i="11" s="1"/>
  <c r="EY73" i="11"/>
  <c r="CM77" i="11"/>
  <c r="EO77" i="11" s="1"/>
  <c r="EZ134" i="11"/>
  <c r="FA134" i="11" s="1"/>
  <c r="FF134" i="11" s="1"/>
  <c r="EZ162" i="11"/>
  <c r="FA162" i="11" s="1"/>
  <c r="FF162" i="11" s="1"/>
  <c r="EY166" i="11"/>
  <c r="FA178" i="11"/>
  <c r="FF178" i="11" s="1"/>
  <c r="EY186" i="11"/>
  <c r="EZ190" i="11"/>
  <c r="FA190" i="11" s="1"/>
  <c r="FF190" i="11" s="1"/>
  <c r="CN190" i="11"/>
  <c r="CO190" i="11" s="1"/>
  <c r="EZ194" i="11"/>
  <c r="FA194" i="11" s="1"/>
  <c r="FF194" i="11" s="1"/>
  <c r="EZ214" i="11"/>
  <c r="FA214" i="11" s="1"/>
  <c r="FF214" i="11" s="1"/>
  <c r="CM55" i="11"/>
  <c r="EO55" i="11" s="1"/>
  <c r="CN55" i="11"/>
  <c r="CN63" i="11"/>
  <c r="CM63" i="11"/>
  <c r="EO63" i="11" s="1"/>
  <c r="CN135" i="11"/>
  <c r="CO135" i="11" s="1"/>
  <c r="CN159" i="11"/>
  <c r="EZ191" i="11"/>
  <c r="FA191" i="11" s="1"/>
  <c r="FF191" i="11" s="1"/>
  <c r="EY191" i="11"/>
  <c r="CM215" i="11"/>
  <c r="EO215" i="11" s="1"/>
  <c r="CN215" i="11"/>
  <c r="CM129" i="11"/>
  <c r="EO129" i="11" s="1"/>
  <c r="CN129" i="11"/>
  <c r="EZ205" i="11"/>
  <c r="FA205" i="11" s="1"/>
  <c r="FF205" i="11" s="1"/>
  <c r="EY205" i="11"/>
  <c r="EZ27" i="11"/>
  <c r="FA27" i="11" s="1"/>
  <c r="FF27" i="11" s="1"/>
  <c r="EY33" i="11"/>
  <c r="FA122" i="11"/>
  <c r="FF122" i="11" s="1"/>
  <c r="EY122" i="11"/>
  <c r="CN126" i="11"/>
  <c r="CO126" i="11" s="1"/>
  <c r="EY130" i="11"/>
  <c r="FA138" i="11"/>
  <c r="FF138" i="11" s="1"/>
  <c r="EY138" i="11"/>
  <c r="CN142" i="11"/>
  <c r="CM158" i="11"/>
  <c r="EO158" i="11" s="1"/>
  <c r="CN174" i="11"/>
  <c r="EZ198" i="11"/>
  <c r="FA198" i="11" s="1"/>
  <c r="FF198" i="11" s="1"/>
  <c r="CN206" i="11"/>
  <c r="FA222" i="11"/>
  <c r="FF222" i="11" s="1"/>
  <c r="CN28" i="11"/>
  <c r="CO28" i="11" s="1"/>
  <c r="CN34" i="11"/>
  <c r="CM34" i="11"/>
  <c r="CM42" i="11"/>
  <c r="EO42" i="11" s="1"/>
  <c r="EY83" i="11"/>
  <c r="EZ167" i="11"/>
  <c r="FA167" i="11" s="1"/>
  <c r="FF167" i="11" s="1"/>
  <c r="EZ183" i="11"/>
  <c r="FA183" i="11" s="1"/>
  <c r="FF183" i="11" s="1"/>
  <c r="EY183" i="11"/>
  <c r="CN207" i="11"/>
  <c r="CO207" i="11" s="1"/>
  <c r="CN36" i="11"/>
  <c r="CM36" i="11"/>
  <c r="EO36" i="11" s="1"/>
  <c r="FA34" i="11"/>
  <c r="FF34" i="11" s="1"/>
  <c r="EZ135" i="11"/>
  <c r="FA135" i="11" s="1"/>
  <c r="FF135" i="11" s="1"/>
  <c r="EZ175" i="11"/>
  <c r="FA175" i="11" s="1"/>
  <c r="FF175" i="11" s="1"/>
  <c r="EY175" i="11"/>
  <c r="EZ207" i="11"/>
  <c r="FA207" i="11" s="1"/>
  <c r="FF207" i="11" s="1"/>
  <c r="CM22" i="11"/>
  <c r="EO22" i="11" s="1"/>
  <c r="CN22" i="11"/>
  <c r="CO22" i="11" s="1"/>
  <c r="EZ32" i="11"/>
  <c r="FA32" i="11" s="1"/>
  <c r="FF32" i="11" s="1"/>
  <c r="CN177" i="11"/>
  <c r="CM209" i="11"/>
  <c r="EO209" i="11" s="1"/>
  <c r="CN209" i="11"/>
  <c r="CN137" i="11"/>
  <c r="CN145" i="11"/>
  <c r="CM145" i="11"/>
  <c r="EO145" i="11" s="1"/>
  <c r="CN217" i="11"/>
  <c r="CO217" i="11" s="1"/>
  <c r="CM57" i="11"/>
  <c r="EO57" i="11" s="1"/>
  <c r="CM72" i="11"/>
  <c r="CN72" i="11"/>
  <c r="CM85" i="11"/>
  <c r="EO85" i="11" s="1"/>
  <c r="CN121" i="11"/>
  <c r="CO121" i="11" s="1"/>
  <c r="CM121" i="11"/>
  <c r="CM137" i="11"/>
  <c r="EO137" i="11" s="1"/>
  <c r="EZ141" i="11"/>
  <c r="FA141" i="11" s="1"/>
  <c r="FF141" i="11" s="1"/>
  <c r="EZ149" i="11"/>
  <c r="FA149" i="11" s="1"/>
  <c r="FF149" i="11" s="1"/>
  <c r="CN153" i="11"/>
  <c r="CO153" i="11" s="1"/>
  <c r="CN161" i="11"/>
  <c r="CM161" i="11"/>
  <c r="EO161" i="11" s="1"/>
  <c r="CM169" i="11"/>
  <c r="CN169" i="11"/>
  <c r="CM177" i="11"/>
  <c r="EO177" i="11" s="1"/>
  <c r="EY189" i="11"/>
  <c r="CM193" i="11"/>
  <c r="EO193" i="11" s="1"/>
  <c r="EY221" i="11"/>
  <c r="CM39" i="11"/>
  <c r="EO39" i="11" s="1"/>
  <c r="CN124" i="11"/>
  <c r="CO124" i="11" s="1"/>
  <c r="CN132" i="11"/>
  <c r="CO132" i="11" s="1"/>
  <c r="CN156" i="11"/>
  <c r="CO156" i="11" s="1"/>
  <c r="CM164" i="11"/>
  <c r="EO164" i="11" s="1"/>
  <c r="CM196" i="11"/>
  <c r="EO196" i="11" s="1"/>
  <c r="FA30" i="11"/>
  <c r="FF30" i="11" s="1"/>
  <c r="FA67" i="11"/>
  <c r="FF67" i="11" s="1"/>
  <c r="FA74" i="11"/>
  <c r="FF74" i="11" s="1"/>
  <c r="FA87" i="11"/>
  <c r="FF87" i="11" s="1"/>
  <c r="FA139" i="11"/>
  <c r="FF139" i="11" s="1"/>
  <c r="FA147" i="11"/>
  <c r="FF147" i="11" s="1"/>
  <c r="FA163" i="11"/>
  <c r="FF163" i="11" s="1"/>
  <c r="FA179" i="11"/>
  <c r="FF179" i="11" s="1"/>
  <c r="CN17" i="11"/>
  <c r="EY60" i="11"/>
  <c r="FA65" i="11"/>
  <c r="FF65" i="11" s="1"/>
  <c r="CN75" i="11"/>
  <c r="CO75" i="11" s="1"/>
  <c r="CN88" i="11"/>
  <c r="CN148" i="11"/>
  <c r="FA168" i="11"/>
  <c r="FF168" i="11" s="1"/>
  <c r="CM172" i="11"/>
  <c r="EO172" i="11" s="1"/>
  <c r="CM180" i="11"/>
  <c r="EO180" i="11" s="1"/>
  <c r="EZ24" i="11"/>
  <c r="FA24" i="11" s="1"/>
  <c r="FF24" i="11" s="1"/>
  <c r="EY67" i="11"/>
  <c r="EY147" i="11"/>
  <c r="EY179" i="11"/>
  <c r="EZ203" i="11"/>
  <c r="FA203" i="11" s="1"/>
  <c r="FF203" i="11" s="1"/>
  <c r="CN141" i="11"/>
  <c r="CM181" i="11"/>
  <c r="EO181" i="11" s="1"/>
  <c r="CN213" i="11"/>
  <c r="CO213" i="11" s="1"/>
  <c r="EZ51" i="11"/>
  <c r="FA51" i="11" s="1"/>
  <c r="FF51" i="11" s="1"/>
  <c r="EY65" i="11"/>
  <c r="EY168" i="11"/>
  <c r="EZ212" i="11"/>
  <c r="FA212" i="11" s="1"/>
  <c r="FF212" i="11" s="1"/>
  <c r="BF16" i="11"/>
  <c r="BF15" i="11"/>
  <c r="EO28" i="11" l="1"/>
  <c r="CA28" i="11"/>
  <c r="EO58" i="11"/>
  <c r="CA58" i="11"/>
  <c r="BT58" i="11" s="1"/>
  <c r="EO70" i="11"/>
  <c r="CA70" i="11"/>
  <c r="BT70" i="11" s="1"/>
  <c r="EO60" i="11"/>
  <c r="CA60" i="11"/>
  <c r="BT60" i="11" s="1"/>
  <c r="EO17" i="11"/>
  <c r="CA17" i="11"/>
  <c r="EO83" i="11"/>
  <c r="EO84" i="11"/>
  <c r="EO68" i="11"/>
  <c r="CA68" i="11"/>
  <c r="BT68" i="11" s="1"/>
  <c r="EO67" i="11"/>
  <c r="CA67" i="11"/>
  <c r="BT67" i="11" s="1"/>
  <c r="EO34" i="11"/>
  <c r="CA34" i="11"/>
  <c r="BT34" i="11" s="1"/>
  <c r="EO59" i="11"/>
  <c r="CA59" i="11"/>
  <c r="BT59" i="11" s="1"/>
  <c r="EO18" i="11"/>
  <c r="CA18" i="11"/>
  <c r="EO32" i="11"/>
  <c r="CA32" i="11"/>
  <c r="EO19" i="11"/>
  <c r="CA19" i="11"/>
  <c r="EO30" i="11"/>
  <c r="CA30" i="11"/>
  <c r="EO29" i="11"/>
  <c r="CA29" i="11"/>
  <c r="EO33" i="11"/>
  <c r="CA33" i="11"/>
  <c r="EO16" i="11"/>
  <c r="CA16" i="11"/>
  <c r="EO169" i="11"/>
  <c r="CA169" i="11"/>
  <c r="BT169" i="11" s="1"/>
  <c r="EO125" i="11"/>
  <c r="CA125" i="11"/>
  <c r="BT125" i="11" s="1"/>
  <c r="EO89" i="11"/>
  <c r="CA89" i="11"/>
  <c r="BT89" i="11" s="1"/>
  <c r="EO121" i="11"/>
  <c r="CA121" i="11"/>
  <c r="BT121" i="11" s="1"/>
  <c r="EO76" i="11"/>
  <c r="CA76" i="11"/>
  <c r="BT76" i="11" s="1"/>
  <c r="EO75" i="11"/>
  <c r="CA75" i="11"/>
  <c r="BT75" i="11" s="1"/>
  <c r="EO72" i="11"/>
  <c r="CA72" i="11"/>
  <c r="BT72" i="11" s="1"/>
  <c r="CO158" i="11"/>
  <c r="CO141" i="11"/>
  <c r="CO72" i="11"/>
  <c r="CO209" i="11"/>
  <c r="CO174" i="11"/>
  <c r="CO129" i="11"/>
  <c r="CO63" i="11"/>
  <c r="CO198" i="11"/>
  <c r="CO46" i="11"/>
  <c r="CO71" i="11"/>
  <c r="CO127" i="11"/>
  <c r="CO195" i="11"/>
  <c r="CO214" i="11"/>
  <c r="CO202" i="11"/>
  <c r="CO73" i="11"/>
  <c r="CO21" i="11"/>
  <c r="CO165" i="11"/>
  <c r="CO216" i="11"/>
  <c r="CO147" i="11"/>
  <c r="CO56" i="11"/>
  <c r="CO155" i="11"/>
  <c r="CO33" i="11"/>
  <c r="CO69" i="11"/>
  <c r="CO23" i="11"/>
  <c r="CO193" i="11"/>
  <c r="CO189" i="11"/>
  <c r="CO44" i="11"/>
  <c r="CO133" i="11"/>
  <c r="CO192" i="11"/>
  <c r="CO150" i="11"/>
  <c r="CO162" i="11"/>
  <c r="CO130" i="11"/>
  <c r="CO54" i="11"/>
  <c r="CO19" i="11"/>
  <c r="CO30" i="11"/>
  <c r="CO29" i="11"/>
  <c r="CO36" i="11"/>
  <c r="CO55" i="11"/>
  <c r="CO152" i="11"/>
  <c r="CO61" i="11"/>
  <c r="CO66" i="11"/>
  <c r="CO65" i="11"/>
  <c r="CO211" i="11"/>
  <c r="CO166" i="11"/>
  <c r="CO59" i="11"/>
  <c r="CO17" i="11"/>
  <c r="CO169" i="11"/>
  <c r="CO137" i="11"/>
  <c r="CO177" i="11"/>
  <c r="CO212" i="11"/>
  <c r="CO43" i="11"/>
  <c r="CO32" i="11"/>
  <c r="CO187" i="11"/>
  <c r="CO186" i="11"/>
  <c r="CO194" i="11"/>
  <c r="CO151" i="11"/>
  <c r="CO76" i="11"/>
  <c r="CO24" i="11"/>
  <c r="CO219" i="11"/>
  <c r="CO67" i="11"/>
  <c r="CO118" i="11"/>
  <c r="CO77" i="11"/>
  <c r="CO131" i="11"/>
  <c r="CO154" i="11"/>
  <c r="CO40" i="11"/>
  <c r="CO26" i="11"/>
  <c r="CO58" i="11"/>
  <c r="CO161" i="11"/>
  <c r="CO145" i="11"/>
  <c r="CO215" i="11"/>
  <c r="CO159" i="11"/>
  <c r="CO163" i="11"/>
  <c r="CO143" i="11"/>
  <c r="CO176" i="11"/>
  <c r="CO221" i="11"/>
  <c r="CO170" i="11"/>
  <c r="CO144" i="11"/>
  <c r="CO119" i="11"/>
  <c r="CO157" i="11"/>
  <c r="CO48" i="11"/>
  <c r="CO148" i="11"/>
  <c r="CO88" i="11"/>
  <c r="CO34" i="11"/>
  <c r="CO206" i="11"/>
  <c r="CO128" i="11"/>
  <c r="CO205" i="11"/>
  <c r="CO142" i="11"/>
  <c r="CO83" i="11"/>
  <c r="CP83" i="11" s="1"/>
  <c r="BG83" i="11" s="1"/>
  <c r="BF83" i="11" s="1"/>
  <c r="CO47" i="11"/>
  <c r="CO84" i="11"/>
  <c r="CP84" i="11" s="1"/>
  <c r="BG84" i="11" s="1"/>
  <c r="BF84" i="11" s="1"/>
  <c r="CO51" i="11"/>
  <c r="CO199" i="11"/>
  <c r="CO175" i="11"/>
  <c r="CO122" i="11"/>
  <c r="CO138" i="11"/>
  <c r="CO184" i="11"/>
  <c r="CO134" i="11"/>
  <c r="CO160" i="11"/>
  <c r="CO179" i="11"/>
  <c r="CO20" i="11"/>
  <c r="CO197" i="11"/>
  <c r="CO125" i="11"/>
  <c r="CO120" i="11"/>
  <c r="CO208" i="11"/>
  <c r="CO218" i="11"/>
  <c r="CO45" i="11"/>
  <c r="CO180" i="11"/>
  <c r="CO201" i="11"/>
  <c r="CO191" i="11"/>
  <c r="CO182" i="11"/>
  <c r="CO123" i="11"/>
  <c r="CO87" i="11"/>
  <c r="A82" i="8" l="1"/>
  <c r="A78" i="8"/>
  <c r="A74" i="8"/>
  <c r="A70" i="8"/>
  <c r="A66" i="8"/>
  <c r="A62" i="8"/>
  <c r="A58" i="8"/>
  <c r="A54" i="8"/>
  <c r="A50" i="8"/>
  <c r="A46" i="8"/>
  <c r="A42" i="8"/>
  <c r="A38" i="8"/>
  <c r="A34" i="8"/>
  <c r="A30" i="8"/>
  <c r="A26" i="8"/>
  <c r="A22" i="8"/>
  <c r="A18" i="8"/>
  <c r="A14" i="8"/>
  <c r="A10" i="8"/>
  <c r="A6" i="8"/>
  <c r="C2" i="8"/>
  <c r="B1" i="8"/>
  <c r="A83" i="4"/>
  <c r="A79" i="4"/>
  <c r="A75" i="4"/>
  <c r="A71" i="4"/>
  <c r="A67" i="4"/>
  <c r="A63" i="4"/>
  <c r="A59" i="4"/>
  <c r="A55" i="4"/>
  <c r="A51" i="4"/>
  <c r="A47" i="4"/>
  <c r="A43" i="4"/>
  <c r="A39" i="4"/>
  <c r="A35" i="4"/>
  <c r="A31" i="4"/>
  <c r="A27" i="4"/>
  <c r="A23" i="4"/>
  <c r="A19" i="4"/>
  <c r="A15" i="4"/>
  <c r="A11" i="4"/>
  <c r="A7" i="4"/>
  <c r="C2" i="4"/>
  <c r="B1" i="4"/>
  <c r="B86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C4" i="3"/>
  <c r="B1" i="3"/>
  <c r="EY68" i="12"/>
  <c r="EQ68" i="12"/>
  <c r="EI68" i="12"/>
  <c r="EA68" i="12"/>
  <c r="DS68" i="12"/>
  <c r="DK68" i="12"/>
  <c r="DC68" i="12"/>
  <c r="CU68" i="12"/>
  <c r="CM68" i="12"/>
  <c r="CE68" i="12"/>
  <c r="BW68" i="12"/>
  <c r="BO68" i="12"/>
  <c r="BG68" i="12"/>
  <c r="AY68" i="12"/>
  <c r="AQ68" i="12"/>
  <c r="AI68" i="12"/>
  <c r="AA68" i="12"/>
  <c r="S68" i="12"/>
  <c r="K68" i="12"/>
  <c r="D68" i="12"/>
  <c r="C68" i="12"/>
  <c r="L1" i="12"/>
  <c r="L68" i="12" s="1"/>
  <c r="E1" i="12"/>
  <c r="E68" i="12" s="1"/>
  <c r="FE224" i="11"/>
  <c r="FD224" i="11"/>
  <c r="FC224" i="11"/>
  <c r="FB224" i="11"/>
  <c r="CR224" i="11"/>
  <c r="CQ224" i="11"/>
  <c r="CJ224" i="11"/>
  <c r="CI224" i="11"/>
  <c r="CH224" i="11"/>
  <c r="CG224" i="11"/>
  <c r="CF224" i="11"/>
  <c r="BS224" i="11"/>
  <c r="BR224" i="11"/>
  <c r="BQ224" i="11"/>
  <c r="BE224" i="11"/>
  <c r="BD224" i="11"/>
  <c r="BC224" i="11"/>
  <c r="BA224" i="11"/>
  <c r="AY224" i="11"/>
  <c r="AX224" i="11"/>
  <c r="AW224" i="11"/>
  <c r="AV224" i="11"/>
  <c r="AU224" i="11"/>
  <c r="AT224" i="11"/>
  <c r="AQ224" i="11"/>
  <c r="AP224" i="11"/>
  <c r="AO224" i="11"/>
  <c r="AN224" i="11"/>
  <c r="AL224" i="11"/>
  <c r="AJ224" i="11"/>
  <c r="AI224" i="11"/>
  <c r="AH224" i="11"/>
  <c r="AG224" i="11"/>
  <c r="AF224" i="11"/>
  <c r="AE224" i="11"/>
  <c r="AD224" i="11"/>
  <c r="AC224" i="11"/>
  <c r="AB224" i="11"/>
  <c r="AA224" i="11"/>
  <c r="Z224" i="11"/>
  <c r="Y224" i="11"/>
  <c r="X224" i="11"/>
  <c r="W224" i="11"/>
  <c r="V224" i="11"/>
  <c r="U224" i="11"/>
  <c r="T224" i="11"/>
  <c r="S224" i="11"/>
  <c r="R224" i="11"/>
  <c r="Q224" i="11"/>
  <c r="P224" i="11"/>
  <c r="O224" i="11"/>
  <c r="N224" i="11"/>
  <c r="M224" i="11"/>
  <c r="L224" i="11"/>
  <c r="K224" i="11"/>
  <c r="J224" i="11"/>
  <c r="I224" i="11"/>
  <c r="H224" i="11"/>
  <c r="G224" i="11"/>
  <c r="F224" i="11"/>
  <c r="E224" i="11"/>
  <c r="C224" i="11"/>
  <c r="F7" i="3" s="1"/>
  <c r="F95" i="3" s="1"/>
  <c r="EW223" i="11"/>
  <c r="CP223" i="11"/>
  <c r="CK223" i="11"/>
  <c r="CE223" i="11"/>
  <c r="CD223" i="11"/>
  <c r="CC223" i="11"/>
  <c r="CB223" i="11"/>
  <c r="CA223" i="11"/>
  <c r="BZ223" i="11"/>
  <c r="BY223" i="11"/>
  <c r="BX223" i="11"/>
  <c r="BW223" i="11"/>
  <c r="BV223" i="11"/>
  <c r="BU223" i="11"/>
  <c r="BP223" i="11"/>
  <c r="BO223" i="11"/>
  <c r="BN223" i="11"/>
  <c r="BM223" i="11"/>
  <c r="BL223" i="11"/>
  <c r="BK223" i="11"/>
  <c r="BJ223" i="11"/>
  <c r="BI223" i="11"/>
  <c r="BH223" i="11"/>
  <c r="BG223" i="11"/>
  <c r="BB223" i="11"/>
  <c r="AZ223" i="11"/>
  <c r="CL223" i="11" s="1"/>
  <c r="CO223" i="11" s="1"/>
  <c r="AM223" i="11"/>
  <c r="AS223" i="11" s="1"/>
  <c r="AK223" i="11"/>
  <c r="D223" i="11"/>
  <c r="BB33" i="11"/>
  <c r="BV33" i="11" s="1"/>
  <c r="BT33" i="11" s="1"/>
  <c r="BB32" i="11"/>
  <c r="BV32" i="11" s="1"/>
  <c r="BT32" i="11" s="1"/>
  <c r="BB31" i="11"/>
  <c r="BB30" i="11"/>
  <c r="BV30" i="11" s="1"/>
  <c r="BT30" i="11" s="1"/>
  <c r="BB29" i="11"/>
  <c r="BV29" i="11" s="1"/>
  <c r="BT29" i="11" s="1"/>
  <c r="BB28" i="11"/>
  <c r="BV28" i="11" s="1"/>
  <c r="BT28" i="11" s="1"/>
  <c r="BB27" i="11"/>
  <c r="BB26" i="11"/>
  <c r="BB25" i="11"/>
  <c r="BB24" i="11"/>
  <c r="BB23" i="11"/>
  <c r="BB22" i="11"/>
  <c r="BB21" i="11"/>
  <c r="EX21" i="11"/>
  <c r="BB20" i="11"/>
  <c r="EX20" i="11"/>
  <c r="BB19" i="11"/>
  <c r="BV19" i="11" s="1"/>
  <c r="BT19" i="11" s="1"/>
  <c r="EX19" i="11"/>
  <c r="BB18" i="11"/>
  <c r="BV18" i="11" s="1"/>
  <c r="BT18" i="11" s="1"/>
  <c r="BB17" i="11"/>
  <c r="BV17" i="11" s="1"/>
  <c r="BT17" i="11" s="1"/>
  <c r="EX17" i="11"/>
  <c r="BB16" i="11"/>
  <c r="BT16" i="11" s="1"/>
  <c r="EX16" i="11"/>
  <c r="EW15" i="11"/>
  <c r="CK15" i="11"/>
  <c r="BB15" i="11"/>
  <c r="T1" i="12" l="1"/>
  <c r="AB1" i="12" s="1"/>
  <c r="M84" i="8"/>
  <c r="M79" i="8"/>
  <c r="M74" i="8"/>
  <c r="M68" i="8"/>
  <c r="M63" i="8"/>
  <c r="M58" i="8"/>
  <c r="L80" i="8"/>
  <c r="L75" i="8"/>
  <c r="L70" i="8"/>
  <c r="L64" i="8"/>
  <c r="L59" i="8"/>
  <c r="K82" i="8"/>
  <c r="K76" i="8"/>
  <c r="K71" i="8"/>
  <c r="M83" i="8"/>
  <c r="M78" i="8"/>
  <c r="M72" i="8"/>
  <c r="M67" i="8"/>
  <c r="M62" i="8"/>
  <c r="L84" i="8"/>
  <c r="L79" i="8"/>
  <c r="L74" i="8"/>
  <c r="L68" i="8"/>
  <c r="L63" i="8"/>
  <c r="L58" i="8"/>
  <c r="K80" i="8"/>
  <c r="K75" i="8"/>
  <c r="K70" i="8"/>
  <c r="K64" i="8"/>
  <c r="K59" i="8"/>
  <c r="J82" i="8"/>
  <c r="J76" i="8"/>
  <c r="J71" i="8"/>
  <c r="J66" i="8"/>
  <c r="J60" i="8"/>
  <c r="M55" i="8"/>
  <c r="M50" i="8"/>
  <c r="M44" i="8"/>
  <c r="M39" i="8"/>
  <c r="M34" i="8"/>
  <c r="M28" i="8"/>
  <c r="M22" i="8"/>
  <c r="M16" i="8"/>
  <c r="M11" i="8"/>
  <c r="M6" i="8"/>
  <c r="L52" i="8"/>
  <c r="L47" i="8"/>
  <c r="L42" i="8"/>
  <c r="L36" i="8"/>
  <c r="L31" i="8"/>
  <c r="L26" i="8"/>
  <c r="L20" i="8"/>
  <c r="L15" i="8"/>
  <c r="L10" i="8"/>
  <c r="K56" i="8"/>
  <c r="K51" i="8"/>
  <c r="K46" i="8"/>
  <c r="K40" i="8"/>
  <c r="K35" i="8"/>
  <c r="K30" i="8"/>
  <c r="K24" i="8"/>
  <c r="K19" i="8"/>
  <c r="K14" i="8"/>
  <c r="K8" i="8"/>
  <c r="J55" i="8"/>
  <c r="J50" i="8"/>
  <c r="J44" i="8"/>
  <c r="J39" i="8"/>
  <c r="J34" i="8"/>
  <c r="J28" i="8"/>
  <c r="J23" i="8"/>
  <c r="J18" i="8"/>
  <c r="J12" i="8"/>
  <c r="J7" i="8"/>
  <c r="J11" i="8"/>
  <c r="K60" i="8"/>
  <c r="J72" i="8"/>
  <c r="M56" i="8"/>
  <c r="M30" i="8"/>
  <c r="M12" i="8"/>
  <c r="L43" i="8"/>
  <c r="L27" i="8"/>
  <c r="L11" i="8"/>
  <c r="K47" i="8"/>
  <c r="K26" i="8"/>
  <c r="J56" i="8"/>
  <c r="J46" i="8"/>
  <c r="J24" i="8"/>
  <c r="J8" i="8"/>
  <c r="M82" i="8"/>
  <c r="M76" i="8"/>
  <c r="M71" i="8"/>
  <c r="M66" i="8"/>
  <c r="M60" i="8"/>
  <c r="L83" i="8"/>
  <c r="L78" i="8"/>
  <c r="L72" i="8"/>
  <c r="L67" i="8"/>
  <c r="L62" i="8"/>
  <c r="K84" i="8"/>
  <c r="K79" i="8"/>
  <c r="K74" i="8"/>
  <c r="K68" i="8"/>
  <c r="K63" i="8"/>
  <c r="K58" i="8"/>
  <c r="J80" i="8"/>
  <c r="J75" i="8"/>
  <c r="J70" i="8"/>
  <c r="J64" i="8"/>
  <c r="J59" i="8"/>
  <c r="M54" i="8"/>
  <c r="M48" i="8"/>
  <c r="M43" i="8"/>
  <c r="M38" i="8"/>
  <c r="M32" i="8"/>
  <c r="M27" i="8"/>
  <c r="M20" i="8"/>
  <c r="M15" i="8"/>
  <c r="M10" i="8"/>
  <c r="L56" i="8"/>
  <c r="L51" i="8"/>
  <c r="L46" i="8"/>
  <c r="L40" i="8"/>
  <c r="L35" i="8"/>
  <c r="L30" i="8"/>
  <c r="L24" i="8"/>
  <c r="L19" i="8"/>
  <c r="L14" i="8"/>
  <c r="L8" i="8"/>
  <c r="K55" i="8"/>
  <c r="K50" i="8"/>
  <c r="K44" i="8"/>
  <c r="K39" i="8"/>
  <c r="K34" i="8"/>
  <c r="K28" i="8"/>
  <c r="K23" i="8"/>
  <c r="K18" i="8"/>
  <c r="K12" i="8"/>
  <c r="K7" i="8"/>
  <c r="J54" i="8"/>
  <c r="J48" i="8"/>
  <c r="J43" i="8"/>
  <c r="J38" i="8"/>
  <c r="J32" i="8"/>
  <c r="J27" i="8"/>
  <c r="J22" i="8"/>
  <c r="J16" i="8"/>
  <c r="J6" i="8"/>
  <c r="J78" i="8"/>
  <c r="J62" i="8"/>
  <c r="M46" i="8"/>
  <c r="M40" i="8"/>
  <c r="M18" i="8"/>
  <c r="L54" i="8"/>
  <c r="L48" i="8"/>
  <c r="L32" i="8"/>
  <c r="L22" i="8"/>
  <c r="L6" i="8"/>
  <c r="K36" i="8"/>
  <c r="K20" i="8"/>
  <c r="K10" i="8"/>
  <c r="J40" i="8"/>
  <c r="J30" i="8"/>
  <c r="J19" i="8"/>
  <c r="I6" i="8"/>
  <c r="M80" i="8"/>
  <c r="M75" i="8"/>
  <c r="M70" i="8"/>
  <c r="M64" i="8"/>
  <c r="M59" i="8"/>
  <c r="L82" i="8"/>
  <c r="L76" i="8"/>
  <c r="L71" i="8"/>
  <c r="L66" i="8"/>
  <c r="L60" i="8"/>
  <c r="K83" i="8"/>
  <c r="K78" i="8"/>
  <c r="K72" i="8"/>
  <c r="K67" i="8"/>
  <c r="K62" i="8"/>
  <c r="J84" i="8"/>
  <c r="J79" i="8"/>
  <c r="J74" i="8"/>
  <c r="J68" i="8"/>
  <c r="J63" i="8"/>
  <c r="J58" i="8"/>
  <c r="M52" i="8"/>
  <c r="M47" i="8"/>
  <c r="M42" i="8"/>
  <c r="M36" i="8"/>
  <c r="M31" i="8"/>
  <c r="M26" i="8"/>
  <c r="M19" i="8"/>
  <c r="M14" i="8"/>
  <c r="M8" i="8"/>
  <c r="L55" i="8"/>
  <c r="L50" i="8"/>
  <c r="L44" i="8"/>
  <c r="L39" i="8"/>
  <c r="L34" i="8"/>
  <c r="L28" i="8"/>
  <c r="L23" i="8"/>
  <c r="L18" i="8"/>
  <c r="L12" i="8"/>
  <c r="L7" i="8"/>
  <c r="K54" i="8"/>
  <c r="K48" i="8"/>
  <c r="K43" i="8"/>
  <c r="K38" i="8"/>
  <c r="K32" i="8"/>
  <c r="K27" i="8"/>
  <c r="K22" i="8"/>
  <c r="K16" i="8"/>
  <c r="K11" i="8"/>
  <c r="K6" i="8"/>
  <c r="J52" i="8"/>
  <c r="J47" i="8"/>
  <c r="J42" i="8"/>
  <c r="J36" i="8"/>
  <c r="J31" i="8"/>
  <c r="J26" i="8"/>
  <c r="J20" i="8"/>
  <c r="J15" i="8"/>
  <c r="J10" i="8"/>
  <c r="I7" i="8"/>
  <c r="K66" i="8"/>
  <c r="J83" i="8"/>
  <c r="J67" i="8"/>
  <c r="M51" i="8"/>
  <c r="M35" i="8"/>
  <c r="M23" i="8"/>
  <c r="M7" i="8"/>
  <c r="L38" i="8"/>
  <c r="L16" i="8"/>
  <c r="K52" i="8"/>
  <c r="K42" i="8"/>
  <c r="K45" i="8" s="1"/>
  <c r="K31" i="8"/>
  <c r="K15" i="8"/>
  <c r="J51" i="8"/>
  <c r="J35" i="8"/>
  <c r="J14" i="8"/>
  <c r="AB68" i="12"/>
  <c r="AC1" i="12"/>
  <c r="AC68" i="12" s="1"/>
  <c r="AJ1" i="12"/>
  <c r="AN21" i="12" s="1"/>
  <c r="U1" i="12"/>
  <c r="U68" i="12" s="1"/>
  <c r="T68" i="12"/>
  <c r="M1" i="12"/>
  <c r="M68" i="12" s="1"/>
  <c r="F23" i="12"/>
  <c r="F7" i="12"/>
  <c r="V7" i="12"/>
  <c r="N7" i="12"/>
  <c r="I7" i="12"/>
  <c r="Q7" i="12"/>
  <c r="EX22" i="11"/>
  <c r="D224" i="11"/>
  <c r="EX18" i="11"/>
  <c r="AZ224" i="11"/>
  <c r="EX15" i="11"/>
  <c r="EY15" i="11" s="1"/>
  <c r="CL15" i="11"/>
  <c r="AK224" i="11"/>
  <c r="EZ17" i="11"/>
  <c r="FA17" i="11" s="1"/>
  <c r="FF17" i="11" s="1"/>
  <c r="BN224" i="11"/>
  <c r="EY17" i="11"/>
  <c r="EY16" i="11"/>
  <c r="BU224" i="11"/>
  <c r="BY224" i="11"/>
  <c r="CC224" i="11"/>
  <c r="EZ16" i="11"/>
  <c r="FA16" i="11" s="1"/>
  <c r="FF16" i="11" s="1"/>
  <c r="CP63" i="11"/>
  <c r="BF223" i="11"/>
  <c r="AM224" i="11"/>
  <c r="BB224" i="11"/>
  <c r="BX224" i="11"/>
  <c r="CB224" i="11"/>
  <c r="CK224" i="11"/>
  <c r="EY19" i="11"/>
  <c r="CP54" i="11"/>
  <c r="EZ19" i="11"/>
  <c r="FA19" i="11" s="1"/>
  <c r="FF19" i="11" s="1"/>
  <c r="BO224" i="11"/>
  <c r="BV224" i="11"/>
  <c r="BZ224" i="11"/>
  <c r="CD224" i="11"/>
  <c r="CP31" i="11"/>
  <c r="CP62" i="11"/>
  <c r="CP67" i="11"/>
  <c r="BL224" i="11"/>
  <c r="BP224" i="11"/>
  <c r="BW224" i="11"/>
  <c r="CE224" i="11"/>
  <c r="CM223" i="11"/>
  <c r="EX223" i="11"/>
  <c r="FA223" i="11" s="1"/>
  <c r="FF223" i="11" s="1"/>
  <c r="BT223" i="11"/>
  <c r="CN223" i="11"/>
  <c r="AR223" i="11"/>
  <c r="H7" i="12"/>
  <c r="P7" i="12"/>
  <c r="X7" i="12"/>
  <c r="AF7" i="12"/>
  <c r="DP7" i="12"/>
  <c r="H8" i="12"/>
  <c r="P8" i="12"/>
  <c r="X8" i="12"/>
  <c r="AF8" i="12"/>
  <c r="DP8" i="12"/>
  <c r="H9" i="12"/>
  <c r="P9" i="12"/>
  <c r="X9" i="12"/>
  <c r="AF9" i="12"/>
  <c r="DP9" i="12"/>
  <c r="H10" i="12"/>
  <c r="P10" i="12"/>
  <c r="X10" i="12"/>
  <c r="AF10" i="12"/>
  <c r="DP10" i="12"/>
  <c r="H11" i="12"/>
  <c r="P11" i="12"/>
  <c r="X11" i="12"/>
  <c r="AF11" i="12"/>
  <c r="DP11" i="12"/>
  <c r="H12" i="12"/>
  <c r="P12" i="12"/>
  <c r="X12" i="12"/>
  <c r="AF12" i="12"/>
  <c r="DP12" i="12"/>
  <c r="H14" i="12"/>
  <c r="P14" i="12"/>
  <c r="X14" i="12"/>
  <c r="AF14" i="12"/>
  <c r="DP14" i="12"/>
  <c r="H15" i="12"/>
  <c r="P15" i="12"/>
  <c r="X15" i="12"/>
  <c r="AF15" i="12"/>
  <c r="DP15" i="12"/>
  <c r="H16" i="12"/>
  <c r="P16" i="12"/>
  <c r="X16" i="12"/>
  <c r="AF16" i="12"/>
  <c r="DP16" i="12"/>
  <c r="H17" i="12"/>
  <c r="P17" i="12"/>
  <c r="X17" i="12"/>
  <c r="AF17" i="12"/>
  <c r="DP17" i="12"/>
  <c r="H18" i="12"/>
  <c r="P18" i="12"/>
  <c r="X18" i="12"/>
  <c r="AF18" i="12"/>
  <c r="DP18" i="12"/>
  <c r="H19" i="12"/>
  <c r="P19" i="12"/>
  <c r="X19" i="12"/>
  <c r="AF19" i="12"/>
  <c r="DP19" i="12"/>
  <c r="H20" i="12"/>
  <c r="P20" i="12"/>
  <c r="X20" i="12"/>
  <c r="AF20" i="12"/>
  <c r="DP20" i="12"/>
  <c r="P21" i="12"/>
  <c r="X21" i="12"/>
  <c r="AF21" i="12"/>
  <c r="DP21" i="12"/>
  <c r="P23" i="12"/>
  <c r="X23" i="12"/>
  <c r="AF23" i="12"/>
  <c r="DP23" i="12"/>
  <c r="H24" i="12"/>
  <c r="P24" i="12"/>
  <c r="X24" i="12"/>
  <c r="AF24" i="12"/>
  <c r="DP24" i="12"/>
  <c r="H25" i="12"/>
  <c r="P25" i="12"/>
  <c r="X25" i="12"/>
  <c r="AF25" i="12"/>
  <c r="DP25" i="12"/>
  <c r="H26" i="12"/>
  <c r="P26" i="12"/>
  <c r="X26" i="12"/>
  <c r="AF26" i="12"/>
  <c r="DP26" i="12"/>
  <c r="H27" i="12"/>
  <c r="P27" i="12"/>
  <c r="X27" i="12"/>
  <c r="AF27" i="12"/>
  <c r="DP27" i="12"/>
  <c r="H28" i="12"/>
  <c r="P28" i="12"/>
  <c r="X28" i="12"/>
  <c r="AF28" i="12"/>
  <c r="DP28" i="12"/>
  <c r="H29" i="12"/>
  <c r="P29" i="12"/>
  <c r="X29" i="12"/>
  <c r="AF29" i="12"/>
  <c r="DP29" i="12"/>
  <c r="H30" i="12"/>
  <c r="P30" i="12"/>
  <c r="X30" i="12"/>
  <c r="AF30" i="12"/>
  <c r="DP30" i="12"/>
  <c r="H31" i="12"/>
  <c r="P31" i="12"/>
  <c r="X31" i="12"/>
  <c r="AF31" i="12"/>
  <c r="DP31" i="12"/>
  <c r="P33" i="12"/>
  <c r="X33" i="12"/>
  <c r="AF33" i="12"/>
  <c r="DP33" i="12"/>
  <c r="P34" i="12"/>
  <c r="X34" i="12"/>
  <c r="AF34" i="12"/>
  <c r="DP34" i="12"/>
  <c r="P37" i="12"/>
  <c r="X37" i="12"/>
  <c r="AF37" i="12"/>
  <c r="DP37" i="12"/>
  <c r="P38" i="12"/>
  <c r="X38" i="12"/>
  <c r="AF38" i="12"/>
  <c r="DP38" i="12"/>
  <c r="H39" i="12"/>
  <c r="P39" i="12"/>
  <c r="X39" i="12"/>
  <c r="AF39" i="12"/>
  <c r="DP39" i="12"/>
  <c r="P40" i="12"/>
  <c r="X40" i="12"/>
  <c r="AF40" i="12"/>
  <c r="DN40" i="12"/>
  <c r="Y7" i="12"/>
  <c r="AG7" i="12"/>
  <c r="DQ7" i="12"/>
  <c r="I8" i="12"/>
  <c r="Q8" i="12"/>
  <c r="Y8" i="12"/>
  <c r="AG8" i="12"/>
  <c r="AO8" i="12"/>
  <c r="DQ8" i="12"/>
  <c r="I9" i="12"/>
  <c r="Q9" i="12"/>
  <c r="Y9" i="12"/>
  <c r="AG9" i="12"/>
  <c r="DQ9" i="12"/>
  <c r="I10" i="12"/>
  <c r="Q10" i="12"/>
  <c r="Y10" i="12"/>
  <c r="AG10" i="12"/>
  <c r="AO10" i="12"/>
  <c r="DQ10" i="12"/>
  <c r="I11" i="12"/>
  <c r="Q11" i="12"/>
  <c r="Y11" i="12"/>
  <c r="AG11" i="12"/>
  <c r="DQ11" i="12"/>
  <c r="I12" i="12"/>
  <c r="Q12" i="12"/>
  <c r="Y12" i="12"/>
  <c r="AG12" i="12"/>
  <c r="AO12" i="12"/>
  <c r="DQ12" i="12"/>
  <c r="I14" i="12"/>
  <c r="Q14" i="12"/>
  <c r="Y14" i="12"/>
  <c r="AG14" i="12"/>
  <c r="DQ14" i="12"/>
  <c r="I15" i="12"/>
  <c r="Q15" i="12"/>
  <c r="Y15" i="12"/>
  <c r="AG15" i="12"/>
  <c r="AO15" i="12"/>
  <c r="DQ15" i="12"/>
  <c r="I16" i="12"/>
  <c r="Q16" i="12"/>
  <c r="Y16" i="12"/>
  <c r="AG16" i="12"/>
  <c r="DQ16" i="12"/>
  <c r="I17" i="12"/>
  <c r="Q17" i="12"/>
  <c r="Y17" i="12"/>
  <c r="AG17" i="12"/>
  <c r="AO17" i="12"/>
  <c r="DQ17" i="12"/>
  <c r="I18" i="12"/>
  <c r="Q18" i="12"/>
  <c r="Y18" i="12"/>
  <c r="AG18" i="12"/>
  <c r="AO18" i="12"/>
  <c r="DQ18" i="12"/>
  <c r="I19" i="12"/>
  <c r="Q19" i="12"/>
  <c r="Y19" i="12"/>
  <c r="AG19" i="12"/>
  <c r="AO19" i="12"/>
  <c r="DQ19" i="12"/>
  <c r="I20" i="12"/>
  <c r="Q20" i="12"/>
  <c r="Y20" i="12"/>
  <c r="AG20" i="12"/>
  <c r="AO20" i="12"/>
  <c r="DQ20" i="12"/>
  <c r="Q21" i="12"/>
  <c r="Y21" i="12"/>
  <c r="AG21" i="12"/>
  <c r="DQ21" i="12"/>
  <c r="Q23" i="12"/>
  <c r="Y23" i="12"/>
  <c r="AG23" i="12"/>
  <c r="AO23" i="12"/>
  <c r="DQ23" i="12"/>
  <c r="I24" i="12"/>
  <c r="Q24" i="12"/>
  <c r="Y24" i="12"/>
  <c r="AG24" i="12"/>
  <c r="AO24" i="12"/>
  <c r="DQ24" i="12"/>
  <c r="I25" i="12"/>
  <c r="Q25" i="12"/>
  <c r="Y25" i="12"/>
  <c r="AG25" i="12"/>
  <c r="AO25" i="12"/>
  <c r="DQ25" i="12"/>
  <c r="I26" i="12"/>
  <c r="Q26" i="12"/>
  <c r="Y26" i="12"/>
  <c r="AG26" i="12"/>
  <c r="AO26" i="12"/>
  <c r="DQ26" i="12"/>
  <c r="I27" i="12"/>
  <c r="Q27" i="12"/>
  <c r="Y27" i="12"/>
  <c r="AG27" i="12"/>
  <c r="AO27" i="12"/>
  <c r="DQ27" i="12"/>
  <c r="I28" i="12"/>
  <c r="Q28" i="12"/>
  <c r="Y28" i="12"/>
  <c r="AG28" i="12"/>
  <c r="AO28" i="12"/>
  <c r="DQ28" i="12"/>
  <c r="I29" i="12"/>
  <c r="Q29" i="12"/>
  <c r="Y29" i="12"/>
  <c r="AG29" i="12"/>
  <c r="AO29" i="12"/>
  <c r="DQ29" i="12"/>
  <c r="I30" i="12"/>
  <c r="Q30" i="12"/>
  <c r="Y30" i="12"/>
  <c r="AG30" i="12"/>
  <c r="AO30" i="12"/>
  <c r="DQ30" i="12"/>
  <c r="I31" i="12"/>
  <c r="Q31" i="12"/>
  <c r="Y31" i="12"/>
  <c r="AG31" i="12"/>
  <c r="AO31" i="12"/>
  <c r="DQ31" i="12"/>
  <c r="Q33" i="12"/>
  <c r="Y33" i="12"/>
  <c r="AG33" i="12"/>
  <c r="AO33" i="12"/>
  <c r="DQ33" i="12"/>
  <c r="Q34" i="12"/>
  <c r="Y34" i="12"/>
  <c r="AG34" i="12"/>
  <c r="AO34" i="12"/>
  <c r="DQ34" i="12"/>
  <c r="Q37" i="12"/>
  <c r="Y37" i="12"/>
  <c r="AG37" i="12"/>
  <c r="DQ37" i="12"/>
  <c r="Q38" i="12"/>
  <c r="Y38" i="12"/>
  <c r="AG38" i="12"/>
  <c r="AO38" i="12"/>
  <c r="DQ38" i="12"/>
  <c r="I39" i="12"/>
  <c r="Q39" i="12"/>
  <c r="Y39" i="12"/>
  <c r="AG39" i="12"/>
  <c r="AO39" i="12"/>
  <c r="DQ39" i="12"/>
  <c r="Q40" i="12"/>
  <c r="Y40" i="12"/>
  <c r="AG40" i="12"/>
  <c r="DO40" i="12"/>
  <c r="O41" i="12"/>
  <c r="AD7" i="12"/>
  <c r="DN7" i="12"/>
  <c r="F8" i="12"/>
  <c r="N8" i="12"/>
  <c r="V8" i="12"/>
  <c r="AD8" i="12"/>
  <c r="AL8" i="12"/>
  <c r="DN8" i="12"/>
  <c r="F9" i="12"/>
  <c r="N9" i="12"/>
  <c r="V9" i="12"/>
  <c r="AD9" i="12"/>
  <c r="DN9" i="12"/>
  <c r="F10" i="12"/>
  <c r="N10" i="12"/>
  <c r="V10" i="12"/>
  <c r="AD10" i="12"/>
  <c r="AL10" i="12"/>
  <c r="DN10" i="12"/>
  <c r="F11" i="12"/>
  <c r="N11" i="12"/>
  <c r="V11" i="12"/>
  <c r="AD11" i="12"/>
  <c r="DN11" i="12"/>
  <c r="F12" i="12"/>
  <c r="N12" i="12"/>
  <c r="V12" i="12"/>
  <c r="AD12" i="12"/>
  <c r="AL12" i="12"/>
  <c r="DN12" i="12"/>
  <c r="F14" i="12"/>
  <c r="N14" i="12"/>
  <c r="V14" i="12"/>
  <c r="AD14" i="12"/>
  <c r="DN14" i="12"/>
  <c r="F15" i="12"/>
  <c r="N15" i="12"/>
  <c r="V15" i="12"/>
  <c r="AD15" i="12"/>
  <c r="AL15" i="12"/>
  <c r="DN15" i="12"/>
  <c r="F16" i="12"/>
  <c r="N16" i="12"/>
  <c r="V16" i="12"/>
  <c r="AD16" i="12"/>
  <c r="AL16" i="12"/>
  <c r="DN16" i="12"/>
  <c r="F17" i="12"/>
  <c r="N17" i="12"/>
  <c r="V17" i="12"/>
  <c r="AD17" i="12"/>
  <c r="AL17" i="12"/>
  <c r="DN17" i="12"/>
  <c r="F18" i="12"/>
  <c r="N18" i="12"/>
  <c r="V18" i="12"/>
  <c r="AD18" i="12"/>
  <c r="AL18" i="12"/>
  <c r="DN18" i="12"/>
  <c r="F19" i="12"/>
  <c r="N19" i="12"/>
  <c r="V19" i="12"/>
  <c r="AD19" i="12"/>
  <c r="AL19" i="12"/>
  <c r="DN19" i="12"/>
  <c r="F20" i="12"/>
  <c r="N20" i="12"/>
  <c r="V20" i="12"/>
  <c r="AD20" i="12"/>
  <c r="AL20" i="12"/>
  <c r="DN20" i="12"/>
  <c r="F21" i="12"/>
  <c r="N21" i="12"/>
  <c r="V21" i="12"/>
  <c r="AD21" i="12"/>
  <c r="AL21" i="12"/>
  <c r="DN21" i="12"/>
  <c r="N23" i="12"/>
  <c r="V23" i="12"/>
  <c r="AD23" i="12"/>
  <c r="AL23" i="12"/>
  <c r="DN23" i="12"/>
  <c r="F24" i="12"/>
  <c r="N24" i="12"/>
  <c r="V24" i="12"/>
  <c r="AD24" i="12"/>
  <c r="AL24" i="12"/>
  <c r="DN24" i="12"/>
  <c r="F25" i="12"/>
  <c r="N25" i="12"/>
  <c r="V25" i="12"/>
  <c r="AD25" i="12"/>
  <c r="AL25" i="12"/>
  <c r="DN25" i="12"/>
  <c r="F26" i="12"/>
  <c r="N26" i="12"/>
  <c r="V26" i="12"/>
  <c r="AD26" i="12"/>
  <c r="AL26" i="12"/>
  <c r="DN26" i="12"/>
  <c r="F27" i="12"/>
  <c r="N27" i="12"/>
  <c r="V27" i="12"/>
  <c r="AD27" i="12"/>
  <c r="AL27" i="12"/>
  <c r="DN27" i="12"/>
  <c r="F28" i="12"/>
  <c r="N28" i="12"/>
  <c r="V28" i="12"/>
  <c r="AD28" i="12"/>
  <c r="AL28" i="12"/>
  <c r="DN28" i="12"/>
  <c r="F29" i="12"/>
  <c r="N29" i="12"/>
  <c r="V29" i="12"/>
  <c r="AD29" i="12"/>
  <c r="AL29" i="12"/>
  <c r="DN29" i="12"/>
  <c r="F30" i="12"/>
  <c r="N30" i="12"/>
  <c r="V30" i="12"/>
  <c r="AD30" i="12"/>
  <c r="AL30" i="12"/>
  <c r="DN30" i="12"/>
  <c r="F31" i="12"/>
  <c r="N31" i="12"/>
  <c r="V31" i="12"/>
  <c r="AD31" i="12"/>
  <c r="AL31" i="12"/>
  <c r="DN31" i="12"/>
  <c r="N33" i="12"/>
  <c r="V33" i="12"/>
  <c r="AD33" i="12"/>
  <c r="AL33" i="12"/>
  <c r="DN33" i="12"/>
  <c r="N34" i="12"/>
  <c r="V34" i="12"/>
  <c r="AD34" i="12"/>
  <c r="AL34" i="12"/>
  <c r="DN34" i="12"/>
  <c r="N37" i="12"/>
  <c r="V37" i="12"/>
  <c r="AD37" i="12"/>
  <c r="AL37" i="12"/>
  <c r="DN37" i="12"/>
  <c r="F38" i="12"/>
  <c r="N38" i="12"/>
  <c r="V38" i="12"/>
  <c r="AD38" i="12"/>
  <c r="AL38" i="12"/>
  <c r="DN38" i="12"/>
  <c r="F39" i="12"/>
  <c r="N39" i="12"/>
  <c r="V39" i="12"/>
  <c r="AD39" i="12"/>
  <c r="AL39" i="12"/>
  <c r="DN39" i="12"/>
  <c r="N40" i="12"/>
  <c r="V40" i="12"/>
  <c r="AD40" i="12"/>
  <c r="AL40" i="12"/>
  <c r="DP40" i="12"/>
  <c r="G84" i="8"/>
  <c r="C84" i="8"/>
  <c r="G83" i="8"/>
  <c r="C83" i="8"/>
  <c r="G82" i="8"/>
  <c r="C82" i="8"/>
  <c r="H80" i="8"/>
  <c r="D80" i="8"/>
  <c r="H79" i="8"/>
  <c r="D79" i="8"/>
  <c r="H78" i="8"/>
  <c r="D78" i="8"/>
  <c r="I76" i="8"/>
  <c r="E76" i="8"/>
  <c r="I75" i="8"/>
  <c r="E75" i="8"/>
  <c r="I74" i="8"/>
  <c r="E74" i="8"/>
  <c r="F72" i="8"/>
  <c r="F71" i="8"/>
  <c r="F70" i="8"/>
  <c r="F84" i="8"/>
  <c r="F83" i="8"/>
  <c r="F82" i="8"/>
  <c r="G80" i="8"/>
  <c r="C80" i="8"/>
  <c r="G79" i="8"/>
  <c r="C79" i="8"/>
  <c r="G78" i="8"/>
  <c r="C78" i="8"/>
  <c r="H76" i="8"/>
  <c r="D76" i="8"/>
  <c r="H75" i="8"/>
  <c r="D75" i="8"/>
  <c r="H74" i="8"/>
  <c r="D74" i="8"/>
  <c r="I72" i="8"/>
  <c r="E72" i="8"/>
  <c r="I71" i="8"/>
  <c r="E71" i="8"/>
  <c r="I70" i="8"/>
  <c r="E70" i="8"/>
  <c r="F68" i="8"/>
  <c r="F67" i="8"/>
  <c r="F66" i="8"/>
  <c r="G64" i="8"/>
  <c r="C64" i="8"/>
  <c r="G63" i="8"/>
  <c r="C63" i="8"/>
  <c r="G62" i="8"/>
  <c r="C62" i="8"/>
  <c r="H60" i="8"/>
  <c r="D60" i="8"/>
  <c r="H59" i="8"/>
  <c r="D59" i="8"/>
  <c r="H58" i="8"/>
  <c r="D58" i="8"/>
  <c r="I56" i="8"/>
  <c r="E56" i="8"/>
  <c r="I55" i="8"/>
  <c r="E55" i="8"/>
  <c r="I54" i="8"/>
  <c r="E54" i="8"/>
  <c r="F52" i="8"/>
  <c r="F51" i="8"/>
  <c r="F50" i="8"/>
  <c r="G48" i="8"/>
  <c r="C48" i="8"/>
  <c r="G47" i="8"/>
  <c r="C47" i="8"/>
  <c r="G46" i="8"/>
  <c r="C46" i="8"/>
  <c r="H44" i="8"/>
  <c r="D44" i="8"/>
  <c r="H43" i="8"/>
  <c r="D43" i="8"/>
  <c r="H42" i="8"/>
  <c r="D42" i="8"/>
  <c r="I40" i="8"/>
  <c r="E40" i="8"/>
  <c r="I39" i="8"/>
  <c r="E39" i="8"/>
  <c r="I38" i="8"/>
  <c r="E38" i="8"/>
  <c r="F36" i="8"/>
  <c r="F35" i="8"/>
  <c r="F34" i="8"/>
  <c r="G32" i="8"/>
  <c r="C32" i="8"/>
  <c r="G31" i="8"/>
  <c r="C31" i="8"/>
  <c r="G30" i="8"/>
  <c r="C30" i="8"/>
  <c r="I84" i="8"/>
  <c r="E84" i="8"/>
  <c r="I83" i="8"/>
  <c r="E83" i="8"/>
  <c r="I82" i="8"/>
  <c r="E82" i="8"/>
  <c r="F80" i="8"/>
  <c r="F79" i="8"/>
  <c r="F78" i="8"/>
  <c r="G76" i="8"/>
  <c r="C76" i="8"/>
  <c r="G75" i="8"/>
  <c r="C75" i="8"/>
  <c r="G74" i="8"/>
  <c r="C74" i="8"/>
  <c r="H72" i="8"/>
  <c r="D72" i="8"/>
  <c r="H71" i="8"/>
  <c r="D71" i="8"/>
  <c r="H70" i="8"/>
  <c r="D70" i="8"/>
  <c r="I68" i="8"/>
  <c r="E68" i="8"/>
  <c r="I67" i="8"/>
  <c r="E67" i="8"/>
  <c r="I66" i="8"/>
  <c r="E66" i="8"/>
  <c r="F64" i="8"/>
  <c r="F63" i="8"/>
  <c r="F62" i="8"/>
  <c r="G60" i="8"/>
  <c r="C60" i="8"/>
  <c r="G59" i="8"/>
  <c r="C59" i="8"/>
  <c r="G58" i="8"/>
  <c r="C58" i="8"/>
  <c r="H56" i="8"/>
  <c r="D56" i="8"/>
  <c r="H55" i="8"/>
  <c r="D55" i="8"/>
  <c r="H54" i="8"/>
  <c r="D54" i="8"/>
  <c r="I52" i="8"/>
  <c r="E52" i="8"/>
  <c r="I51" i="8"/>
  <c r="E51" i="8"/>
  <c r="I50" i="8"/>
  <c r="E50" i="8"/>
  <c r="F48" i="8"/>
  <c r="F47" i="8"/>
  <c r="F46" i="8"/>
  <c r="G44" i="8"/>
  <c r="C44" i="8"/>
  <c r="G43" i="8"/>
  <c r="C43" i="8"/>
  <c r="G42" i="8"/>
  <c r="C42" i="8"/>
  <c r="H40" i="8"/>
  <c r="D40" i="8"/>
  <c r="H39" i="8"/>
  <c r="D39" i="8"/>
  <c r="H38" i="8"/>
  <c r="D38" i="8"/>
  <c r="I36" i="8"/>
  <c r="E36" i="8"/>
  <c r="I35" i="8"/>
  <c r="E35" i="8"/>
  <c r="I34" i="8"/>
  <c r="E34" i="8"/>
  <c r="F32" i="8"/>
  <c r="F31" i="8"/>
  <c r="F30" i="8"/>
  <c r="G28" i="8"/>
  <c r="C28" i="8"/>
  <c r="H84" i="8"/>
  <c r="D84" i="8"/>
  <c r="H83" i="8"/>
  <c r="D83" i="8"/>
  <c r="H82" i="8"/>
  <c r="D82" i="8"/>
  <c r="I80" i="8"/>
  <c r="E80" i="8"/>
  <c r="I79" i="8"/>
  <c r="E79" i="8"/>
  <c r="I78" i="8"/>
  <c r="E78" i="8"/>
  <c r="F76" i="8"/>
  <c r="F75" i="8"/>
  <c r="F74" i="8"/>
  <c r="G72" i="8"/>
  <c r="C72" i="8"/>
  <c r="G71" i="8"/>
  <c r="C71" i="8"/>
  <c r="G70" i="8"/>
  <c r="C70" i="8"/>
  <c r="H68" i="8"/>
  <c r="D68" i="8"/>
  <c r="H67" i="8"/>
  <c r="D67" i="8"/>
  <c r="H66" i="8"/>
  <c r="D66" i="8"/>
  <c r="I64" i="8"/>
  <c r="E64" i="8"/>
  <c r="I63" i="8"/>
  <c r="E63" i="8"/>
  <c r="I62" i="8"/>
  <c r="E62" i="8"/>
  <c r="F60" i="8"/>
  <c r="F59" i="8"/>
  <c r="F58" i="8"/>
  <c r="G68" i="8"/>
  <c r="C67" i="8"/>
  <c r="H63" i="8"/>
  <c r="D62" i="8"/>
  <c r="I58" i="8"/>
  <c r="F55" i="8"/>
  <c r="C52" i="8"/>
  <c r="G51" i="8"/>
  <c r="C50" i="8"/>
  <c r="E48" i="8"/>
  <c r="I47" i="8"/>
  <c r="E46" i="8"/>
  <c r="I44" i="8"/>
  <c r="E43" i="8"/>
  <c r="I42" i="8"/>
  <c r="F39" i="8"/>
  <c r="C36" i="8"/>
  <c r="G35" i="8"/>
  <c r="C34" i="8"/>
  <c r="E32" i="8"/>
  <c r="I31" i="8"/>
  <c r="E30" i="8"/>
  <c r="I28" i="8"/>
  <c r="D28" i="8"/>
  <c r="F27" i="8"/>
  <c r="F26" i="8"/>
  <c r="G24" i="8"/>
  <c r="C24" i="8"/>
  <c r="G23" i="8"/>
  <c r="C23" i="8"/>
  <c r="G22" i="8"/>
  <c r="C22" i="8"/>
  <c r="H20" i="8"/>
  <c r="D20" i="8"/>
  <c r="H19" i="8"/>
  <c r="D19" i="8"/>
  <c r="H18" i="8"/>
  <c r="D18" i="8"/>
  <c r="I16" i="8"/>
  <c r="E16" i="8"/>
  <c r="I15" i="8"/>
  <c r="E15" i="8"/>
  <c r="I14" i="8"/>
  <c r="E14" i="8"/>
  <c r="F12" i="8"/>
  <c r="F11" i="8"/>
  <c r="F10" i="8"/>
  <c r="G8" i="8"/>
  <c r="C8" i="8"/>
  <c r="G7" i="8"/>
  <c r="C7" i="8"/>
  <c r="G6" i="8"/>
  <c r="C6" i="8"/>
  <c r="AJ85" i="4"/>
  <c r="AF85" i="4"/>
  <c r="AB85" i="4"/>
  <c r="X85" i="4"/>
  <c r="T85" i="4"/>
  <c r="P85" i="4"/>
  <c r="L85" i="4"/>
  <c r="H85" i="4"/>
  <c r="D85" i="4"/>
  <c r="AK84" i="4"/>
  <c r="AC84" i="4"/>
  <c r="Y84" i="4"/>
  <c r="U84" i="4"/>
  <c r="Q84" i="4"/>
  <c r="I84" i="4"/>
  <c r="E84" i="4"/>
  <c r="AL83" i="4"/>
  <c r="AH83" i="4"/>
  <c r="AD83" i="4"/>
  <c r="Z83" i="4"/>
  <c r="V83" i="4"/>
  <c r="R83" i="4"/>
  <c r="N83" i="4"/>
  <c r="J83" i="4"/>
  <c r="F83" i="4"/>
  <c r="AK81" i="4"/>
  <c r="AC81" i="4"/>
  <c r="Y81" i="4"/>
  <c r="U81" i="4"/>
  <c r="Q81" i="4"/>
  <c r="I81" i="4"/>
  <c r="E81" i="4"/>
  <c r="AL80" i="4"/>
  <c r="AH80" i="4"/>
  <c r="AD80" i="4"/>
  <c r="Z80" i="4"/>
  <c r="V80" i="4"/>
  <c r="R80" i="4"/>
  <c r="N80" i="4"/>
  <c r="J80" i="4"/>
  <c r="F80" i="4"/>
  <c r="AI79" i="4"/>
  <c r="AE79" i="4"/>
  <c r="AA79" i="4"/>
  <c r="W79" i="4"/>
  <c r="S79" i="4"/>
  <c r="O79" i="4"/>
  <c r="K79" i="4"/>
  <c r="G79" i="4"/>
  <c r="C79" i="4"/>
  <c r="AL77" i="4"/>
  <c r="AH77" i="4"/>
  <c r="AD77" i="4"/>
  <c r="Z77" i="4"/>
  <c r="V77" i="4"/>
  <c r="R77" i="4"/>
  <c r="N77" i="4"/>
  <c r="J77" i="4"/>
  <c r="F77" i="4"/>
  <c r="AI76" i="4"/>
  <c r="AE76" i="4"/>
  <c r="AA76" i="4"/>
  <c r="W76" i="4"/>
  <c r="S76" i="4"/>
  <c r="O76" i="4"/>
  <c r="K76" i="4"/>
  <c r="G76" i="4"/>
  <c r="C76" i="4"/>
  <c r="AJ75" i="4"/>
  <c r="AF75" i="4"/>
  <c r="AB75" i="4"/>
  <c r="X75" i="4"/>
  <c r="T75" i="4"/>
  <c r="P75" i="4"/>
  <c r="L75" i="4"/>
  <c r="H75" i="4"/>
  <c r="D75" i="4"/>
  <c r="AI73" i="4"/>
  <c r="AE73" i="4"/>
  <c r="AA73" i="4"/>
  <c r="W73" i="4"/>
  <c r="S73" i="4"/>
  <c r="O73" i="4"/>
  <c r="K73" i="4"/>
  <c r="G73" i="4"/>
  <c r="C73" i="4"/>
  <c r="AJ72" i="4"/>
  <c r="AF72" i="4"/>
  <c r="AB72" i="4"/>
  <c r="X72" i="4"/>
  <c r="T72" i="4"/>
  <c r="P72" i="4"/>
  <c r="L72" i="4"/>
  <c r="H72" i="4"/>
  <c r="D72" i="4"/>
  <c r="AK71" i="4"/>
  <c r="AC71" i="4"/>
  <c r="Y71" i="4"/>
  <c r="U71" i="4"/>
  <c r="Q71" i="4"/>
  <c r="I71" i="4"/>
  <c r="E71" i="4"/>
  <c r="AJ69" i="4"/>
  <c r="AF69" i="4"/>
  <c r="AB69" i="4"/>
  <c r="X69" i="4"/>
  <c r="T69" i="4"/>
  <c r="P69" i="4"/>
  <c r="L69" i="4"/>
  <c r="H69" i="4"/>
  <c r="D69" i="4"/>
  <c r="AK68" i="4"/>
  <c r="AC68" i="4"/>
  <c r="Y68" i="4"/>
  <c r="U68" i="4"/>
  <c r="Q68" i="4"/>
  <c r="I68" i="4"/>
  <c r="E68" i="4"/>
  <c r="AL67" i="4"/>
  <c r="AH67" i="4"/>
  <c r="AD67" i="4"/>
  <c r="Z67" i="4"/>
  <c r="V67" i="4"/>
  <c r="R67" i="4"/>
  <c r="N67" i="4"/>
  <c r="J67" i="4"/>
  <c r="F67" i="4"/>
  <c r="AK65" i="4"/>
  <c r="AC65" i="4"/>
  <c r="Y65" i="4"/>
  <c r="U65" i="4"/>
  <c r="Q65" i="4"/>
  <c r="I65" i="4"/>
  <c r="E65" i="4"/>
  <c r="AL64" i="4"/>
  <c r="AH64" i="4"/>
  <c r="AD64" i="4"/>
  <c r="Z64" i="4"/>
  <c r="V64" i="4"/>
  <c r="R64" i="4"/>
  <c r="N64" i="4"/>
  <c r="J64" i="4"/>
  <c r="F64" i="4"/>
  <c r="AI63" i="4"/>
  <c r="AE63" i="4"/>
  <c r="AA63" i="4"/>
  <c r="W63" i="4"/>
  <c r="S63" i="4"/>
  <c r="O63" i="4"/>
  <c r="K63" i="4"/>
  <c r="G63" i="4"/>
  <c r="C63" i="4"/>
  <c r="AL61" i="4"/>
  <c r="AH61" i="4"/>
  <c r="AD61" i="4"/>
  <c r="Z61" i="4"/>
  <c r="V61" i="4"/>
  <c r="R61" i="4"/>
  <c r="N61" i="4"/>
  <c r="J61" i="4"/>
  <c r="F61" i="4"/>
  <c r="AI60" i="4"/>
  <c r="AE60" i="4"/>
  <c r="AA60" i="4"/>
  <c r="W60" i="4"/>
  <c r="S60" i="4"/>
  <c r="O60" i="4"/>
  <c r="K60" i="4"/>
  <c r="G60" i="4"/>
  <c r="C60" i="4"/>
  <c r="AJ59" i="4"/>
  <c r="AF59" i="4"/>
  <c r="AB59" i="4"/>
  <c r="X59" i="4"/>
  <c r="T59" i="4"/>
  <c r="P59" i="4"/>
  <c r="L59" i="4"/>
  <c r="H59" i="4"/>
  <c r="D59" i="4"/>
  <c r="AI57" i="4"/>
  <c r="AE57" i="4"/>
  <c r="AA57" i="4"/>
  <c r="W57" i="4"/>
  <c r="S57" i="4"/>
  <c r="O57" i="4"/>
  <c r="K57" i="4"/>
  <c r="G57" i="4"/>
  <c r="C57" i="4"/>
  <c r="AJ56" i="4"/>
  <c r="AF56" i="4"/>
  <c r="AB56" i="4"/>
  <c r="X56" i="4"/>
  <c r="T56" i="4"/>
  <c r="P56" i="4"/>
  <c r="L56" i="4"/>
  <c r="H56" i="4"/>
  <c r="D56" i="4"/>
  <c r="AK55" i="4"/>
  <c r="AC55" i="4"/>
  <c r="Y55" i="4"/>
  <c r="U55" i="4"/>
  <c r="Q55" i="4"/>
  <c r="I55" i="4"/>
  <c r="E55" i="4"/>
  <c r="AJ53" i="4"/>
  <c r="AF53" i="4"/>
  <c r="AB53" i="4"/>
  <c r="X53" i="4"/>
  <c r="T53" i="4"/>
  <c r="P53" i="4"/>
  <c r="L53" i="4"/>
  <c r="H53" i="4"/>
  <c r="D53" i="4"/>
  <c r="AK52" i="4"/>
  <c r="AC52" i="4"/>
  <c r="Y52" i="4"/>
  <c r="U52" i="4"/>
  <c r="Q52" i="4"/>
  <c r="I52" i="4"/>
  <c r="E52" i="4"/>
  <c r="AL51" i="4"/>
  <c r="AH51" i="4"/>
  <c r="AD51" i="4"/>
  <c r="Z51" i="4"/>
  <c r="V51" i="4"/>
  <c r="R51" i="4"/>
  <c r="N51" i="4"/>
  <c r="J51" i="4"/>
  <c r="F51" i="4"/>
  <c r="AK49" i="4"/>
  <c r="AC49" i="4"/>
  <c r="Y49" i="4"/>
  <c r="U49" i="4"/>
  <c r="Q49" i="4"/>
  <c r="I49" i="4"/>
  <c r="E49" i="4"/>
  <c r="AL48" i="4"/>
  <c r="AH48" i="4"/>
  <c r="AD48" i="4"/>
  <c r="Z48" i="4"/>
  <c r="V48" i="4"/>
  <c r="R48" i="4"/>
  <c r="N48" i="4"/>
  <c r="J48" i="4"/>
  <c r="F48" i="4"/>
  <c r="AI47" i="4"/>
  <c r="AE47" i="4"/>
  <c r="AA47" i="4"/>
  <c r="W47" i="4"/>
  <c r="S47" i="4"/>
  <c r="O47" i="4"/>
  <c r="K47" i="4"/>
  <c r="G47" i="4"/>
  <c r="C47" i="4"/>
  <c r="AL45" i="4"/>
  <c r="AH45" i="4"/>
  <c r="AD45" i="4"/>
  <c r="Z45" i="4"/>
  <c r="V45" i="4"/>
  <c r="R45" i="4"/>
  <c r="N45" i="4"/>
  <c r="J45" i="4"/>
  <c r="F45" i="4"/>
  <c r="AI44" i="4"/>
  <c r="AE44" i="4"/>
  <c r="AA44" i="4"/>
  <c r="W44" i="4"/>
  <c r="S44" i="4"/>
  <c r="O44" i="4"/>
  <c r="K44" i="4"/>
  <c r="G44" i="4"/>
  <c r="C44" i="4"/>
  <c r="AJ43" i="4"/>
  <c r="AF43" i="4"/>
  <c r="AB43" i="4"/>
  <c r="X43" i="4"/>
  <c r="T43" i="4"/>
  <c r="P43" i="4"/>
  <c r="L43" i="4"/>
  <c r="H43" i="4"/>
  <c r="D43" i="4"/>
  <c r="AI41" i="4"/>
  <c r="AE41" i="4"/>
  <c r="AA41" i="4"/>
  <c r="W41" i="4"/>
  <c r="S41" i="4"/>
  <c r="O41" i="4"/>
  <c r="K41" i="4"/>
  <c r="G41" i="4"/>
  <c r="C41" i="4"/>
  <c r="AJ40" i="4"/>
  <c r="AF40" i="4"/>
  <c r="AB40" i="4"/>
  <c r="X40" i="4"/>
  <c r="T40" i="4"/>
  <c r="P40" i="4"/>
  <c r="L40" i="4"/>
  <c r="H40" i="4"/>
  <c r="D40" i="4"/>
  <c r="AK39" i="4"/>
  <c r="AC39" i="4"/>
  <c r="Y39" i="4"/>
  <c r="U39" i="4"/>
  <c r="Q39" i="4"/>
  <c r="I39" i="4"/>
  <c r="E39" i="4"/>
  <c r="AJ37" i="4"/>
  <c r="AF37" i="4"/>
  <c r="AB37" i="4"/>
  <c r="X37" i="4"/>
  <c r="T37" i="4"/>
  <c r="P37" i="4"/>
  <c r="L37" i="4"/>
  <c r="H37" i="4"/>
  <c r="D37" i="4"/>
  <c r="AK36" i="4"/>
  <c r="AC36" i="4"/>
  <c r="Y36" i="4"/>
  <c r="U36" i="4"/>
  <c r="Q36" i="4"/>
  <c r="I36" i="4"/>
  <c r="E36" i="4"/>
  <c r="AL35" i="4"/>
  <c r="AH35" i="4"/>
  <c r="AD35" i="4"/>
  <c r="Z35" i="4"/>
  <c r="V35" i="4"/>
  <c r="R35" i="4"/>
  <c r="N35" i="4"/>
  <c r="J35" i="4"/>
  <c r="F35" i="4"/>
  <c r="AK33" i="4"/>
  <c r="AC33" i="4"/>
  <c r="Y33" i="4"/>
  <c r="U33" i="4"/>
  <c r="Q33" i="4"/>
  <c r="I33" i="4"/>
  <c r="E33" i="4"/>
  <c r="AL32" i="4"/>
  <c r="AH32" i="4"/>
  <c r="AD32" i="4"/>
  <c r="Z32" i="4"/>
  <c r="V32" i="4"/>
  <c r="R32" i="4"/>
  <c r="N32" i="4"/>
  <c r="J32" i="4"/>
  <c r="F32" i="4"/>
  <c r="AI31" i="4"/>
  <c r="AE31" i="4"/>
  <c r="AA31" i="4"/>
  <c r="W31" i="4"/>
  <c r="S31" i="4"/>
  <c r="O31" i="4"/>
  <c r="K31" i="4"/>
  <c r="G31" i="4"/>
  <c r="C31" i="4"/>
  <c r="C68" i="8"/>
  <c r="H64" i="8"/>
  <c r="D63" i="8"/>
  <c r="I59" i="8"/>
  <c r="E58" i="8"/>
  <c r="G56" i="8"/>
  <c r="C55" i="8"/>
  <c r="G54" i="8"/>
  <c r="H52" i="8"/>
  <c r="D51" i="8"/>
  <c r="H50" i="8"/>
  <c r="D48" i="8"/>
  <c r="H47" i="8"/>
  <c r="D46" i="8"/>
  <c r="F44" i="8"/>
  <c r="F42" i="8"/>
  <c r="G40" i="8"/>
  <c r="C39" i="8"/>
  <c r="G38" i="8"/>
  <c r="H36" i="8"/>
  <c r="D35" i="8"/>
  <c r="H34" i="8"/>
  <c r="D32" i="8"/>
  <c r="H31" i="8"/>
  <c r="D30" i="8"/>
  <c r="H28" i="8"/>
  <c r="I27" i="8"/>
  <c r="E27" i="8"/>
  <c r="I26" i="8"/>
  <c r="E26" i="8"/>
  <c r="F24" i="8"/>
  <c r="F23" i="8"/>
  <c r="F22" i="8"/>
  <c r="G20" i="8"/>
  <c r="C20" i="8"/>
  <c r="G19" i="8"/>
  <c r="C19" i="8"/>
  <c r="G18" i="8"/>
  <c r="C18" i="8"/>
  <c r="H16" i="8"/>
  <c r="D16" i="8"/>
  <c r="H15" i="8"/>
  <c r="D15" i="8"/>
  <c r="H14" i="8"/>
  <c r="D14" i="8"/>
  <c r="I12" i="8"/>
  <c r="E12" i="8"/>
  <c r="I11" i="8"/>
  <c r="E11" i="8"/>
  <c r="I10" i="8"/>
  <c r="E10" i="8"/>
  <c r="F8" i="8"/>
  <c r="F7" i="8"/>
  <c r="F6" i="8"/>
  <c r="AI85" i="4"/>
  <c r="AE85" i="4"/>
  <c r="AA85" i="4"/>
  <c r="W85" i="4"/>
  <c r="S85" i="4"/>
  <c r="O85" i="4"/>
  <c r="K85" i="4"/>
  <c r="G85" i="4"/>
  <c r="C85" i="4"/>
  <c r="AJ84" i="4"/>
  <c r="AF84" i="4"/>
  <c r="AB84" i="4"/>
  <c r="X84" i="4"/>
  <c r="T84" i="4"/>
  <c r="P84" i="4"/>
  <c r="L84" i="4"/>
  <c r="H84" i="4"/>
  <c r="D84" i="4"/>
  <c r="AK83" i="4"/>
  <c r="AC83" i="4"/>
  <c r="Y83" i="4"/>
  <c r="U83" i="4"/>
  <c r="Q83" i="4"/>
  <c r="I83" i="4"/>
  <c r="E83" i="4"/>
  <c r="AJ81" i="4"/>
  <c r="AF81" i="4"/>
  <c r="AB81" i="4"/>
  <c r="X81" i="4"/>
  <c r="T81" i="4"/>
  <c r="P81" i="4"/>
  <c r="L81" i="4"/>
  <c r="H81" i="4"/>
  <c r="D81" i="4"/>
  <c r="AK80" i="4"/>
  <c r="AC80" i="4"/>
  <c r="Y80" i="4"/>
  <c r="U80" i="4"/>
  <c r="Q80" i="4"/>
  <c r="I80" i="4"/>
  <c r="E80" i="4"/>
  <c r="AL79" i="4"/>
  <c r="AH79" i="4"/>
  <c r="AD79" i="4"/>
  <c r="Z79" i="4"/>
  <c r="V79" i="4"/>
  <c r="R79" i="4"/>
  <c r="N79" i="4"/>
  <c r="J79" i="4"/>
  <c r="F79" i="4"/>
  <c r="AK77" i="4"/>
  <c r="AC77" i="4"/>
  <c r="Y77" i="4"/>
  <c r="U77" i="4"/>
  <c r="Q77" i="4"/>
  <c r="I77" i="4"/>
  <c r="E77" i="4"/>
  <c r="AL76" i="4"/>
  <c r="AH76" i="4"/>
  <c r="AD76" i="4"/>
  <c r="Z76" i="4"/>
  <c r="V76" i="4"/>
  <c r="R76" i="4"/>
  <c r="N76" i="4"/>
  <c r="J76" i="4"/>
  <c r="F76" i="4"/>
  <c r="AI75" i="4"/>
  <c r="AE75" i="4"/>
  <c r="AA75" i="4"/>
  <c r="W75" i="4"/>
  <c r="S75" i="4"/>
  <c r="O75" i="4"/>
  <c r="K75" i="4"/>
  <c r="G75" i="4"/>
  <c r="C75" i="4"/>
  <c r="AL73" i="4"/>
  <c r="AH73" i="4"/>
  <c r="AD73" i="4"/>
  <c r="Z73" i="4"/>
  <c r="V73" i="4"/>
  <c r="R73" i="4"/>
  <c r="N73" i="4"/>
  <c r="J73" i="4"/>
  <c r="F73" i="4"/>
  <c r="AI72" i="4"/>
  <c r="AE72" i="4"/>
  <c r="AA72" i="4"/>
  <c r="W72" i="4"/>
  <c r="S72" i="4"/>
  <c r="O72" i="4"/>
  <c r="K72" i="4"/>
  <c r="G72" i="4"/>
  <c r="C72" i="4"/>
  <c r="AJ71" i="4"/>
  <c r="AF71" i="4"/>
  <c r="AB71" i="4"/>
  <c r="X71" i="4"/>
  <c r="T71" i="4"/>
  <c r="P71" i="4"/>
  <c r="L71" i="4"/>
  <c r="H71" i="4"/>
  <c r="D71" i="4"/>
  <c r="AI69" i="4"/>
  <c r="AE69" i="4"/>
  <c r="AA69" i="4"/>
  <c r="W69" i="4"/>
  <c r="S69" i="4"/>
  <c r="O69" i="4"/>
  <c r="K69" i="4"/>
  <c r="G69" i="4"/>
  <c r="C69" i="4"/>
  <c r="AJ68" i="4"/>
  <c r="AF68" i="4"/>
  <c r="AB68" i="4"/>
  <c r="X68" i="4"/>
  <c r="T68" i="4"/>
  <c r="P68" i="4"/>
  <c r="L68" i="4"/>
  <c r="H68" i="4"/>
  <c r="D68" i="4"/>
  <c r="AK67" i="4"/>
  <c r="AC67" i="4"/>
  <c r="Y67" i="4"/>
  <c r="U67" i="4"/>
  <c r="Q67" i="4"/>
  <c r="I67" i="4"/>
  <c r="E67" i="4"/>
  <c r="AJ65" i="4"/>
  <c r="AF65" i="4"/>
  <c r="AB65" i="4"/>
  <c r="X65" i="4"/>
  <c r="T65" i="4"/>
  <c r="P65" i="4"/>
  <c r="L65" i="4"/>
  <c r="H65" i="4"/>
  <c r="D65" i="4"/>
  <c r="AK64" i="4"/>
  <c r="AC64" i="4"/>
  <c r="Y64" i="4"/>
  <c r="U64" i="4"/>
  <c r="Q64" i="4"/>
  <c r="I64" i="4"/>
  <c r="E64" i="4"/>
  <c r="AL63" i="4"/>
  <c r="AH63" i="4"/>
  <c r="AD63" i="4"/>
  <c r="Z63" i="4"/>
  <c r="V63" i="4"/>
  <c r="R63" i="4"/>
  <c r="N63" i="4"/>
  <c r="J63" i="4"/>
  <c r="F63" i="4"/>
  <c r="AK61" i="4"/>
  <c r="AC61" i="4"/>
  <c r="Y61" i="4"/>
  <c r="U61" i="4"/>
  <c r="Q61" i="4"/>
  <c r="I61" i="4"/>
  <c r="E61" i="4"/>
  <c r="AL60" i="4"/>
  <c r="AH60" i="4"/>
  <c r="AD60" i="4"/>
  <c r="Z60" i="4"/>
  <c r="V60" i="4"/>
  <c r="R60" i="4"/>
  <c r="N60" i="4"/>
  <c r="J60" i="4"/>
  <c r="F60" i="4"/>
  <c r="AI59" i="4"/>
  <c r="AE59" i="4"/>
  <c r="AA59" i="4"/>
  <c r="W59" i="4"/>
  <c r="S59" i="4"/>
  <c r="O59" i="4"/>
  <c r="K59" i="4"/>
  <c r="G59" i="4"/>
  <c r="C59" i="4"/>
  <c r="AL57" i="4"/>
  <c r="AH57" i="4"/>
  <c r="G66" i="8"/>
  <c r="D64" i="8"/>
  <c r="I60" i="8"/>
  <c r="E59" i="8"/>
  <c r="F56" i="8"/>
  <c r="F54" i="8"/>
  <c r="G52" i="8"/>
  <c r="C51" i="8"/>
  <c r="G50" i="8"/>
  <c r="I48" i="8"/>
  <c r="E47" i="8"/>
  <c r="I46" i="8"/>
  <c r="E44" i="8"/>
  <c r="I43" i="8"/>
  <c r="E42" i="8"/>
  <c r="F40" i="8"/>
  <c r="F38" i="8"/>
  <c r="G36" i="8"/>
  <c r="C35" i="8"/>
  <c r="G34" i="8"/>
  <c r="I32" i="8"/>
  <c r="E31" i="8"/>
  <c r="I30" i="8"/>
  <c r="F28" i="8"/>
  <c r="H27" i="8"/>
  <c r="D27" i="8"/>
  <c r="H26" i="8"/>
  <c r="D26" i="8"/>
  <c r="I24" i="8"/>
  <c r="E24" i="8"/>
  <c r="I23" i="8"/>
  <c r="E23" i="8"/>
  <c r="I22" i="8"/>
  <c r="E22" i="8"/>
  <c r="F20" i="8"/>
  <c r="F19" i="8"/>
  <c r="F18" i="8"/>
  <c r="G16" i="8"/>
  <c r="C16" i="8"/>
  <c r="G15" i="8"/>
  <c r="C15" i="8"/>
  <c r="G14" i="8"/>
  <c r="C14" i="8"/>
  <c r="H12" i="8"/>
  <c r="D12" i="8"/>
  <c r="H11" i="8"/>
  <c r="D11" i="8"/>
  <c r="H10" i="8"/>
  <c r="D10" i="8"/>
  <c r="I8" i="8"/>
  <c r="E8" i="8"/>
  <c r="E7" i="8"/>
  <c r="E6" i="8"/>
  <c r="AL85" i="4"/>
  <c r="AH85" i="4"/>
  <c r="AD85" i="4"/>
  <c r="Z85" i="4"/>
  <c r="V85" i="4"/>
  <c r="R85" i="4"/>
  <c r="N85" i="4"/>
  <c r="J85" i="4"/>
  <c r="F85" i="4"/>
  <c r="AI84" i="4"/>
  <c r="AE84" i="4"/>
  <c r="AA84" i="4"/>
  <c r="W84" i="4"/>
  <c r="S84" i="4"/>
  <c r="O84" i="4"/>
  <c r="K84" i="4"/>
  <c r="G84" i="4"/>
  <c r="C84" i="4"/>
  <c r="AJ83" i="4"/>
  <c r="AF83" i="4"/>
  <c r="AB83" i="4"/>
  <c r="X83" i="4"/>
  <c r="T83" i="4"/>
  <c r="P83" i="4"/>
  <c r="L83" i="4"/>
  <c r="H83" i="4"/>
  <c r="D83" i="4"/>
  <c r="AI81" i="4"/>
  <c r="AE81" i="4"/>
  <c r="AA81" i="4"/>
  <c r="W81" i="4"/>
  <c r="S81" i="4"/>
  <c r="O81" i="4"/>
  <c r="K81" i="4"/>
  <c r="G81" i="4"/>
  <c r="C81" i="4"/>
  <c r="AJ80" i="4"/>
  <c r="AF80" i="4"/>
  <c r="AB80" i="4"/>
  <c r="X80" i="4"/>
  <c r="T80" i="4"/>
  <c r="P80" i="4"/>
  <c r="L80" i="4"/>
  <c r="H80" i="4"/>
  <c r="D80" i="4"/>
  <c r="AK79" i="4"/>
  <c r="AC79" i="4"/>
  <c r="Y79" i="4"/>
  <c r="U79" i="4"/>
  <c r="Q79" i="4"/>
  <c r="I79" i="4"/>
  <c r="E79" i="4"/>
  <c r="AJ77" i="4"/>
  <c r="AF77" i="4"/>
  <c r="AB77" i="4"/>
  <c r="X77" i="4"/>
  <c r="T77" i="4"/>
  <c r="P77" i="4"/>
  <c r="L77" i="4"/>
  <c r="H77" i="4"/>
  <c r="D77" i="4"/>
  <c r="AK76" i="4"/>
  <c r="AC76" i="4"/>
  <c r="Y76" i="4"/>
  <c r="U76" i="4"/>
  <c r="Q76" i="4"/>
  <c r="I76" i="4"/>
  <c r="E76" i="4"/>
  <c r="AL75" i="4"/>
  <c r="AH75" i="4"/>
  <c r="AD75" i="4"/>
  <c r="Z75" i="4"/>
  <c r="V75" i="4"/>
  <c r="R75" i="4"/>
  <c r="N75" i="4"/>
  <c r="J75" i="4"/>
  <c r="F75" i="4"/>
  <c r="AK73" i="4"/>
  <c r="AC73" i="4"/>
  <c r="Y73" i="4"/>
  <c r="U73" i="4"/>
  <c r="Q73" i="4"/>
  <c r="I73" i="4"/>
  <c r="E73" i="4"/>
  <c r="AL72" i="4"/>
  <c r="AH72" i="4"/>
  <c r="AD72" i="4"/>
  <c r="Z72" i="4"/>
  <c r="V72" i="4"/>
  <c r="R72" i="4"/>
  <c r="N72" i="4"/>
  <c r="J72" i="4"/>
  <c r="F72" i="4"/>
  <c r="AI71" i="4"/>
  <c r="AE71" i="4"/>
  <c r="AA71" i="4"/>
  <c r="W71" i="4"/>
  <c r="S71" i="4"/>
  <c r="O71" i="4"/>
  <c r="K71" i="4"/>
  <c r="G71" i="4"/>
  <c r="C71" i="4"/>
  <c r="AL69" i="4"/>
  <c r="AH69" i="4"/>
  <c r="AD69" i="4"/>
  <c r="Z69" i="4"/>
  <c r="V69" i="4"/>
  <c r="R69" i="4"/>
  <c r="N69" i="4"/>
  <c r="J69" i="4"/>
  <c r="F69" i="4"/>
  <c r="AI68" i="4"/>
  <c r="AE68" i="4"/>
  <c r="AA68" i="4"/>
  <c r="W68" i="4"/>
  <c r="S68" i="4"/>
  <c r="O68" i="4"/>
  <c r="K68" i="4"/>
  <c r="G68" i="4"/>
  <c r="C68" i="4"/>
  <c r="AJ67" i="4"/>
  <c r="AF67" i="4"/>
  <c r="AB67" i="4"/>
  <c r="X67" i="4"/>
  <c r="T67" i="4"/>
  <c r="P67" i="4"/>
  <c r="L67" i="4"/>
  <c r="H67" i="4"/>
  <c r="D67" i="4"/>
  <c r="AI65" i="4"/>
  <c r="AE65" i="4"/>
  <c r="AA65" i="4"/>
  <c r="W65" i="4"/>
  <c r="S65" i="4"/>
  <c r="O65" i="4"/>
  <c r="K65" i="4"/>
  <c r="G65" i="4"/>
  <c r="C65" i="4"/>
  <c r="AJ64" i="4"/>
  <c r="AF64" i="4"/>
  <c r="AB64" i="4"/>
  <c r="X64" i="4"/>
  <c r="T64" i="4"/>
  <c r="P64" i="4"/>
  <c r="L64" i="4"/>
  <c r="H64" i="4"/>
  <c r="D64" i="4"/>
  <c r="AK63" i="4"/>
  <c r="AC63" i="4"/>
  <c r="Y63" i="4"/>
  <c r="U63" i="4"/>
  <c r="Q63" i="4"/>
  <c r="I63" i="4"/>
  <c r="E63" i="4"/>
  <c r="AJ61" i="4"/>
  <c r="AF61" i="4"/>
  <c r="AB61" i="4"/>
  <c r="X61" i="4"/>
  <c r="T61" i="4"/>
  <c r="P61" i="4"/>
  <c r="L61" i="4"/>
  <c r="H61" i="4"/>
  <c r="D61" i="4"/>
  <c r="AK60" i="4"/>
  <c r="AC60" i="4"/>
  <c r="Y60" i="4"/>
  <c r="U60" i="4"/>
  <c r="Q60" i="4"/>
  <c r="I60" i="4"/>
  <c r="E60" i="4"/>
  <c r="AL59" i="4"/>
  <c r="AH59" i="4"/>
  <c r="AD59" i="4"/>
  <c r="Z59" i="4"/>
  <c r="V59" i="4"/>
  <c r="R59" i="4"/>
  <c r="N59" i="4"/>
  <c r="J59" i="4"/>
  <c r="F59" i="4"/>
  <c r="AK57" i="4"/>
  <c r="AC57" i="4"/>
  <c r="Y57" i="4"/>
  <c r="U57" i="4"/>
  <c r="Q57" i="4"/>
  <c r="I57" i="4"/>
  <c r="E57" i="4"/>
  <c r="AL56" i="4"/>
  <c r="AH56" i="4"/>
  <c r="AD56" i="4"/>
  <c r="Z56" i="4"/>
  <c r="V56" i="4"/>
  <c r="R56" i="4"/>
  <c r="N56" i="4"/>
  <c r="J56" i="4"/>
  <c r="F56" i="4"/>
  <c r="AI55" i="4"/>
  <c r="AE55" i="4"/>
  <c r="AA55" i="4"/>
  <c r="W55" i="4"/>
  <c r="S55" i="4"/>
  <c r="O55" i="4"/>
  <c r="K55" i="4"/>
  <c r="G55" i="4"/>
  <c r="C55" i="4"/>
  <c r="AL53" i="4"/>
  <c r="AH53" i="4"/>
  <c r="AD53" i="4"/>
  <c r="Z53" i="4"/>
  <c r="V53" i="4"/>
  <c r="R53" i="4"/>
  <c r="N53" i="4"/>
  <c r="J53" i="4"/>
  <c r="F53" i="4"/>
  <c r="AI52" i="4"/>
  <c r="AE52" i="4"/>
  <c r="AA52" i="4"/>
  <c r="W52" i="4"/>
  <c r="S52" i="4"/>
  <c r="O52" i="4"/>
  <c r="K52" i="4"/>
  <c r="G52" i="4"/>
  <c r="C52" i="4"/>
  <c r="AJ51" i="4"/>
  <c r="AF51" i="4"/>
  <c r="AB51" i="4"/>
  <c r="X51" i="4"/>
  <c r="T51" i="4"/>
  <c r="P51" i="4"/>
  <c r="L51" i="4"/>
  <c r="H51" i="4"/>
  <c r="D51" i="4"/>
  <c r="AI49" i="4"/>
  <c r="AE49" i="4"/>
  <c r="AA49" i="4"/>
  <c r="W49" i="4"/>
  <c r="S49" i="4"/>
  <c r="O49" i="4"/>
  <c r="K49" i="4"/>
  <c r="G49" i="4"/>
  <c r="C49" i="4"/>
  <c r="AJ48" i="4"/>
  <c r="AF48" i="4"/>
  <c r="AB48" i="4"/>
  <c r="X48" i="4"/>
  <c r="T48" i="4"/>
  <c r="P48" i="4"/>
  <c r="L48" i="4"/>
  <c r="H48" i="4"/>
  <c r="D48" i="4"/>
  <c r="AK47" i="4"/>
  <c r="AC47" i="4"/>
  <c r="Y47" i="4"/>
  <c r="U47" i="4"/>
  <c r="Q47" i="4"/>
  <c r="I47" i="4"/>
  <c r="E47" i="4"/>
  <c r="AJ45" i="4"/>
  <c r="AF45" i="4"/>
  <c r="AB45" i="4"/>
  <c r="X45" i="4"/>
  <c r="T45" i="4"/>
  <c r="P45" i="4"/>
  <c r="L45" i="4"/>
  <c r="H45" i="4"/>
  <c r="D45" i="4"/>
  <c r="AK44" i="4"/>
  <c r="AC44" i="4"/>
  <c r="Y44" i="4"/>
  <c r="U44" i="4"/>
  <c r="Q44" i="4"/>
  <c r="I44" i="4"/>
  <c r="E44" i="4"/>
  <c r="AL43" i="4"/>
  <c r="AH43" i="4"/>
  <c r="AD43" i="4"/>
  <c r="Z43" i="4"/>
  <c r="V43" i="4"/>
  <c r="R43" i="4"/>
  <c r="N43" i="4"/>
  <c r="J43" i="4"/>
  <c r="F43" i="4"/>
  <c r="AK41" i="4"/>
  <c r="AC41" i="4"/>
  <c r="Y41" i="4"/>
  <c r="U41" i="4"/>
  <c r="Q41" i="4"/>
  <c r="I41" i="4"/>
  <c r="E41" i="4"/>
  <c r="AL40" i="4"/>
  <c r="AH40" i="4"/>
  <c r="AD40" i="4"/>
  <c r="Z40" i="4"/>
  <c r="V40" i="4"/>
  <c r="R40" i="4"/>
  <c r="N40" i="4"/>
  <c r="J40" i="4"/>
  <c r="F40" i="4"/>
  <c r="AI39" i="4"/>
  <c r="AE39" i="4"/>
  <c r="AA39" i="4"/>
  <c r="W39" i="4"/>
  <c r="S39" i="4"/>
  <c r="O39" i="4"/>
  <c r="K39" i="4"/>
  <c r="G39" i="4"/>
  <c r="C39" i="4"/>
  <c r="AL37" i="4"/>
  <c r="AH37" i="4"/>
  <c r="AD37" i="4"/>
  <c r="Z37" i="4"/>
  <c r="V37" i="4"/>
  <c r="R37" i="4"/>
  <c r="N37" i="4"/>
  <c r="J37" i="4"/>
  <c r="F37" i="4"/>
  <c r="AI36" i="4"/>
  <c r="AE36" i="4"/>
  <c r="AA36" i="4"/>
  <c r="W36" i="4"/>
  <c r="S36" i="4"/>
  <c r="O36" i="4"/>
  <c r="K36" i="4"/>
  <c r="G36" i="4"/>
  <c r="C36" i="4"/>
  <c r="AJ35" i="4"/>
  <c r="AF35" i="4"/>
  <c r="AB35" i="4"/>
  <c r="X35" i="4"/>
  <c r="T35" i="4"/>
  <c r="P35" i="4"/>
  <c r="G67" i="8"/>
  <c r="C66" i="8"/>
  <c r="H62" i="8"/>
  <c r="E60" i="8"/>
  <c r="C56" i="8"/>
  <c r="G55" i="8"/>
  <c r="C54" i="8"/>
  <c r="D52" i="8"/>
  <c r="H51" i="8"/>
  <c r="D50" i="8"/>
  <c r="H48" i="8"/>
  <c r="D47" i="8"/>
  <c r="H46" i="8"/>
  <c r="F43" i="8"/>
  <c r="C40" i="8"/>
  <c r="G39" i="8"/>
  <c r="C38" i="8"/>
  <c r="D36" i="8"/>
  <c r="H35" i="8"/>
  <c r="D34" i="8"/>
  <c r="H32" i="8"/>
  <c r="D31" i="8"/>
  <c r="H30" i="8"/>
  <c r="E28" i="8"/>
  <c r="G27" i="8"/>
  <c r="C27" i="8"/>
  <c r="G26" i="8"/>
  <c r="C26" i="8"/>
  <c r="H24" i="8"/>
  <c r="D24" i="8"/>
  <c r="H23" i="8"/>
  <c r="D23" i="8"/>
  <c r="H22" i="8"/>
  <c r="D22" i="8"/>
  <c r="I20" i="8"/>
  <c r="E20" i="8"/>
  <c r="I19" i="8"/>
  <c r="E19" i="8"/>
  <c r="I18" i="8"/>
  <c r="E18" i="8"/>
  <c r="F16" i="8"/>
  <c r="F15" i="8"/>
  <c r="F14" i="8"/>
  <c r="G12" i="8"/>
  <c r="C12" i="8"/>
  <c r="G11" i="8"/>
  <c r="C11" i="8"/>
  <c r="G10" i="8"/>
  <c r="C10" i="8"/>
  <c r="H8" i="8"/>
  <c r="D8" i="8"/>
  <c r="H7" i="8"/>
  <c r="D7" i="8"/>
  <c r="H6" i="8"/>
  <c r="D6" i="8"/>
  <c r="AK85" i="4"/>
  <c r="AC85" i="4"/>
  <c r="Y85" i="4"/>
  <c r="U85" i="4"/>
  <c r="Q85" i="4"/>
  <c r="I85" i="4"/>
  <c r="E85" i="4"/>
  <c r="AL84" i="4"/>
  <c r="AH84" i="4"/>
  <c r="AD84" i="4"/>
  <c r="Z84" i="4"/>
  <c r="V84" i="4"/>
  <c r="R84" i="4"/>
  <c r="N84" i="4"/>
  <c r="J84" i="4"/>
  <c r="F84" i="4"/>
  <c r="AI83" i="4"/>
  <c r="AE83" i="4"/>
  <c r="AA83" i="4"/>
  <c r="W83" i="4"/>
  <c r="S83" i="4"/>
  <c r="O83" i="4"/>
  <c r="K83" i="4"/>
  <c r="G83" i="4"/>
  <c r="C83" i="4"/>
  <c r="AL81" i="4"/>
  <c r="AH81" i="4"/>
  <c r="AD81" i="4"/>
  <c r="Z81" i="4"/>
  <c r="V81" i="4"/>
  <c r="R81" i="4"/>
  <c r="N81" i="4"/>
  <c r="J81" i="4"/>
  <c r="F81" i="4"/>
  <c r="AI80" i="4"/>
  <c r="AE80" i="4"/>
  <c r="AA80" i="4"/>
  <c r="W80" i="4"/>
  <c r="S80" i="4"/>
  <c r="O80" i="4"/>
  <c r="K80" i="4"/>
  <c r="G80" i="4"/>
  <c r="C80" i="4"/>
  <c r="AJ79" i="4"/>
  <c r="AF79" i="4"/>
  <c r="AB79" i="4"/>
  <c r="X79" i="4"/>
  <c r="T79" i="4"/>
  <c r="P79" i="4"/>
  <c r="L79" i="4"/>
  <c r="H79" i="4"/>
  <c r="D79" i="4"/>
  <c r="AI77" i="4"/>
  <c r="AE77" i="4"/>
  <c r="AA77" i="4"/>
  <c r="W77" i="4"/>
  <c r="S77" i="4"/>
  <c r="O77" i="4"/>
  <c r="K77" i="4"/>
  <c r="G77" i="4"/>
  <c r="C77" i="4"/>
  <c r="AJ76" i="4"/>
  <c r="AF76" i="4"/>
  <c r="AB76" i="4"/>
  <c r="X76" i="4"/>
  <c r="T76" i="4"/>
  <c r="P76" i="4"/>
  <c r="L76" i="4"/>
  <c r="H76" i="4"/>
  <c r="D76" i="4"/>
  <c r="AK75" i="4"/>
  <c r="AC75" i="4"/>
  <c r="Y75" i="4"/>
  <c r="U75" i="4"/>
  <c r="Q75" i="4"/>
  <c r="I75" i="4"/>
  <c r="E75" i="4"/>
  <c r="AJ73" i="4"/>
  <c r="AF73" i="4"/>
  <c r="AB73" i="4"/>
  <c r="X73" i="4"/>
  <c r="T73" i="4"/>
  <c r="P73" i="4"/>
  <c r="L73" i="4"/>
  <c r="H73" i="4"/>
  <c r="D73" i="4"/>
  <c r="AK72" i="4"/>
  <c r="AC72" i="4"/>
  <c r="Y72" i="4"/>
  <c r="U72" i="4"/>
  <c r="Q72" i="4"/>
  <c r="I72" i="4"/>
  <c r="E72" i="4"/>
  <c r="AL71" i="4"/>
  <c r="AH71" i="4"/>
  <c r="AD71" i="4"/>
  <c r="Z71" i="4"/>
  <c r="V71" i="4"/>
  <c r="R71" i="4"/>
  <c r="N71" i="4"/>
  <c r="J71" i="4"/>
  <c r="F71" i="4"/>
  <c r="AK69" i="4"/>
  <c r="AC69" i="4"/>
  <c r="Y69" i="4"/>
  <c r="U69" i="4"/>
  <c r="Q69" i="4"/>
  <c r="I69" i="4"/>
  <c r="E69" i="4"/>
  <c r="AL68" i="4"/>
  <c r="AH68" i="4"/>
  <c r="AD68" i="4"/>
  <c r="Z68" i="4"/>
  <c r="V68" i="4"/>
  <c r="R68" i="4"/>
  <c r="N68" i="4"/>
  <c r="J68" i="4"/>
  <c r="F68" i="4"/>
  <c r="AI67" i="4"/>
  <c r="AE67" i="4"/>
  <c r="AA67" i="4"/>
  <c r="W67" i="4"/>
  <c r="S67" i="4"/>
  <c r="O67" i="4"/>
  <c r="K67" i="4"/>
  <c r="G67" i="4"/>
  <c r="C67" i="4"/>
  <c r="AL65" i="4"/>
  <c r="AH65" i="4"/>
  <c r="AD65" i="4"/>
  <c r="Z65" i="4"/>
  <c r="V65" i="4"/>
  <c r="R65" i="4"/>
  <c r="N65" i="4"/>
  <c r="J65" i="4"/>
  <c r="F65" i="4"/>
  <c r="AI64" i="4"/>
  <c r="AE64" i="4"/>
  <c r="AA64" i="4"/>
  <c r="W64" i="4"/>
  <c r="S64" i="4"/>
  <c r="O64" i="4"/>
  <c r="K64" i="4"/>
  <c r="G64" i="4"/>
  <c r="C64" i="4"/>
  <c r="AJ63" i="4"/>
  <c r="AF63" i="4"/>
  <c r="AB63" i="4"/>
  <c r="X63" i="4"/>
  <c r="T63" i="4"/>
  <c r="P63" i="4"/>
  <c r="L63" i="4"/>
  <c r="H63" i="4"/>
  <c r="D63" i="4"/>
  <c r="AI61" i="4"/>
  <c r="AE61" i="4"/>
  <c r="AA61" i="4"/>
  <c r="W61" i="4"/>
  <c r="S61" i="4"/>
  <c r="O61" i="4"/>
  <c r="K61" i="4"/>
  <c r="G61" i="4"/>
  <c r="C61" i="4"/>
  <c r="AJ60" i="4"/>
  <c r="AF60" i="4"/>
  <c r="AB60" i="4"/>
  <c r="X60" i="4"/>
  <c r="T60" i="4"/>
  <c r="P60" i="4"/>
  <c r="L60" i="4"/>
  <c r="H60" i="4"/>
  <c r="D60" i="4"/>
  <c r="AK59" i="4"/>
  <c r="AC59" i="4"/>
  <c r="Y59" i="4"/>
  <c r="U59" i="4"/>
  <c r="Q59" i="4"/>
  <c r="I59" i="4"/>
  <c r="E59" i="4"/>
  <c r="AJ57" i="4"/>
  <c r="AF57" i="4"/>
  <c r="AB57" i="4"/>
  <c r="X57" i="4"/>
  <c r="T57" i="4"/>
  <c r="P57" i="4"/>
  <c r="L57" i="4"/>
  <c r="H57" i="4"/>
  <c r="D57" i="4"/>
  <c r="AK56" i="4"/>
  <c r="AC56" i="4"/>
  <c r="Y56" i="4"/>
  <c r="U56" i="4"/>
  <c r="Q56" i="4"/>
  <c r="I56" i="4"/>
  <c r="E56" i="4"/>
  <c r="AL55" i="4"/>
  <c r="AH55" i="4"/>
  <c r="AD55" i="4"/>
  <c r="Z55" i="4"/>
  <c r="V55" i="4"/>
  <c r="R55" i="4"/>
  <c r="N55" i="4"/>
  <c r="J55" i="4"/>
  <c r="F55" i="4"/>
  <c r="AK53" i="4"/>
  <c r="AC53" i="4"/>
  <c r="Y53" i="4"/>
  <c r="U53" i="4"/>
  <c r="Q53" i="4"/>
  <c r="I53" i="4"/>
  <c r="E53" i="4"/>
  <c r="AL52" i="4"/>
  <c r="AH52" i="4"/>
  <c r="AD52" i="4"/>
  <c r="Z52" i="4"/>
  <c r="V52" i="4"/>
  <c r="R52" i="4"/>
  <c r="N52" i="4"/>
  <c r="J52" i="4"/>
  <c r="F52" i="4"/>
  <c r="AI51" i="4"/>
  <c r="AE51" i="4"/>
  <c r="AA51" i="4"/>
  <c r="W51" i="4"/>
  <c r="S51" i="4"/>
  <c r="O51" i="4"/>
  <c r="K51" i="4"/>
  <c r="G51" i="4"/>
  <c r="C51" i="4"/>
  <c r="AL49" i="4"/>
  <c r="AH49" i="4"/>
  <c r="AD49" i="4"/>
  <c r="Z49" i="4"/>
  <c r="V49" i="4"/>
  <c r="R49" i="4"/>
  <c r="N49" i="4"/>
  <c r="J49" i="4"/>
  <c r="F49" i="4"/>
  <c r="AI48" i="4"/>
  <c r="AE48" i="4"/>
  <c r="AA48" i="4"/>
  <c r="W48" i="4"/>
  <c r="S48" i="4"/>
  <c r="O48" i="4"/>
  <c r="K48" i="4"/>
  <c r="G48" i="4"/>
  <c r="C48" i="4"/>
  <c r="AJ47" i="4"/>
  <c r="AF47" i="4"/>
  <c r="AB47" i="4"/>
  <c r="X47" i="4"/>
  <c r="T47" i="4"/>
  <c r="P47" i="4"/>
  <c r="L47" i="4"/>
  <c r="H47" i="4"/>
  <c r="D47" i="4"/>
  <c r="AI45" i="4"/>
  <c r="AE45" i="4"/>
  <c r="AA45" i="4"/>
  <c r="W45" i="4"/>
  <c r="S45" i="4"/>
  <c r="O45" i="4"/>
  <c r="K45" i="4"/>
  <c r="G45" i="4"/>
  <c r="C45" i="4"/>
  <c r="AJ44" i="4"/>
  <c r="AF44" i="4"/>
  <c r="AB44" i="4"/>
  <c r="X44" i="4"/>
  <c r="T44" i="4"/>
  <c r="P44" i="4"/>
  <c r="R57" i="4"/>
  <c r="W56" i="4"/>
  <c r="G56" i="4"/>
  <c r="AB55" i="4"/>
  <c r="L55" i="4"/>
  <c r="AA53" i="4"/>
  <c r="K53" i="4"/>
  <c r="AF52" i="4"/>
  <c r="P52" i="4"/>
  <c r="AK51" i="4"/>
  <c r="U51" i="4"/>
  <c r="E51" i="4"/>
  <c r="AJ49" i="4"/>
  <c r="T49" i="4"/>
  <c r="D49" i="4"/>
  <c r="Y48" i="4"/>
  <c r="I48" i="4"/>
  <c r="AD47" i="4"/>
  <c r="N47" i="4"/>
  <c r="Y45" i="4"/>
  <c r="I45" i="4"/>
  <c r="AD44" i="4"/>
  <c r="N44" i="4"/>
  <c r="F44" i="4"/>
  <c r="AI43" i="4"/>
  <c r="AA43" i="4"/>
  <c r="S43" i="4"/>
  <c r="K43" i="4"/>
  <c r="C43" i="4"/>
  <c r="AF41" i="4"/>
  <c r="X41" i="4"/>
  <c r="P41" i="4"/>
  <c r="H41" i="4"/>
  <c r="AK40" i="4"/>
  <c r="AC40" i="4"/>
  <c r="U40" i="4"/>
  <c r="E40" i="4"/>
  <c r="AH39" i="4"/>
  <c r="Z39" i="4"/>
  <c r="R39" i="4"/>
  <c r="J39" i="4"/>
  <c r="AK37" i="4"/>
  <c r="AC37" i="4"/>
  <c r="U37" i="4"/>
  <c r="E37" i="4"/>
  <c r="AH36" i="4"/>
  <c r="Z36" i="4"/>
  <c r="R36" i="4"/>
  <c r="J36" i="4"/>
  <c r="AE35" i="4"/>
  <c r="W35" i="4"/>
  <c r="O35" i="4"/>
  <c r="I35" i="4"/>
  <c r="D35" i="4"/>
  <c r="AL33" i="4"/>
  <c r="AF33" i="4"/>
  <c r="AA33" i="4"/>
  <c r="V33" i="4"/>
  <c r="P33" i="4"/>
  <c r="K33" i="4"/>
  <c r="F33" i="4"/>
  <c r="AK32" i="4"/>
  <c r="AF32" i="4"/>
  <c r="AA32" i="4"/>
  <c r="U32" i="4"/>
  <c r="P32" i="4"/>
  <c r="K32" i="4"/>
  <c r="E32" i="4"/>
  <c r="AK31" i="4"/>
  <c r="AF31" i="4"/>
  <c r="Z31" i="4"/>
  <c r="U31" i="4"/>
  <c r="P31" i="4"/>
  <c r="J31" i="4"/>
  <c r="E31" i="4"/>
  <c r="AI29" i="4"/>
  <c r="AE29" i="4"/>
  <c r="AA29" i="4"/>
  <c r="W29" i="4"/>
  <c r="S29" i="4"/>
  <c r="O29" i="4"/>
  <c r="K29" i="4"/>
  <c r="G29" i="4"/>
  <c r="C29" i="4"/>
  <c r="AJ28" i="4"/>
  <c r="AF28" i="4"/>
  <c r="AB28" i="4"/>
  <c r="X28" i="4"/>
  <c r="T28" i="4"/>
  <c r="P28" i="4"/>
  <c r="L28" i="4"/>
  <c r="H28" i="4"/>
  <c r="D28" i="4"/>
  <c r="AK27" i="4"/>
  <c r="AC27" i="4"/>
  <c r="Y27" i="4"/>
  <c r="U27" i="4"/>
  <c r="Q27" i="4"/>
  <c r="I27" i="4"/>
  <c r="E27" i="4"/>
  <c r="AJ25" i="4"/>
  <c r="AF25" i="4"/>
  <c r="AB25" i="4"/>
  <c r="X25" i="4"/>
  <c r="T25" i="4"/>
  <c r="P25" i="4"/>
  <c r="L25" i="4"/>
  <c r="H25" i="4"/>
  <c r="D25" i="4"/>
  <c r="AK24" i="4"/>
  <c r="AC24" i="4"/>
  <c r="Y24" i="4"/>
  <c r="U24" i="4"/>
  <c r="Q24" i="4"/>
  <c r="I24" i="4"/>
  <c r="E24" i="4"/>
  <c r="AL23" i="4"/>
  <c r="AH23" i="4"/>
  <c r="AD23" i="4"/>
  <c r="Z23" i="4"/>
  <c r="V23" i="4"/>
  <c r="R23" i="4"/>
  <c r="N23" i="4"/>
  <c r="J23" i="4"/>
  <c r="F23" i="4"/>
  <c r="AK21" i="4"/>
  <c r="AC21" i="4"/>
  <c r="Y21" i="4"/>
  <c r="U21" i="4"/>
  <c r="Q21" i="4"/>
  <c r="I21" i="4"/>
  <c r="E21" i="4"/>
  <c r="AL20" i="4"/>
  <c r="AH20" i="4"/>
  <c r="AD20" i="4"/>
  <c r="Z20" i="4"/>
  <c r="V20" i="4"/>
  <c r="R20" i="4"/>
  <c r="N20" i="4"/>
  <c r="J20" i="4"/>
  <c r="F20" i="4"/>
  <c r="AI19" i="4"/>
  <c r="AE19" i="4"/>
  <c r="AA19" i="4"/>
  <c r="W19" i="4"/>
  <c r="S19" i="4"/>
  <c r="O19" i="4"/>
  <c r="K19" i="4"/>
  <c r="G19" i="4"/>
  <c r="C19" i="4"/>
  <c r="AL17" i="4"/>
  <c r="AH17" i="4"/>
  <c r="AD17" i="4"/>
  <c r="Z17" i="4"/>
  <c r="V17" i="4"/>
  <c r="R17" i="4"/>
  <c r="N17" i="4"/>
  <c r="J17" i="4"/>
  <c r="F17" i="4"/>
  <c r="AI16" i="4"/>
  <c r="AE16" i="4"/>
  <c r="AA16" i="4"/>
  <c r="W16" i="4"/>
  <c r="S16" i="4"/>
  <c r="O16" i="4"/>
  <c r="K16" i="4"/>
  <c r="G16" i="4"/>
  <c r="C16" i="4"/>
  <c r="AJ15" i="4"/>
  <c r="AF15" i="4"/>
  <c r="AB15" i="4"/>
  <c r="X15" i="4"/>
  <c r="T15" i="4"/>
  <c r="P15" i="4"/>
  <c r="L15" i="4"/>
  <c r="H15" i="4"/>
  <c r="D15" i="4"/>
  <c r="AI13" i="4"/>
  <c r="AE13" i="4"/>
  <c r="AA13" i="4"/>
  <c r="W13" i="4"/>
  <c r="S13" i="4"/>
  <c r="O13" i="4"/>
  <c r="K13" i="4"/>
  <c r="G13" i="4"/>
  <c r="C13" i="4"/>
  <c r="AJ12" i="4"/>
  <c r="AF12" i="4"/>
  <c r="AB12" i="4"/>
  <c r="X12" i="4"/>
  <c r="T12" i="4"/>
  <c r="P12" i="4"/>
  <c r="L12" i="4"/>
  <c r="H12" i="4"/>
  <c r="D12" i="4"/>
  <c r="AK11" i="4"/>
  <c r="AC11" i="4"/>
  <c r="Y11" i="4"/>
  <c r="U11" i="4"/>
  <c r="Q11" i="4"/>
  <c r="I11" i="4"/>
  <c r="E11" i="4"/>
  <c r="AJ9" i="4"/>
  <c r="AF9" i="4"/>
  <c r="AB9" i="4"/>
  <c r="X9" i="4"/>
  <c r="T9" i="4"/>
  <c r="P9" i="4"/>
  <c r="L9" i="4"/>
  <c r="H9" i="4"/>
  <c r="D9" i="4"/>
  <c r="AK8" i="4"/>
  <c r="AC8" i="4"/>
  <c r="Y8" i="4"/>
  <c r="U8" i="4"/>
  <c r="Q8" i="4"/>
  <c r="I8" i="4"/>
  <c r="E8" i="4"/>
  <c r="AL7" i="4"/>
  <c r="AH7" i="4"/>
  <c r="AD7" i="4"/>
  <c r="Z7" i="4"/>
  <c r="V7" i="4"/>
  <c r="R7" i="4"/>
  <c r="N7" i="4"/>
  <c r="J7" i="4"/>
  <c r="P88" i="3"/>
  <c r="I88" i="3"/>
  <c r="L87" i="3"/>
  <c r="F87" i="3"/>
  <c r="K86" i="3"/>
  <c r="Q84" i="3"/>
  <c r="J84" i="3"/>
  <c r="P83" i="3"/>
  <c r="I83" i="3"/>
  <c r="L82" i="3"/>
  <c r="F82" i="3"/>
  <c r="K80" i="3"/>
  <c r="Q79" i="3"/>
  <c r="J79" i="3"/>
  <c r="P78" i="3"/>
  <c r="I78" i="3"/>
  <c r="L76" i="3"/>
  <c r="F76" i="3"/>
  <c r="K75" i="3"/>
  <c r="Q74" i="3"/>
  <c r="J74" i="3"/>
  <c r="P72" i="3"/>
  <c r="I72" i="3"/>
  <c r="L71" i="3"/>
  <c r="F71" i="3"/>
  <c r="K70" i="3"/>
  <c r="Q68" i="3"/>
  <c r="J68" i="3"/>
  <c r="P67" i="3"/>
  <c r="I67" i="3"/>
  <c r="L66" i="3"/>
  <c r="F66" i="3"/>
  <c r="K64" i="3"/>
  <c r="Q63" i="3"/>
  <c r="J63" i="3"/>
  <c r="P62" i="3"/>
  <c r="I62" i="3"/>
  <c r="L60" i="3"/>
  <c r="F60" i="3"/>
  <c r="K59" i="3"/>
  <c r="Q58" i="3"/>
  <c r="J58" i="3"/>
  <c r="P56" i="3"/>
  <c r="I56" i="3"/>
  <c r="L55" i="3"/>
  <c r="F55" i="3"/>
  <c r="K54" i="3"/>
  <c r="Q52" i="3"/>
  <c r="J52" i="3"/>
  <c r="P51" i="3"/>
  <c r="I51" i="3"/>
  <c r="L50" i="3"/>
  <c r="F50" i="3"/>
  <c r="K48" i="3"/>
  <c r="Q47" i="3"/>
  <c r="J47" i="3"/>
  <c r="P46" i="3"/>
  <c r="I46" i="3"/>
  <c r="L44" i="3"/>
  <c r="F44" i="3"/>
  <c r="K43" i="3"/>
  <c r="Q42" i="3"/>
  <c r="J42" i="3"/>
  <c r="P40" i="3"/>
  <c r="I40" i="3"/>
  <c r="L39" i="3"/>
  <c r="F39" i="3"/>
  <c r="K38" i="3"/>
  <c r="Q36" i="3"/>
  <c r="J36" i="3"/>
  <c r="P35" i="3"/>
  <c r="I35" i="3"/>
  <c r="L34" i="3"/>
  <c r="F34" i="3"/>
  <c r="K32" i="3"/>
  <c r="Q31" i="3"/>
  <c r="J31" i="3"/>
  <c r="P30" i="3"/>
  <c r="I30" i="3"/>
  <c r="L28" i="3"/>
  <c r="F28" i="3"/>
  <c r="K27" i="3"/>
  <c r="Q26" i="3"/>
  <c r="J26" i="3"/>
  <c r="P24" i="3"/>
  <c r="I24" i="3"/>
  <c r="L23" i="3"/>
  <c r="F23" i="3"/>
  <c r="K22" i="3"/>
  <c r="Q20" i="3"/>
  <c r="J20" i="3"/>
  <c r="P19" i="3"/>
  <c r="I19" i="3"/>
  <c r="F18" i="3"/>
  <c r="K16" i="3"/>
  <c r="Q15" i="3"/>
  <c r="J15" i="3"/>
  <c r="P14" i="3"/>
  <c r="I14" i="3"/>
  <c r="F12" i="3"/>
  <c r="Q10" i="3"/>
  <c r="AD57" i="4"/>
  <c r="N57" i="4"/>
  <c r="AI56" i="4"/>
  <c r="S56" i="4"/>
  <c r="C56" i="4"/>
  <c r="X55" i="4"/>
  <c r="H55" i="4"/>
  <c r="W53" i="4"/>
  <c r="G53" i="4"/>
  <c r="AB52" i="4"/>
  <c r="L52" i="4"/>
  <c r="Q51" i="4"/>
  <c r="AF49" i="4"/>
  <c r="P49" i="4"/>
  <c r="AK48" i="4"/>
  <c r="U48" i="4"/>
  <c r="E48" i="4"/>
  <c r="Z47" i="4"/>
  <c r="J47" i="4"/>
  <c r="AK45" i="4"/>
  <c r="U45" i="4"/>
  <c r="E45" i="4"/>
  <c r="Z44" i="4"/>
  <c r="L44" i="4"/>
  <c r="D44" i="4"/>
  <c r="Y43" i="4"/>
  <c r="Q43" i="4"/>
  <c r="I43" i="4"/>
  <c r="AL41" i="4"/>
  <c r="AD41" i="4"/>
  <c r="V41" i="4"/>
  <c r="N41" i="4"/>
  <c r="F41" i="4"/>
  <c r="AI40" i="4"/>
  <c r="AA40" i="4"/>
  <c r="S40" i="4"/>
  <c r="K40" i="4"/>
  <c r="C40" i="4"/>
  <c r="AF39" i="4"/>
  <c r="X39" i="4"/>
  <c r="P39" i="4"/>
  <c r="H39" i="4"/>
  <c r="AI37" i="4"/>
  <c r="AA37" i="4"/>
  <c r="S37" i="4"/>
  <c r="K37" i="4"/>
  <c r="C37" i="4"/>
  <c r="AF36" i="4"/>
  <c r="X36" i="4"/>
  <c r="P36" i="4"/>
  <c r="H36" i="4"/>
  <c r="AK35" i="4"/>
  <c r="AC35" i="4"/>
  <c r="U35" i="4"/>
  <c r="H35" i="4"/>
  <c r="C35" i="4"/>
  <c r="AJ33" i="4"/>
  <c r="AE33" i="4"/>
  <c r="Z33" i="4"/>
  <c r="T33" i="4"/>
  <c r="O33" i="4"/>
  <c r="J33" i="4"/>
  <c r="D33" i="4"/>
  <c r="AJ32" i="4"/>
  <c r="AE32" i="4"/>
  <c r="Y32" i="4"/>
  <c r="T32" i="4"/>
  <c r="O32" i="4"/>
  <c r="I32" i="4"/>
  <c r="D32" i="4"/>
  <c r="AJ31" i="4"/>
  <c r="AD31" i="4"/>
  <c r="Y31" i="4"/>
  <c r="T31" i="4"/>
  <c r="N31" i="4"/>
  <c r="I31" i="4"/>
  <c r="D31" i="4"/>
  <c r="AL29" i="4"/>
  <c r="AH29" i="4"/>
  <c r="AD29" i="4"/>
  <c r="Z29" i="4"/>
  <c r="V29" i="4"/>
  <c r="R29" i="4"/>
  <c r="N29" i="4"/>
  <c r="J29" i="4"/>
  <c r="F29" i="4"/>
  <c r="AI28" i="4"/>
  <c r="AE28" i="4"/>
  <c r="AA28" i="4"/>
  <c r="W28" i="4"/>
  <c r="S28" i="4"/>
  <c r="O28" i="4"/>
  <c r="K28" i="4"/>
  <c r="G28" i="4"/>
  <c r="C28" i="4"/>
  <c r="AJ27" i="4"/>
  <c r="AF27" i="4"/>
  <c r="AB27" i="4"/>
  <c r="X27" i="4"/>
  <c r="T27" i="4"/>
  <c r="P27" i="4"/>
  <c r="L27" i="4"/>
  <c r="H27" i="4"/>
  <c r="D27" i="4"/>
  <c r="AI25" i="4"/>
  <c r="AE25" i="4"/>
  <c r="AA25" i="4"/>
  <c r="W25" i="4"/>
  <c r="S25" i="4"/>
  <c r="O25" i="4"/>
  <c r="K25" i="4"/>
  <c r="G25" i="4"/>
  <c r="C25" i="4"/>
  <c r="AJ24" i="4"/>
  <c r="AF24" i="4"/>
  <c r="AB24" i="4"/>
  <c r="X24" i="4"/>
  <c r="T24" i="4"/>
  <c r="P24" i="4"/>
  <c r="L24" i="4"/>
  <c r="H24" i="4"/>
  <c r="D24" i="4"/>
  <c r="AK23" i="4"/>
  <c r="AC23" i="4"/>
  <c r="Y23" i="4"/>
  <c r="U23" i="4"/>
  <c r="Q23" i="4"/>
  <c r="I23" i="4"/>
  <c r="E23" i="4"/>
  <c r="AJ21" i="4"/>
  <c r="AF21" i="4"/>
  <c r="AB21" i="4"/>
  <c r="X21" i="4"/>
  <c r="T21" i="4"/>
  <c r="P21" i="4"/>
  <c r="L21" i="4"/>
  <c r="H21" i="4"/>
  <c r="D21" i="4"/>
  <c r="AK20" i="4"/>
  <c r="AC20" i="4"/>
  <c r="Y20" i="4"/>
  <c r="U20" i="4"/>
  <c r="Q20" i="4"/>
  <c r="I20" i="4"/>
  <c r="E20" i="4"/>
  <c r="AL19" i="4"/>
  <c r="AH19" i="4"/>
  <c r="AD19" i="4"/>
  <c r="Z19" i="4"/>
  <c r="V19" i="4"/>
  <c r="R19" i="4"/>
  <c r="N19" i="4"/>
  <c r="J19" i="4"/>
  <c r="F19" i="4"/>
  <c r="AK17" i="4"/>
  <c r="AC17" i="4"/>
  <c r="Y17" i="4"/>
  <c r="U17" i="4"/>
  <c r="Q17" i="4"/>
  <c r="I17" i="4"/>
  <c r="E17" i="4"/>
  <c r="AL16" i="4"/>
  <c r="AH16" i="4"/>
  <c r="AD16" i="4"/>
  <c r="Z16" i="4"/>
  <c r="V16" i="4"/>
  <c r="R16" i="4"/>
  <c r="N16" i="4"/>
  <c r="J16" i="4"/>
  <c r="F16" i="4"/>
  <c r="AI15" i="4"/>
  <c r="AE15" i="4"/>
  <c r="AA15" i="4"/>
  <c r="W15" i="4"/>
  <c r="S15" i="4"/>
  <c r="O15" i="4"/>
  <c r="K15" i="4"/>
  <c r="G15" i="4"/>
  <c r="C15" i="4"/>
  <c r="AL13" i="4"/>
  <c r="AH13" i="4"/>
  <c r="AD13" i="4"/>
  <c r="Z13" i="4"/>
  <c r="V13" i="4"/>
  <c r="R13" i="4"/>
  <c r="N13" i="4"/>
  <c r="J13" i="4"/>
  <c r="F13" i="4"/>
  <c r="AI12" i="4"/>
  <c r="AE12" i="4"/>
  <c r="AA12" i="4"/>
  <c r="W12" i="4"/>
  <c r="S12" i="4"/>
  <c r="O12" i="4"/>
  <c r="K12" i="4"/>
  <c r="G12" i="4"/>
  <c r="C12" i="4"/>
  <c r="AJ11" i="4"/>
  <c r="AF11" i="4"/>
  <c r="AB11" i="4"/>
  <c r="X11" i="4"/>
  <c r="T11" i="4"/>
  <c r="P11" i="4"/>
  <c r="L11" i="4"/>
  <c r="H11" i="4"/>
  <c r="D11" i="4"/>
  <c r="AI9" i="4"/>
  <c r="AE9" i="4"/>
  <c r="AA9" i="4"/>
  <c r="W9" i="4"/>
  <c r="S9" i="4"/>
  <c r="O9" i="4"/>
  <c r="K9" i="4"/>
  <c r="AJ8" i="4"/>
  <c r="AF8" i="4"/>
  <c r="AB8" i="4"/>
  <c r="X8" i="4"/>
  <c r="T8" i="4"/>
  <c r="P8" i="4"/>
  <c r="L8" i="4"/>
  <c r="H8" i="4"/>
  <c r="D8" i="4"/>
  <c r="AK7" i="4"/>
  <c r="AC7" i="4"/>
  <c r="Y7" i="4"/>
  <c r="U7" i="4"/>
  <c r="Q7" i="4"/>
  <c r="L88" i="3"/>
  <c r="F88" i="3"/>
  <c r="K87" i="3"/>
  <c r="Q86" i="3"/>
  <c r="J86" i="3"/>
  <c r="P84" i="3"/>
  <c r="I84" i="3"/>
  <c r="L83" i="3"/>
  <c r="F83" i="3"/>
  <c r="K82" i="3"/>
  <c r="Q80" i="3"/>
  <c r="J80" i="3"/>
  <c r="P79" i="3"/>
  <c r="I79" i="3"/>
  <c r="L78" i="3"/>
  <c r="F78" i="3"/>
  <c r="K76" i="3"/>
  <c r="Q75" i="3"/>
  <c r="J75" i="3"/>
  <c r="P74" i="3"/>
  <c r="I74" i="3"/>
  <c r="L72" i="3"/>
  <c r="F72" i="3"/>
  <c r="K71" i="3"/>
  <c r="Q70" i="3"/>
  <c r="J70" i="3"/>
  <c r="P68" i="3"/>
  <c r="I68" i="3"/>
  <c r="L67" i="3"/>
  <c r="F67" i="3"/>
  <c r="K66" i="3"/>
  <c r="Q64" i="3"/>
  <c r="J64" i="3"/>
  <c r="P63" i="3"/>
  <c r="I63" i="3"/>
  <c r="L62" i="3"/>
  <c r="F62" i="3"/>
  <c r="K60" i="3"/>
  <c r="Q59" i="3"/>
  <c r="J59" i="3"/>
  <c r="P58" i="3"/>
  <c r="I58" i="3"/>
  <c r="Z57" i="4"/>
  <c r="J57" i="4"/>
  <c r="AE56" i="4"/>
  <c r="O56" i="4"/>
  <c r="AJ55" i="4"/>
  <c r="T55" i="4"/>
  <c r="D55" i="4"/>
  <c r="AI53" i="4"/>
  <c r="S53" i="4"/>
  <c r="C53" i="4"/>
  <c r="X52" i="4"/>
  <c r="H52" i="4"/>
  <c r="AC51" i="4"/>
  <c r="AB49" i="4"/>
  <c r="L49" i="4"/>
  <c r="Q48" i="4"/>
  <c r="AL47" i="4"/>
  <c r="V47" i="4"/>
  <c r="F47" i="4"/>
  <c r="Q45" i="4"/>
  <c r="AL44" i="4"/>
  <c r="V44" i="4"/>
  <c r="J44" i="4"/>
  <c r="AE43" i="4"/>
  <c r="W43" i="4"/>
  <c r="O43" i="4"/>
  <c r="G43" i="4"/>
  <c r="AJ41" i="4"/>
  <c r="AB41" i="4"/>
  <c r="T41" i="4"/>
  <c r="L41" i="4"/>
  <c r="D41" i="4"/>
  <c r="Y40" i="4"/>
  <c r="Q40" i="4"/>
  <c r="I40" i="4"/>
  <c r="AL39" i="4"/>
  <c r="AD39" i="4"/>
  <c r="V39" i="4"/>
  <c r="N39" i="4"/>
  <c r="F39" i="4"/>
  <c r="Y37" i="4"/>
  <c r="Q37" i="4"/>
  <c r="I37" i="4"/>
  <c r="AL36" i="4"/>
  <c r="AD36" i="4"/>
  <c r="V36" i="4"/>
  <c r="N36" i="4"/>
  <c r="F36" i="4"/>
  <c r="AI35" i="4"/>
  <c r="AA35" i="4"/>
  <c r="S35" i="4"/>
  <c r="L35" i="4"/>
  <c r="G35" i="4"/>
  <c r="AI33" i="4"/>
  <c r="AD33" i="4"/>
  <c r="X33" i="4"/>
  <c r="S33" i="4"/>
  <c r="N33" i="4"/>
  <c r="H33" i="4"/>
  <c r="C33" i="4"/>
  <c r="AI32" i="4"/>
  <c r="AC32" i="4"/>
  <c r="X32" i="4"/>
  <c r="S32" i="4"/>
  <c r="H32" i="4"/>
  <c r="C32" i="4"/>
  <c r="AH31" i="4"/>
  <c r="AC31" i="4"/>
  <c r="X31" i="4"/>
  <c r="R31" i="4"/>
  <c r="H31" i="4"/>
  <c r="AK29" i="4"/>
  <c r="AC29" i="4"/>
  <c r="Y29" i="4"/>
  <c r="U29" i="4"/>
  <c r="Q29" i="4"/>
  <c r="I29" i="4"/>
  <c r="E29" i="4"/>
  <c r="AL28" i="4"/>
  <c r="AH28" i="4"/>
  <c r="AD28" i="4"/>
  <c r="Z28" i="4"/>
  <c r="V28" i="4"/>
  <c r="R28" i="4"/>
  <c r="N28" i="4"/>
  <c r="J28" i="4"/>
  <c r="F28" i="4"/>
  <c r="AI27" i="4"/>
  <c r="AE27" i="4"/>
  <c r="AA27" i="4"/>
  <c r="W27" i="4"/>
  <c r="S27" i="4"/>
  <c r="O27" i="4"/>
  <c r="K27" i="4"/>
  <c r="G27" i="4"/>
  <c r="C27" i="4"/>
  <c r="AL25" i="4"/>
  <c r="AH25" i="4"/>
  <c r="AD25" i="4"/>
  <c r="Z25" i="4"/>
  <c r="V25" i="4"/>
  <c r="R25" i="4"/>
  <c r="N25" i="4"/>
  <c r="J25" i="4"/>
  <c r="F25" i="4"/>
  <c r="AI24" i="4"/>
  <c r="AE24" i="4"/>
  <c r="AA24" i="4"/>
  <c r="W24" i="4"/>
  <c r="S24" i="4"/>
  <c r="O24" i="4"/>
  <c r="K24" i="4"/>
  <c r="G24" i="4"/>
  <c r="C24" i="4"/>
  <c r="AJ23" i="4"/>
  <c r="AF23" i="4"/>
  <c r="AB23" i="4"/>
  <c r="X23" i="4"/>
  <c r="T23" i="4"/>
  <c r="P23" i="4"/>
  <c r="L23" i="4"/>
  <c r="H23" i="4"/>
  <c r="D23" i="4"/>
  <c r="AI21" i="4"/>
  <c r="AE21" i="4"/>
  <c r="AA21" i="4"/>
  <c r="W21" i="4"/>
  <c r="S21" i="4"/>
  <c r="O21" i="4"/>
  <c r="K21" i="4"/>
  <c r="G21" i="4"/>
  <c r="C21" i="4"/>
  <c r="AJ20" i="4"/>
  <c r="AF20" i="4"/>
  <c r="AB20" i="4"/>
  <c r="X20" i="4"/>
  <c r="T20" i="4"/>
  <c r="P20" i="4"/>
  <c r="L20" i="4"/>
  <c r="H20" i="4"/>
  <c r="D20" i="4"/>
  <c r="AK19" i="4"/>
  <c r="AC19" i="4"/>
  <c r="Y19" i="4"/>
  <c r="U19" i="4"/>
  <c r="Q19" i="4"/>
  <c r="I19" i="4"/>
  <c r="E19" i="4"/>
  <c r="AJ17" i="4"/>
  <c r="AF17" i="4"/>
  <c r="AB17" i="4"/>
  <c r="X17" i="4"/>
  <c r="T17" i="4"/>
  <c r="P17" i="4"/>
  <c r="L17" i="4"/>
  <c r="H17" i="4"/>
  <c r="D17" i="4"/>
  <c r="AK16" i="4"/>
  <c r="AC16" i="4"/>
  <c r="Y16" i="4"/>
  <c r="U16" i="4"/>
  <c r="Q16" i="4"/>
  <c r="I16" i="4"/>
  <c r="E16" i="4"/>
  <c r="AL15" i="4"/>
  <c r="AH15" i="4"/>
  <c r="AD15" i="4"/>
  <c r="Z15" i="4"/>
  <c r="V15" i="4"/>
  <c r="R15" i="4"/>
  <c r="N15" i="4"/>
  <c r="J15" i="4"/>
  <c r="F15" i="4"/>
  <c r="AK13" i="4"/>
  <c r="AC13" i="4"/>
  <c r="Y13" i="4"/>
  <c r="U13" i="4"/>
  <c r="Q13" i="4"/>
  <c r="I13" i="4"/>
  <c r="E13" i="4"/>
  <c r="AL12" i="4"/>
  <c r="AH12" i="4"/>
  <c r="AD12" i="4"/>
  <c r="Z12" i="4"/>
  <c r="V12" i="4"/>
  <c r="R12" i="4"/>
  <c r="N12" i="4"/>
  <c r="J12" i="4"/>
  <c r="F12" i="4"/>
  <c r="AI11" i="4"/>
  <c r="AE11" i="4"/>
  <c r="AA11" i="4"/>
  <c r="W11" i="4"/>
  <c r="S11" i="4"/>
  <c r="O11" i="4"/>
  <c r="K11" i="4"/>
  <c r="G11" i="4"/>
  <c r="C11" i="4"/>
  <c r="AL9" i="4"/>
  <c r="AH9" i="4"/>
  <c r="AD9" i="4"/>
  <c r="Z9" i="4"/>
  <c r="V9" i="4"/>
  <c r="R9" i="4"/>
  <c r="N9" i="4"/>
  <c r="J9" i="4"/>
  <c r="AI8" i="4"/>
  <c r="AE8" i="4"/>
  <c r="AA8" i="4"/>
  <c r="W8" i="4"/>
  <c r="S8" i="4"/>
  <c r="O8" i="4"/>
  <c r="K8" i="4"/>
  <c r="G8" i="4"/>
  <c r="AJ7" i="4"/>
  <c r="AF7" i="4"/>
  <c r="AB7" i="4"/>
  <c r="X7" i="4"/>
  <c r="T7" i="4"/>
  <c r="P7" i="4"/>
  <c r="L7" i="4"/>
  <c r="H7" i="4"/>
  <c r="K88" i="3"/>
  <c r="Q87" i="3"/>
  <c r="J87" i="3"/>
  <c r="P86" i="3"/>
  <c r="I86" i="3"/>
  <c r="L84" i="3"/>
  <c r="F84" i="3"/>
  <c r="K83" i="3"/>
  <c r="Q82" i="3"/>
  <c r="J82" i="3"/>
  <c r="P80" i="3"/>
  <c r="I80" i="3"/>
  <c r="L79" i="3"/>
  <c r="F79" i="3"/>
  <c r="K78" i="3"/>
  <c r="Q76" i="3"/>
  <c r="J76" i="3"/>
  <c r="P75" i="3"/>
  <c r="I75" i="3"/>
  <c r="L74" i="3"/>
  <c r="F74" i="3"/>
  <c r="K72" i="3"/>
  <c r="Q71" i="3"/>
  <c r="J71" i="3"/>
  <c r="P70" i="3"/>
  <c r="I70" i="3"/>
  <c r="L68" i="3"/>
  <c r="F68" i="3"/>
  <c r="K67" i="3"/>
  <c r="Q66" i="3"/>
  <c r="J66" i="3"/>
  <c r="P64" i="3"/>
  <c r="I64" i="3"/>
  <c r="L63" i="3"/>
  <c r="F63" i="3"/>
  <c r="K62" i="3"/>
  <c r="Q60" i="3"/>
  <c r="J60" i="3"/>
  <c r="P59" i="3"/>
  <c r="I59" i="3"/>
  <c r="L58" i="3"/>
  <c r="F58" i="3"/>
  <c r="K56" i="3"/>
  <c r="Q55" i="3"/>
  <c r="J55" i="3"/>
  <c r="P54" i="3"/>
  <c r="I54" i="3"/>
  <c r="L52" i="3"/>
  <c r="F52" i="3"/>
  <c r="K51" i="3"/>
  <c r="Q50" i="3"/>
  <c r="J50" i="3"/>
  <c r="P48" i="3"/>
  <c r="I48" i="3"/>
  <c r="L47" i="3"/>
  <c r="F47" i="3"/>
  <c r="K46" i="3"/>
  <c r="Q44" i="3"/>
  <c r="J44" i="3"/>
  <c r="P43" i="3"/>
  <c r="I43" i="3"/>
  <c r="L42" i="3"/>
  <c r="F42" i="3"/>
  <c r="K40" i="3"/>
  <c r="Q39" i="3"/>
  <c r="J39" i="3"/>
  <c r="P38" i="3"/>
  <c r="I38" i="3"/>
  <c r="L36" i="3"/>
  <c r="F36" i="3"/>
  <c r="K35" i="3"/>
  <c r="Q34" i="3"/>
  <c r="J34" i="3"/>
  <c r="P32" i="3"/>
  <c r="I32" i="3"/>
  <c r="L31" i="3"/>
  <c r="F31" i="3"/>
  <c r="Q28" i="3"/>
  <c r="J28" i="3"/>
  <c r="P27" i="3"/>
  <c r="I27" i="3"/>
  <c r="L26" i="3"/>
  <c r="F26" i="3"/>
  <c r="K24" i="3"/>
  <c r="Q23" i="3"/>
  <c r="J23" i="3"/>
  <c r="P22" i="3"/>
  <c r="I22" i="3"/>
  <c r="L20" i="3"/>
  <c r="F20" i="3"/>
  <c r="K19" i="3"/>
  <c r="Q18" i="3"/>
  <c r="J18" i="3"/>
  <c r="P16" i="3"/>
  <c r="I16" i="3"/>
  <c r="L15" i="3"/>
  <c r="F15" i="3"/>
  <c r="V57" i="4"/>
  <c r="F57" i="4"/>
  <c r="AA56" i="4"/>
  <c r="K56" i="4"/>
  <c r="AF55" i="4"/>
  <c r="P55" i="4"/>
  <c r="AE53" i="4"/>
  <c r="O53" i="4"/>
  <c r="AJ52" i="4"/>
  <c r="T52" i="4"/>
  <c r="D52" i="4"/>
  <c r="Y51" i="4"/>
  <c r="I51" i="4"/>
  <c r="X49" i="4"/>
  <c r="H49" i="4"/>
  <c r="AC48" i="4"/>
  <c r="AH47" i="4"/>
  <c r="R47" i="4"/>
  <c r="AC45" i="4"/>
  <c r="AH44" i="4"/>
  <c r="R44" i="4"/>
  <c r="H44" i="4"/>
  <c r="AK43" i="4"/>
  <c r="AC43" i="4"/>
  <c r="U43" i="4"/>
  <c r="E43" i="4"/>
  <c r="AH41" i="4"/>
  <c r="Z41" i="4"/>
  <c r="R41" i="4"/>
  <c r="J41" i="4"/>
  <c r="AE40" i="4"/>
  <c r="W40" i="4"/>
  <c r="O40" i="4"/>
  <c r="G40" i="4"/>
  <c r="AJ39" i="4"/>
  <c r="AB39" i="4"/>
  <c r="T39" i="4"/>
  <c r="L39" i="4"/>
  <c r="D39" i="4"/>
  <c r="AE37" i="4"/>
  <c r="W37" i="4"/>
  <c r="O37" i="4"/>
  <c r="G37" i="4"/>
  <c r="AJ36" i="4"/>
  <c r="AB36" i="4"/>
  <c r="T36" i="4"/>
  <c r="L36" i="4"/>
  <c r="D36" i="4"/>
  <c r="Y35" i="4"/>
  <c r="Q35" i="4"/>
  <c r="K35" i="4"/>
  <c r="E35" i="4"/>
  <c r="AH33" i="4"/>
  <c r="AB33" i="4"/>
  <c r="W33" i="4"/>
  <c r="R33" i="4"/>
  <c r="L33" i="4"/>
  <c r="G33" i="4"/>
  <c r="AB32" i="4"/>
  <c r="W32" i="4"/>
  <c r="Q32" i="4"/>
  <c r="L32" i="4"/>
  <c r="G32" i="4"/>
  <c r="AL31" i="4"/>
  <c r="AB31" i="4"/>
  <c r="V31" i="4"/>
  <c r="Q31" i="4"/>
  <c r="L31" i="4"/>
  <c r="F31" i="4"/>
  <c r="AJ29" i="4"/>
  <c r="AF29" i="4"/>
  <c r="AB29" i="4"/>
  <c r="X29" i="4"/>
  <c r="T29" i="4"/>
  <c r="P29" i="4"/>
  <c r="L29" i="4"/>
  <c r="H29" i="4"/>
  <c r="D29" i="4"/>
  <c r="AK28" i="4"/>
  <c r="AC28" i="4"/>
  <c r="Y28" i="4"/>
  <c r="U28" i="4"/>
  <c r="Q28" i="4"/>
  <c r="I28" i="4"/>
  <c r="E28" i="4"/>
  <c r="AL27" i="4"/>
  <c r="AH27" i="4"/>
  <c r="AD27" i="4"/>
  <c r="Z27" i="4"/>
  <c r="V27" i="4"/>
  <c r="R27" i="4"/>
  <c r="N27" i="4"/>
  <c r="J27" i="4"/>
  <c r="F27" i="4"/>
  <c r="AK25" i="4"/>
  <c r="AC25" i="4"/>
  <c r="Y25" i="4"/>
  <c r="U25" i="4"/>
  <c r="Q25" i="4"/>
  <c r="I25" i="4"/>
  <c r="E25" i="4"/>
  <c r="AL24" i="4"/>
  <c r="AH24" i="4"/>
  <c r="AD24" i="4"/>
  <c r="Z24" i="4"/>
  <c r="V24" i="4"/>
  <c r="R24" i="4"/>
  <c r="N24" i="4"/>
  <c r="J24" i="4"/>
  <c r="F24" i="4"/>
  <c r="AI23" i="4"/>
  <c r="AE23" i="4"/>
  <c r="AA23" i="4"/>
  <c r="W23" i="4"/>
  <c r="S23" i="4"/>
  <c r="O23" i="4"/>
  <c r="K23" i="4"/>
  <c r="G23" i="4"/>
  <c r="C23" i="4"/>
  <c r="AL21" i="4"/>
  <c r="AH21" i="4"/>
  <c r="AD21" i="4"/>
  <c r="Z21" i="4"/>
  <c r="V21" i="4"/>
  <c r="R21" i="4"/>
  <c r="N21" i="4"/>
  <c r="J21" i="4"/>
  <c r="F21" i="4"/>
  <c r="AI20" i="4"/>
  <c r="AE20" i="4"/>
  <c r="AA20" i="4"/>
  <c r="W20" i="4"/>
  <c r="S20" i="4"/>
  <c r="O20" i="4"/>
  <c r="K20" i="4"/>
  <c r="G20" i="4"/>
  <c r="C20" i="4"/>
  <c r="AJ19" i="4"/>
  <c r="AF19" i="4"/>
  <c r="AB19" i="4"/>
  <c r="X19" i="4"/>
  <c r="T19" i="4"/>
  <c r="P19" i="4"/>
  <c r="L19" i="4"/>
  <c r="H19" i="4"/>
  <c r="D19" i="4"/>
  <c r="AI17" i="4"/>
  <c r="AE17" i="4"/>
  <c r="AA17" i="4"/>
  <c r="W17" i="4"/>
  <c r="S17" i="4"/>
  <c r="O17" i="4"/>
  <c r="K17" i="4"/>
  <c r="G17" i="4"/>
  <c r="C17" i="4"/>
  <c r="AJ16" i="4"/>
  <c r="AF16" i="4"/>
  <c r="AB16" i="4"/>
  <c r="X16" i="4"/>
  <c r="T16" i="4"/>
  <c r="P16" i="4"/>
  <c r="L16" i="4"/>
  <c r="H16" i="4"/>
  <c r="D16" i="4"/>
  <c r="AK15" i="4"/>
  <c r="AC15" i="4"/>
  <c r="Y15" i="4"/>
  <c r="U15" i="4"/>
  <c r="Q15" i="4"/>
  <c r="I15" i="4"/>
  <c r="E15" i="4"/>
  <c r="AJ13" i="4"/>
  <c r="AF13" i="4"/>
  <c r="AB13" i="4"/>
  <c r="X13" i="4"/>
  <c r="T13" i="4"/>
  <c r="P13" i="4"/>
  <c r="L13" i="4"/>
  <c r="H13" i="4"/>
  <c r="D13" i="4"/>
  <c r="AK12" i="4"/>
  <c r="AC12" i="4"/>
  <c r="Y12" i="4"/>
  <c r="U12" i="4"/>
  <c r="Q12" i="4"/>
  <c r="I12" i="4"/>
  <c r="E12" i="4"/>
  <c r="AL11" i="4"/>
  <c r="AH11" i="4"/>
  <c r="AD11" i="4"/>
  <c r="Z11" i="4"/>
  <c r="V11" i="4"/>
  <c r="R11" i="4"/>
  <c r="N11" i="4"/>
  <c r="J11" i="4"/>
  <c r="F11" i="4"/>
  <c r="AK9" i="4"/>
  <c r="AC9" i="4"/>
  <c r="Y9" i="4"/>
  <c r="U9" i="4"/>
  <c r="Q9" i="4"/>
  <c r="AL8" i="4"/>
  <c r="AH8" i="4"/>
  <c r="AD8" i="4"/>
  <c r="Z8" i="4"/>
  <c r="V8" i="4"/>
  <c r="R8" i="4"/>
  <c r="N8" i="4"/>
  <c r="J8" i="4"/>
  <c r="F8" i="4"/>
  <c r="AI7" i="4"/>
  <c r="AE7" i="4"/>
  <c r="AA7" i="4"/>
  <c r="W7" i="4"/>
  <c r="S7" i="4"/>
  <c r="O7" i="4"/>
  <c r="K7" i="4"/>
  <c r="G7" i="4"/>
  <c r="Q88" i="3"/>
  <c r="J88" i="3"/>
  <c r="P87" i="3"/>
  <c r="I87" i="3"/>
  <c r="L86" i="3"/>
  <c r="F86" i="3"/>
  <c r="K84" i="3"/>
  <c r="Q83" i="3"/>
  <c r="J83" i="3"/>
  <c r="P82" i="3"/>
  <c r="I82" i="3"/>
  <c r="L80" i="3"/>
  <c r="F80" i="3"/>
  <c r="K79" i="3"/>
  <c r="Q78" i="3"/>
  <c r="J78" i="3"/>
  <c r="P76" i="3"/>
  <c r="I76" i="3"/>
  <c r="L75" i="3"/>
  <c r="F75" i="3"/>
  <c r="K74" i="3"/>
  <c r="Q72" i="3"/>
  <c r="J72" i="3"/>
  <c r="P71" i="3"/>
  <c r="I71" i="3"/>
  <c r="L70" i="3"/>
  <c r="F70" i="3"/>
  <c r="K68" i="3"/>
  <c r="Q67" i="3"/>
  <c r="J67" i="3"/>
  <c r="P66" i="3"/>
  <c r="I66" i="3"/>
  <c r="L64" i="3"/>
  <c r="F64" i="3"/>
  <c r="K63" i="3"/>
  <c r="Q62" i="3"/>
  <c r="J62" i="3"/>
  <c r="P60" i="3"/>
  <c r="I60" i="3"/>
  <c r="L59" i="3"/>
  <c r="F59" i="3"/>
  <c r="K58" i="3"/>
  <c r="Q56" i="3"/>
  <c r="J56" i="3"/>
  <c r="P55" i="3"/>
  <c r="I55" i="3"/>
  <c r="L54" i="3"/>
  <c r="F54" i="3"/>
  <c r="K52" i="3"/>
  <c r="Q51" i="3"/>
  <c r="J51" i="3"/>
  <c r="P50" i="3"/>
  <c r="I50" i="3"/>
  <c r="L48" i="3"/>
  <c r="F48" i="3"/>
  <c r="K47" i="3"/>
  <c r="Q46" i="3"/>
  <c r="J46" i="3"/>
  <c r="P44" i="3"/>
  <c r="I44" i="3"/>
  <c r="L43" i="3"/>
  <c r="F43" i="3"/>
  <c r="K42" i="3"/>
  <c r="Q40" i="3"/>
  <c r="J40" i="3"/>
  <c r="P39" i="3"/>
  <c r="I39" i="3"/>
  <c r="L38" i="3"/>
  <c r="F38" i="3"/>
  <c r="K36" i="3"/>
  <c r="Q35" i="3"/>
  <c r="J35" i="3"/>
  <c r="P34" i="3"/>
  <c r="I34" i="3"/>
  <c r="L32" i="3"/>
  <c r="F32" i="3"/>
  <c r="K31" i="3"/>
  <c r="Q30" i="3"/>
  <c r="P28" i="3"/>
  <c r="I28" i="3"/>
  <c r="L27" i="3"/>
  <c r="F27" i="3"/>
  <c r="K26" i="3"/>
  <c r="Q24" i="3"/>
  <c r="J24" i="3"/>
  <c r="P23" i="3"/>
  <c r="I23" i="3"/>
  <c r="L22" i="3"/>
  <c r="F22" i="3"/>
  <c r="K20" i="3"/>
  <c r="Q19" i="3"/>
  <c r="J19" i="3"/>
  <c r="P18" i="3"/>
  <c r="I18" i="3"/>
  <c r="L16" i="3"/>
  <c r="F16" i="3"/>
  <c r="K15" i="3"/>
  <c r="Q14" i="3"/>
  <c r="J14" i="3"/>
  <c r="P12" i="3"/>
  <c r="I12" i="3"/>
  <c r="F11" i="3"/>
  <c r="K55" i="3"/>
  <c r="L51" i="3"/>
  <c r="I47" i="3"/>
  <c r="J43" i="3"/>
  <c r="K39" i="3"/>
  <c r="L35" i="3"/>
  <c r="I31" i="3"/>
  <c r="J27" i="3"/>
  <c r="K23" i="3"/>
  <c r="L19" i="3"/>
  <c r="I15" i="3"/>
  <c r="Q12" i="3"/>
  <c r="P11" i="3"/>
  <c r="Q66" i="12"/>
  <c r="Q82" i="12" s="1"/>
  <c r="AM65" i="12"/>
  <c r="AM81" i="12" s="1"/>
  <c r="AE65" i="12"/>
  <c r="AE81" i="12" s="1"/>
  <c r="W65" i="12"/>
  <c r="W81" i="12" s="1"/>
  <c r="O65" i="12"/>
  <c r="O81" i="12" s="1"/>
  <c r="G65" i="12"/>
  <c r="G81" i="12" s="1"/>
  <c r="DO62" i="12"/>
  <c r="AM62" i="12"/>
  <c r="AE62" i="12"/>
  <c r="W62" i="12"/>
  <c r="O62" i="12"/>
  <c r="DO61" i="12"/>
  <c r="AM61" i="12"/>
  <c r="AE61" i="12"/>
  <c r="W61" i="12"/>
  <c r="O61" i="12"/>
  <c r="DO59" i="12"/>
  <c r="AM59" i="12"/>
  <c r="AE59" i="12"/>
  <c r="W59" i="12"/>
  <c r="O59" i="12"/>
  <c r="DO58" i="12"/>
  <c r="AM58" i="12"/>
  <c r="AE58" i="12"/>
  <c r="W58" i="12"/>
  <c r="O58" i="12"/>
  <c r="G58" i="12"/>
  <c r="DO56" i="12"/>
  <c r="AM56" i="12"/>
  <c r="AE56" i="12"/>
  <c r="W56" i="12"/>
  <c r="O56" i="12"/>
  <c r="G56" i="12"/>
  <c r="DO55" i="12"/>
  <c r="AM55" i="12"/>
  <c r="AE55" i="12"/>
  <c r="W55" i="12"/>
  <c r="O55" i="12"/>
  <c r="G55" i="12"/>
  <c r="DO54" i="12"/>
  <c r="AM54" i="12"/>
  <c r="AE54" i="12"/>
  <c r="W54" i="12"/>
  <c r="O54" i="12"/>
  <c r="G54" i="12"/>
  <c r="DO52" i="12"/>
  <c r="AM52" i="12"/>
  <c r="AE52" i="12"/>
  <c r="W52" i="12"/>
  <c r="O52" i="12"/>
  <c r="G52" i="12"/>
  <c r="DO51" i="12"/>
  <c r="AM51" i="12"/>
  <c r="AE51" i="12"/>
  <c r="W51" i="12"/>
  <c r="O51" i="12"/>
  <c r="G51" i="12"/>
  <c r="DO50" i="12"/>
  <c r="AM50" i="12"/>
  <c r="AE50" i="12"/>
  <c r="W50" i="12"/>
  <c r="O50" i="12"/>
  <c r="G50" i="12"/>
  <c r="DO49" i="12"/>
  <c r="AM49" i="12"/>
  <c r="AE49" i="12"/>
  <c r="W49" i="12"/>
  <c r="O49" i="12"/>
  <c r="G49" i="12"/>
  <c r="DO48" i="12"/>
  <c r="AM48" i="12"/>
  <c r="AE48" i="12"/>
  <c r="W48" i="12"/>
  <c r="O48" i="12"/>
  <c r="G48" i="12"/>
  <c r="DO47" i="12"/>
  <c r="AM47" i="12"/>
  <c r="AE47" i="12"/>
  <c r="W47" i="12"/>
  <c r="O47" i="12"/>
  <c r="G47" i="12"/>
  <c r="DO46" i="12"/>
  <c r="AM46" i="12"/>
  <c r="AE46" i="12"/>
  <c r="W46" i="12"/>
  <c r="O46" i="12"/>
  <c r="G46" i="12"/>
  <c r="DO45" i="12"/>
  <c r="AM45" i="12"/>
  <c r="AE45" i="12"/>
  <c r="W45" i="12"/>
  <c r="O45" i="12"/>
  <c r="G45" i="12"/>
  <c r="DO43" i="12"/>
  <c r="AM43" i="12"/>
  <c r="AE43" i="12"/>
  <c r="W43" i="12"/>
  <c r="O43" i="12"/>
  <c r="G43" i="12"/>
  <c r="DO41" i="12"/>
  <c r="AM41" i="12"/>
  <c r="AE41" i="12"/>
  <c r="W41" i="12"/>
  <c r="Q54" i="3"/>
  <c r="F51" i="3"/>
  <c r="Q48" i="3"/>
  <c r="L46" i="3"/>
  <c r="P42" i="3"/>
  <c r="Q38" i="3"/>
  <c r="F35" i="3"/>
  <c r="Q32" i="3"/>
  <c r="P26" i="3"/>
  <c r="Q22" i="3"/>
  <c r="F19" i="3"/>
  <c r="Q16" i="3"/>
  <c r="L14" i="3"/>
  <c r="AO66" i="12"/>
  <c r="AO82" i="12" s="1"/>
  <c r="I66" i="12"/>
  <c r="I82" i="12" s="1"/>
  <c r="AL65" i="12"/>
  <c r="AL81" i="12" s="1"/>
  <c r="AD65" i="12"/>
  <c r="AD81" i="12" s="1"/>
  <c r="V65" i="12"/>
  <c r="V81" i="12" s="1"/>
  <c r="N65" i="12"/>
  <c r="N81" i="12" s="1"/>
  <c r="F65" i="12"/>
  <c r="F81" i="12" s="1"/>
  <c r="DN62" i="12"/>
  <c r="AL62" i="12"/>
  <c r="AD62" i="12"/>
  <c r="V62" i="12"/>
  <c r="N62" i="12"/>
  <c r="F62" i="12"/>
  <c r="DN61" i="12"/>
  <c r="AL61" i="12"/>
  <c r="AD61" i="12"/>
  <c r="V61" i="12"/>
  <c r="N61" i="12"/>
  <c r="F61" i="12"/>
  <c r="DN59" i="12"/>
  <c r="AL59" i="12"/>
  <c r="AD59" i="12"/>
  <c r="V59" i="12"/>
  <c r="N59" i="12"/>
  <c r="F59" i="12"/>
  <c r="DN58" i="12"/>
  <c r="AL58" i="12"/>
  <c r="AD58" i="12"/>
  <c r="V58" i="12"/>
  <c r="N58" i="12"/>
  <c r="F58" i="12"/>
  <c r="DN56" i="12"/>
  <c r="AL56" i="12"/>
  <c r="AD56" i="12"/>
  <c r="V56" i="12"/>
  <c r="N56" i="12"/>
  <c r="F56" i="12"/>
  <c r="DN55" i="12"/>
  <c r="AL55" i="12"/>
  <c r="AD55" i="12"/>
  <c r="V55" i="12"/>
  <c r="N55" i="12"/>
  <c r="F55" i="12"/>
  <c r="DN54" i="12"/>
  <c r="AL54" i="12"/>
  <c r="AD54" i="12"/>
  <c r="V54" i="12"/>
  <c r="N54" i="12"/>
  <c r="F54" i="12"/>
  <c r="DN52" i="12"/>
  <c r="AL52" i="12"/>
  <c r="AD52" i="12"/>
  <c r="V52" i="12"/>
  <c r="N52" i="12"/>
  <c r="F52" i="12"/>
  <c r="DN51" i="12"/>
  <c r="AL51" i="12"/>
  <c r="AD51" i="12"/>
  <c r="V51" i="12"/>
  <c r="N51" i="12"/>
  <c r="F51" i="12"/>
  <c r="DN50" i="12"/>
  <c r="AL50" i="12"/>
  <c r="AD50" i="12"/>
  <c r="V50" i="12"/>
  <c r="N50" i="12"/>
  <c r="F50" i="12"/>
  <c r="DN49" i="12"/>
  <c r="AL49" i="12"/>
  <c r="AD49" i="12"/>
  <c r="V49" i="12"/>
  <c r="N49" i="12"/>
  <c r="F49" i="12"/>
  <c r="DN48" i="12"/>
  <c r="AL48" i="12"/>
  <c r="AD48" i="12"/>
  <c r="V48" i="12"/>
  <c r="N48" i="12"/>
  <c r="F48" i="12"/>
  <c r="DN47" i="12"/>
  <c r="AL47" i="12"/>
  <c r="AD47" i="12"/>
  <c r="V47" i="12"/>
  <c r="N47" i="12"/>
  <c r="F47" i="12"/>
  <c r="DN46" i="12"/>
  <c r="AL46" i="12"/>
  <c r="AD46" i="12"/>
  <c r="V46" i="12"/>
  <c r="N46" i="12"/>
  <c r="F46" i="12"/>
  <c r="DN45" i="12"/>
  <c r="AL45" i="12"/>
  <c r="AD45" i="12"/>
  <c r="V45" i="12"/>
  <c r="N45" i="12"/>
  <c r="F45" i="12"/>
  <c r="DN43" i="12"/>
  <c r="AL43" i="12"/>
  <c r="AD43" i="12"/>
  <c r="V43" i="12"/>
  <c r="N43" i="12"/>
  <c r="F43" i="12"/>
  <c r="DN41" i="12"/>
  <c r="AL41" i="12"/>
  <c r="AD41" i="12"/>
  <c r="V41" i="12"/>
  <c r="N41" i="12"/>
  <c r="F41" i="12"/>
  <c r="L56" i="3"/>
  <c r="J54" i="3"/>
  <c r="P52" i="3"/>
  <c r="K50" i="3"/>
  <c r="J48" i="3"/>
  <c r="F46" i="3"/>
  <c r="K44" i="3"/>
  <c r="I42" i="3"/>
  <c r="L40" i="3"/>
  <c r="J38" i="3"/>
  <c r="P36" i="3"/>
  <c r="K34" i="3"/>
  <c r="J32" i="3"/>
  <c r="F30" i="3"/>
  <c r="K28" i="3"/>
  <c r="I26" i="3"/>
  <c r="L24" i="3"/>
  <c r="J22" i="3"/>
  <c r="P20" i="3"/>
  <c r="J16" i="3"/>
  <c r="K14" i="3"/>
  <c r="I10" i="3"/>
  <c r="AG66" i="12"/>
  <c r="AG82" i="12" s="1"/>
  <c r="AO65" i="12"/>
  <c r="AO81" i="12" s="1"/>
  <c r="AG65" i="12"/>
  <c r="AG81" i="12" s="1"/>
  <c r="Y65" i="12"/>
  <c r="Y81" i="12" s="1"/>
  <c r="Q65" i="12"/>
  <c r="Q81" i="12" s="1"/>
  <c r="I65" i="12"/>
  <c r="I81" i="12" s="1"/>
  <c r="DQ62" i="12"/>
  <c r="AO62" i="12"/>
  <c r="AG62" i="12"/>
  <c r="Y62" i="12"/>
  <c r="Q62" i="12"/>
  <c r="DQ61" i="12"/>
  <c r="AO61" i="12"/>
  <c r="AG61" i="12"/>
  <c r="Y61" i="12"/>
  <c r="Q61" i="12"/>
  <c r="DQ59" i="12"/>
  <c r="AO59" i="12"/>
  <c r="AG59" i="12"/>
  <c r="Y59" i="12"/>
  <c r="Q59" i="12"/>
  <c r="DQ58" i="12"/>
  <c r="AO58" i="12"/>
  <c r="AG58" i="12"/>
  <c r="Y58" i="12"/>
  <c r="Q58" i="12"/>
  <c r="I58" i="12"/>
  <c r="DQ56" i="12"/>
  <c r="AO56" i="12"/>
  <c r="AG56" i="12"/>
  <c r="Y56" i="12"/>
  <c r="Q56" i="12"/>
  <c r="I56" i="12"/>
  <c r="DQ55" i="12"/>
  <c r="AO55" i="12"/>
  <c r="AG55" i="12"/>
  <c r="Y55" i="12"/>
  <c r="Q55" i="12"/>
  <c r="I55" i="12"/>
  <c r="DQ54" i="12"/>
  <c r="AO54" i="12"/>
  <c r="AG54" i="12"/>
  <c r="Y54" i="12"/>
  <c r="Q54" i="12"/>
  <c r="I54" i="12"/>
  <c r="DQ52" i="12"/>
  <c r="AO52" i="12"/>
  <c r="AG52" i="12"/>
  <c r="Y52" i="12"/>
  <c r="Q52" i="12"/>
  <c r="I52" i="12"/>
  <c r="DQ51" i="12"/>
  <c r="AO51" i="12"/>
  <c r="AG51" i="12"/>
  <c r="Y51" i="12"/>
  <c r="Q51" i="12"/>
  <c r="I51" i="12"/>
  <c r="DQ50" i="12"/>
  <c r="AO50" i="12"/>
  <c r="AG50" i="12"/>
  <c r="Y50" i="12"/>
  <c r="Q50" i="12"/>
  <c r="I50" i="12"/>
  <c r="DQ49" i="12"/>
  <c r="AO49" i="12"/>
  <c r="AG49" i="12"/>
  <c r="Y49" i="12"/>
  <c r="Q49" i="12"/>
  <c r="I49" i="12"/>
  <c r="DQ48" i="12"/>
  <c r="AO48" i="12"/>
  <c r="AG48" i="12"/>
  <c r="Y48" i="12"/>
  <c r="Q48" i="12"/>
  <c r="I48" i="12"/>
  <c r="DQ47" i="12"/>
  <c r="AO47" i="12"/>
  <c r="AG47" i="12"/>
  <c r="Y47" i="12"/>
  <c r="Q47" i="12"/>
  <c r="I47" i="12"/>
  <c r="DQ46" i="12"/>
  <c r="AO46" i="12"/>
  <c r="AG46" i="12"/>
  <c r="Y46" i="12"/>
  <c r="Q46" i="12"/>
  <c r="I46" i="12"/>
  <c r="DQ45" i="12"/>
  <c r="AO45" i="12"/>
  <c r="AG45" i="12"/>
  <c r="Y45" i="12"/>
  <c r="Q45" i="12"/>
  <c r="I45" i="12"/>
  <c r="DQ43" i="12"/>
  <c r="AO43" i="12"/>
  <c r="AG43" i="12"/>
  <c r="Y43" i="12"/>
  <c r="Q43" i="12"/>
  <c r="I43" i="12"/>
  <c r="DQ41" i="12"/>
  <c r="AO41" i="12"/>
  <c r="AG41" i="12"/>
  <c r="Q41" i="12"/>
  <c r="DQ40" i="12"/>
  <c r="F56" i="3"/>
  <c r="I52" i="3"/>
  <c r="P47" i="3"/>
  <c r="Q43" i="3"/>
  <c r="F40" i="3"/>
  <c r="I36" i="3"/>
  <c r="P31" i="3"/>
  <c r="Q27" i="3"/>
  <c r="F24" i="3"/>
  <c r="I20" i="3"/>
  <c r="P15" i="3"/>
  <c r="F14" i="3"/>
  <c r="Q11" i="3"/>
  <c r="P10" i="3"/>
  <c r="F10" i="3"/>
  <c r="Y66" i="12"/>
  <c r="Y82" i="12" s="1"/>
  <c r="AN65" i="12"/>
  <c r="AN81" i="12" s="1"/>
  <c r="AF65" i="12"/>
  <c r="AF81" i="12" s="1"/>
  <c r="X65" i="12"/>
  <c r="X81" i="12" s="1"/>
  <c r="P65" i="12"/>
  <c r="P81" i="12" s="1"/>
  <c r="H65" i="12"/>
  <c r="H81" i="12" s="1"/>
  <c r="DP62" i="12"/>
  <c r="AN62" i="12"/>
  <c r="AF62" i="12"/>
  <c r="X62" i="12"/>
  <c r="P62" i="12"/>
  <c r="DP61" i="12"/>
  <c r="AN61" i="12"/>
  <c r="AF61" i="12"/>
  <c r="X61" i="12"/>
  <c r="P61" i="12"/>
  <c r="DP59" i="12"/>
  <c r="AN59" i="12"/>
  <c r="AF59" i="12"/>
  <c r="X59" i="12"/>
  <c r="P59" i="12"/>
  <c r="DP58" i="12"/>
  <c r="AN58" i="12"/>
  <c r="AF58" i="12"/>
  <c r="X58" i="12"/>
  <c r="P58" i="12"/>
  <c r="H58" i="12"/>
  <c r="DP56" i="12"/>
  <c r="AN56" i="12"/>
  <c r="AF56" i="12"/>
  <c r="X56" i="12"/>
  <c r="P56" i="12"/>
  <c r="H56" i="12"/>
  <c r="DP55" i="12"/>
  <c r="AN55" i="12"/>
  <c r="AF55" i="12"/>
  <c r="X55" i="12"/>
  <c r="P55" i="12"/>
  <c r="H55" i="12"/>
  <c r="DP54" i="12"/>
  <c r="AN54" i="12"/>
  <c r="AF54" i="12"/>
  <c r="X54" i="12"/>
  <c r="P54" i="12"/>
  <c r="H54" i="12"/>
  <c r="DP52" i="12"/>
  <c r="AN52" i="12"/>
  <c r="AF52" i="12"/>
  <c r="X52" i="12"/>
  <c r="P52" i="12"/>
  <c r="H52" i="12"/>
  <c r="DP51" i="12"/>
  <c r="AN51" i="12"/>
  <c r="AF51" i="12"/>
  <c r="X51" i="12"/>
  <c r="P51" i="12"/>
  <c r="H51" i="12"/>
  <c r="DP50" i="12"/>
  <c r="AN50" i="12"/>
  <c r="AF50" i="12"/>
  <c r="X50" i="12"/>
  <c r="P50" i="12"/>
  <c r="H50" i="12"/>
  <c r="DP49" i="12"/>
  <c r="AN49" i="12"/>
  <c r="AF49" i="12"/>
  <c r="X49" i="12"/>
  <c r="P49" i="12"/>
  <c r="H49" i="12"/>
  <c r="DP48" i="12"/>
  <c r="AN48" i="12"/>
  <c r="AF48" i="12"/>
  <c r="X48" i="12"/>
  <c r="P48" i="12"/>
  <c r="H48" i="12"/>
  <c r="DP47" i="12"/>
  <c r="AN47" i="12"/>
  <c r="AF47" i="12"/>
  <c r="X47" i="12"/>
  <c r="P47" i="12"/>
  <c r="H47" i="12"/>
  <c r="DP46" i="12"/>
  <c r="AN46" i="12"/>
  <c r="AF46" i="12"/>
  <c r="X46" i="12"/>
  <c r="P46" i="12"/>
  <c r="H46" i="12"/>
  <c r="DP45" i="12"/>
  <c r="AN45" i="12"/>
  <c r="AF45" i="12"/>
  <c r="X45" i="12"/>
  <c r="P45" i="12"/>
  <c r="H45" i="12"/>
  <c r="DP43" i="12"/>
  <c r="AN43" i="12"/>
  <c r="AF43" i="12"/>
  <c r="X43" i="12"/>
  <c r="P43" i="12"/>
  <c r="H43" i="12"/>
  <c r="DP41" i="12"/>
  <c r="AN41" i="12"/>
  <c r="AF41" i="12"/>
  <c r="P41" i="12"/>
  <c r="G7" i="12"/>
  <c r="O7" i="12"/>
  <c r="W7" i="12"/>
  <c r="AE7" i="12"/>
  <c r="AM7" i="12"/>
  <c r="DO7" i="12"/>
  <c r="G8" i="12"/>
  <c r="O8" i="12"/>
  <c r="W8" i="12"/>
  <c r="AE8" i="12"/>
  <c r="AM8" i="12"/>
  <c r="DO8" i="12"/>
  <c r="G9" i="12"/>
  <c r="O9" i="12"/>
  <c r="W9" i="12"/>
  <c r="AE9" i="12"/>
  <c r="AM9" i="12"/>
  <c r="DO9" i="12"/>
  <c r="G10" i="12"/>
  <c r="O10" i="12"/>
  <c r="W10" i="12"/>
  <c r="AE10" i="12"/>
  <c r="AM10" i="12"/>
  <c r="DO10" i="12"/>
  <c r="G11" i="12"/>
  <c r="O11" i="12"/>
  <c r="W11" i="12"/>
  <c r="AE11" i="12"/>
  <c r="AM11" i="12"/>
  <c r="DO11" i="12"/>
  <c r="G12" i="12"/>
  <c r="O12" i="12"/>
  <c r="W12" i="12"/>
  <c r="AE12" i="12"/>
  <c r="AM12" i="12"/>
  <c r="DO12" i="12"/>
  <c r="G14" i="12"/>
  <c r="O14" i="12"/>
  <c r="W14" i="12"/>
  <c r="AE14" i="12"/>
  <c r="AM14" i="12"/>
  <c r="DO14" i="12"/>
  <c r="G15" i="12"/>
  <c r="O15" i="12"/>
  <c r="W15" i="12"/>
  <c r="AE15" i="12"/>
  <c r="AM15" i="12"/>
  <c r="DO15" i="12"/>
  <c r="G16" i="12"/>
  <c r="O16" i="12"/>
  <c r="W16" i="12"/>
  <c r="AE16" i="12"/>
  <c r="AM16" i="12"/>
  <c r="DO16" i="12"/>
  <c r="G17" i="12"/>
  <c r="O17" i="12"/>
  <c r="W17" i="12"/>
  <c r="AE17" i="12"/>
  <c r="AM17" i="12"/>
  <c r="DO17" i="12"/>
  <c r="G18" i="12"/>
  <c r="O18" i="12"/>
  <c r="W18" i="12"/>
  <c r="AE18" i="12"/>
  <c r="AM18" i="12"/>
  <c r="DO18" i="12"/>
  <c r="G19" i="12"/>
  <c r="O19" i="12"/>
  <c r="W19" i="12"/>
  <c r="AE19" i="12"/>
  <c r="AM19" i="12"/>
  <c r="DO19" i="12"/>
  <c r="G20" i="12"/>
  <c r="O20" i="12"/>
  <c r="W20" i="12"/>
  <c r="AE20" i="12"/>
  <c r="AM20" i="12"/>
  <c r="DO20" i="12"/>
  <c r="O21" i="12"/>
  <c r="W21" i="12"/>
  <c r="AE21" i="12"/>
  <c r="AM21" i="12"/>
  <c r="DO21" i="12"/>
  <c r="O23" i="12"/>
  <c r="W23" i="12"/>
  <c r="AE23" i="12"/>
  <c r="AM23" i="12"/>
  <c r="DO23" i="12"/>
  <c r="G24" i="12"/>
  <c r="O24" i="12"/>
  <c r="W24" i="12"/>
  <c r="AE24" i="12"/>
  <c r="AM24" i="12"/>
  <c r="DO24" i="12"/>
  <c r="G25" i="12"/>
  <c r="O25" i="12"/>
  <c r="W25" i="12"/>
  <c r="AE25" i="12"/>
  <c r="AM25" i="12"/>
  <c r="DO25" i="12"/>
  <c r="G26" i="12"/>
  <c r="O26" i="12"/>
  <c r="W26" i="12"/>
  <c r="AE26" i="12"/>
  <c r="AM26" i="12"/>
  <c r="DO26" i="12"/>
  <c r="G27" i="12"/>
  <c r="O27" i="12"/>
  <c r="W27" i="12"/>
  <c r="AE27" i="12"/>
  <c r="AM27" i="12"/>
  <c r="DO27" i="12"/>
  <c r="G28" i="12"/>
  <c r="O28" i="12"/>
  <c r="W28" i="12"/>
  <c r="AE28" i="12"/>
  <c r="AM28" i="12"/>
  <c r="DO28" i="12"/>
  <c r="G29" i="12"/>
  <c r="O29" i="12"/>
  <c r="W29" i="12"/>
  <c r="AE29" i="12"/>
  <c r="AM29" i="12"/>
  <c r="DO29" i="12"/>
  <c r="G30" i="12"/>
  <c r="O30" i="12"/>
  <c r="W30" i="12"/>
  <c r="AE30" i="12"/>
  <c r="AM30" i="12"/>
  <c r="DO30" i="12"/>
  <c r="G31" i="12"/>
  <c r="O31" i="12"/>
  <c r="W31" i="12"/>
  <c r="AE31" i="12"/>
  <c r="AM31" i="12"/>
  <c r="DO31" i="12"/>
  <c r="O33" i="12"/>
  <c r="W33" i="12"/>
  <c r="AE33" i="12"/>
  <c r="AM33" i="12"/>
  <c r="DO33" i="12"/>
  <c r="O34" i="12"/>
  <c r="W34" i="12"/>
  <c r="AE34" i="12"/>
  <c r="AM34" i="12"/>
  <c r="DO34" i="12"/>
  <c r="O37" i="12"/>
  <c r="W37" i="12"/>
  <c r="AE37" i="12"/>
  <c r="AM37" i="12"/>
  <c r="DO37" i="12"/>
  <c r="O38" i="12"/>
  <c r="W38" i="12"/>
  <c r="AE38" i="12"/>
  <c r="AM38" i="12"/>
  <c r="DO38" i="12"/>
  <c r="G39" i="12"/>
  <c r="O39" i="12"/>
  <c r="W39" i="12"/>
  <c r="AE39" i="12"/>
  <c r="AM39" i="12"/>
  <c r="DO39" i="12"/>
  <c r="O40" i="12"/>
  <c r="W40" i="12"/>
  <c r="AE40" i="12"/>
  <c r="AM40" i="12"/>
  <c r="AN33" i="12" l="1"/>
  <c r="AN39" i="12"/>
  <c r="K25" i="8"/>
  <c r="L37" i="8"/>
  <c r="M73" i="8"/>
  <c r="AK54" i="4"/>
  <c r="L81" i="8"/>
  <c r="J29" i="8"/>
  <c r="L53" i="8"/>
  <c r="K81" i="8"/>
  <c r="J45" i="8"/>
  <c r="K57" i="8"/>
  <c r="M17" i="8"/>
  <c r="K77" i="8"/>
  <c r="J13" i="8"/>
  <c r="K69" i="8"/>
  <c r="J17" i="8"/>
  <c r="E54" i="4"/>
  <c r="K33" i="8"/>
  <c r="L45" i="8"/>
  <c r="M37" i="8"/>
  <c r="K73" i="8"/>
  <c r="J21" i="8"/>
  <c r="K9" i="8"/>
  <c r="L21" i="8"/>
  <c r="J33" i="8"/>
  <c r="J41" i="8"/>
  <c r="J49" i="8"/>
  <c r="K17" i="8"/>
  <c r="L29" i="8"/>
  <c r="J85" i="8"/>
  <c r="M77" i="8"/>
  <c r="L57" i="8"/>
  <c r="J65" i="8"/>
  <c r="J25" i="8"/>
  <c r="L49" i="8"/>
  <c r="J53" i="8"/>
  <c r="L25" i="8"/>
  <c r="M21" i="8"/>
  <c r="J81" i="8"/>
  <c r="L33" i="8"/>
  <c r="M69" i="8"/>
  <c r="K29" i="8"/>
  <c r="J37" i="8"/>
  <c r="K49" i="8"/>
  <c r="M9" i="8"/>
  <c r="M24" i="8"/>
  <c r="M25" i="8" s="1"/>
  <c r="L61" i="8"/>
  <c r="L73" i="8"/>
  <c r="AN34" i="12"/>
  <c r="AN30" i="12"/>
  <c r="AN28" i="12"/>
  <c r="AN26" i="12"/>
  <c r="AN24" i="12"/>
  <c r="AN20" i="12"/>
  <c r="AN18" i="12"/>
  <c r="AN16" i="12"/>
  <c r="AN14" i="12"/>
  <c r="AN11" i="12"/>
  <c r="AN9" i="12"/>
  <c r="AN7" i="12"/>
  <c r="AL14" i="12"/>
  <c r="AL13" i="12" s="1"/>
  <c r="AL11" i="12"/>
  <c r="AL9" i="12"/>
  <c r="AL7" i="12"/>
  <c r="AO40" i="12"/>
  <c r="AO37" i="12"/>
  <c r="AO36" i="12" s="1"/>
  <c r="AO21" i="12"/>
  <c r="AN38" i="12"/>
  <c r="AN31" i="12"/>
  <c r="AN29" i="12"/>
  <c r="AN27" i="12"/>
  <c r="AN25" i="12"/>
  <c r="AN23" i="12"/>
  <c r="AN19" i="12"/>
  <c r="AN17" i="12"/>
  <c r="AN15" i="12"/>
  <c r="AN12" i="12"/>
  <c r="AN10" i="12"/>
  <c r="AN8" i="12"/>
  <c r="AO16" i="12"/>
  <c r="AO14" i="12"/>
  <c r="AO11" i="12"/>
  <c r="AO9" i="12"/>
  <c r="AO7" i="12"/>
  <c r="AN40" i="12"/>
  <c r="AN37" i="12"/>
  <c r="DP44" i="12"/>
  <c r="P53" i="12"/>
  <c r="F57" i="12"/>
  <c r="F77" i="12" s="1"/>
  <c r="AL57" i="12"/>
  <c r="AL77" i="12" s="1"/>
  <c r="F60" i="12"/>
  <c r="F78" i="12" s="1"/>
  <c r="AL60" i="12"/>
  <c r="AL78" i="12" s="1"/>
  <c r="DO44" i="12"/>
  <c r="AN44" i="12"/>
  <c r="AN53" i="12"/>
  <c r="G44" i="12"/>
  <c r="AM53" i="12"/>
  <c r="X44" i="12"/>
  <c r="AD53" i="12"/>
  <c r="DN57" i="12"/>
  <c r="DN77" i="12" s="1"/>
  <c r="N60" i="12"/>
  <c r="N78" i="12" s="1"/>
  <c r="AL44" i="12"/>
  <c r="AL53" i="12"/>
  <c r="V60" i="12"/>
  <c r="V78" i="12" s="1"/>
  <c r="AE44" i="12"/>
  <c r="AE53" i="12"/>
  <c r="AG44" i="12"/>
  <c r="AG53" i="12"/>
  <c r="I53" i="12"/>
  <c r="AO53" i="12"/>
  <c r="DQ44" i="12"/>
  <c r="DQ53" i="12"/>
  <c r="Y53" i="12"/>
  <c r="X53" i="12"/>
  <c r="I44" i="12"/>
  <c r="AO44" i="12"/>
  <c r="DP53" i="12"/>
  <c r="AD57" i="12"/>
  <c r="AD77" i="12" s="1"/>
  <c r="AF53" i="12"/>
  <c r="AD44" i="12"/>
  <c r="DN44" i="12"/>
  <c r="N57" i="12"/>
  <c r="N77" i="12" s="1"/>
  <c r="AD60" i="12"/>
  <c r="AD78" i="12" s="1"/>
  <c r="N44" i="12"/>
  <c r="N53" i="12"/>
  <c r="AR1" i="12"/>
  <c r="AT40" i="12" s="1"/>
  <c r="AJ68" i="12"/>
  <c r="AK1" i="12"/>
  <c r="AK68" i="12" s="1"/>
  <c r="Y44" i="12"/>
  <c r="Q44" i="12"/>
  <c r="V44" i="12"/>
  <c r="V57" i="12"/>
  <c r="V77" i="12" s="1"/>
  <c r="Q53" i="12"/>
  <c r="CM15" i="11"/>
  <c r="BT15" i="11" s="1"/>
  <c r="F53" i="12"/>
  <c r="F44" i="12"/>
  <c r="O53" i="12"/>
  <c r="X42" i="12"/>
  <c r="X76" i="12" s="1"/>
  <c r="AF44" i="12"/>
  <c r="AF42" i="12" s="1"/>
  <c r="AF76" i="12" s="1"/>
  <c r="G53" i="12"/>
  <c r="V53" i="12"/>
  <c r="DN53" i="12"/>
  <c r="CP43" i="11"/>
  <c r="BH43" i="11" s="1"/>
  <c r="BF43" i="11" s="1"/>
  <c r="O44" i="12"/>
  <c r="H53" i="12"/>
  <c r="P44" i="12"/>
  <c r="P60" i="12"/>
  <c r="P78" i="12" s="1"/>
  <c r="AO57" i="12"/>
  <c r="AO77" i="12" s="1"/>
  <c r="Y60" i="12"/>
  <c r="Y78" i="12" s="1"/>
  <c r="W60" i="12"/>
  <c r="W78" i="12" s="1"/>
  <c r="AF57" i="12"/>
  <c r="AF77" i="12" s="1"/>
  <c r="DQ60" i="12"/>
  <c r="DQ78" i="12" s="1"/>
  <c r="AM57" i="12"/>
  <c r="AM77" i="12" s="1"/>
  <c r="DO60" i="12"/>
  <c r="DO78" i="12" s="1"/>
  <c r="Y46" i="4"/>
  <c r="X58" i="4"/>
  <c r="F34" i="12"/>
  <c r="F33" i="12"/>
  <c r="F40" i="12"/>
  <c r="AN57" i="12"/>
  <c r="AN77" i="12" s="1"/>
  <c r="X60" i="12"/>
  <c r="X78" i="12" s="1"/>
  <c r="O57" i="12"/>
  <c r="O77" i="12" s="1"/>
  <c r="DP60" i="12"/>
  <c r="DP78" i="12" s="1"/>
  <c r="AG60" i="12"/>
  <c r="AG78" i="12" s="1"/>
  <c r="AE60" i="12"/>
  <c r="AE78" i="12" s="1"/>
  <c r="Y57" i="12"/>
  <c r="Y77" i="12" s="1"/>
  <c r="AO60" i="12"/>
  <c r="AO78" i="12" s="1"/>
  <c r="Q54" i="4"/>
  <c r="P57" i="12"/>
  <c r="P77" i="12" s="1"/>
  <c r="AF60" i="12"/>
  <c r="AF78" i="12" s="1"/>
  <c r="DQ57" i="12"/>
  <c r="DQ77" i="12" s="1"/>
  <c r="DO57" i="12"/>
  <c r="DO77" i="12" s="1"/>
  <c r="AM60" i="12"/>
  <c r="AM78" i="12" s="1"/>
  <c r="X57" i="12"/>
  <c r="X77" i="12" s="1"/>
  <c r="DP57" i="12"/>
  <c r="DP77" i="12" s="1"/>
  <c r="AN60" i="12"/>
  <c r="AN78" i="12" s="1"/>
  <c r="AG57" i="12"/>
  <c r="AG77" i="12" s="1"/>
  <c r="Q60" i="12"/>
  <c r="Q78" i="12" s="1"/>
  <c r="AE57" i="12"/>
  <c r="AE77" i="12" s="1"/>
  <c r="O60" i="12"/>
  <c r="O78" i="12" s="1"/>
  <c r="F37" i="12"/>
  <c r="F36" i="12" s="1"/>
  <c r="DN60" i="12"/>
  <c r="DN78" i="12" s="1"/>
  <c r="I54" i="4"/>
  <c r="H44" i="12"/>
  <c r="F73" i="3"/>
  <c r="Q81" i="3"/>
  <c r="H22" i="4"/>
  <c r="X22" i="4"/>
  <c r="AK38" i="4"/>
  <c r="D22" i="4"/>
  <c r="E46" i="4"/>
  <c r="L22" i="4"/>
  <c r="AJ22" i="4"/>
  <c r="T58" i="4"/>
  <c r="AB22" i="4"/>
  <c r="V42" i="4"/>
  <c r="P22" i="4"/>
  <c r="AF22" i="4"/>
  <c r="T22" i="4"/>
  <c r="AB66" i="4"/>
  <c r="T82" i="4"/>
  <c r="AJ82" i="4"/>
  <c r="U82" i="4"/>
  <c r="AL14" i="4"/>
  <c r="AC66" i="4"/>
  <c r="W53" i="12"/>
  <c r="R50" i="4"/>
  <c r="H38" i="4"/>
  <c r="L66" i="4"/>
  <c r="D82" i="4"/>
  <c r="G86" i="4"/>
  <c r="K46" i="4"/>
  <c r="I66" i="4"/>
  <c r="CP58" i="11"/>
  <c r="G70" i="4"/>
  <c r="W70" i="4"/>
  <c r="O86" i="4"/>
  <c r="AE86" i="4"/>
  <c r="F21" i="8"/>
  <c r="AK62" i="4"/>
  <c r="AI86" i="4"/>
  <c r="AL58" i="4"/>
  <c r="AL78" i="4"/>
  <c r="P69" i="3"/>
  <c r="I85" i="3"/>
  <c r="O26" i="4"/>
  <c r="AE26" i="4"/>
  <c r="Y54" i="4"/>
  <c r="I78" i="4"/>
  <c r="F78" i="4"/>
  <c r="CP16" i="11"/>
  <c r="F25" i="8"/>
  <c r="AM44" i="12"/>
  <c r="N47" i="8"/>
  <c r="AE46" i="4"/>
  <c r="CP25" i="11"/>
  <c r="W44" i="12"/>
  <c r="K38" i="4"/>
  <c r="R18" i="4"/>
  <c r="H58" i="4"/>
  <c r="H87" i="8"/>
  <c r="W57" i="12"/>
  <c r="W77" i="12" s="1"/>
  <c r="CP39" i="11"/>
  <c r="CP35" i="11"/>
  <c r="Q57" i="12"/>
  <c r="Q77" i="12" s="1"/>
  <c r="O74" i="4"/>
  <c r="AE74" i="4"/>
  <c r="AJ86" i="4"/>
  <c r="CP172" i="11"/>
  <c r="CP168" i="11"/>
  <c r="D66" i="4"/>
  <c r="T66" i="4"/>
  <c r="AJ66" i="4"/>
  <c r="L82" i="4"/>
  <c r="AB82" i="4"/>
  <c r="DO53" i="12"/>
  <c r="L88" i="8"/>
  <c r="D70" i="4"/>
  <c r="AJ70" i="4"/>
  <c r="G74" i="4"/>
  <c r="L86" i="4"/>
  <c r="G17" i="8"/>
  <c r="H29" i="8"/>
  <c r="EZ15" i="11"/>
  <c r="FA15" i="11" s="1"/>
  <c r="FF15" i="11" s="1"/>
  <c r="CP77" i="11"/>
  <c r="CP144" i="11"/>
  <c r="CP140" i="11"/>
  <c r="CP74" i="11"/>
  <c r="AI70" i="4"/>
  <c r="AK78" i="4"/>
  <c r="U46" i="4"/>
  <c r="E62" i="4"/>
  <c r="S70" i="4"/>
  <c r="K86" i="4"/>
  <c r="AA86" i="4"/>
  <c r="CP175" i="11"/>
  <c r="AC38" i="4"/>
  <c r="L70" i="4"/>
  <c r="AB70" i="4"/>
  <c r="D86" i="4"/>
  <c r="T86" i="4"/>
  <c r="CP188" i="11"/>
  <c r="CP147" i="11"/>
  <c r="CP50" i="11"/>
  <c r="F14" i="4"/>
  <c r="V14" i="4"/>
  <c r="U18" i="4"/>
  <c r="AD30" i="4"/>
  <c r="AB42" i="4"/>
  <c r="H34" i="4"/>
  <c r="H66" i="4"/>
  <c r="X66" i="4"/>
  <c r="K70" i="4"/>
  <c r="J74" i="4"/>
  <c r="Z74" i="4"/>
  <c r="E78" i="4"/>
  <c r="P82" i="4"/>
  <c r="AF82" i="4"/>
  <c r="Q62" i="4"/>
  <c r="AA70" i="4"/>
  <c r="Y78" i="4"/>
  <c r="S86" i="4"/>
  <c r="U62" i="4"/>
  <c r="O70" i="4"/>
  <c r="AE70" i="4"/>
  <c r="AD74" i="4"/>
  <c r="AC78" i="4"/>
  <c r="W86" i="4"/>
  <c r="AD62" i="4"/>
  <c r="T70" i="4"/>
  <c r="W74" i="4"/>
  <c r="V78" i="4"/>
  <c r="AB86" i="4"/>
  <c r="U38" i="4"/>
  <c r="Y62" i="4"/>
  <c r="Q78" i="4"/>
  <c r="CP124" i="11"/>
  <c r="CP127" i="11"/>
  <c r="AL34" i="4"/>
  <c r="AM44" i="4"/>
  <c r="H65" i="8"/>
  <c r="CP132" i="11"/>
  <c r="CP179" i="11"/>
  <c r="Q33" i="3"/>
  <c r="L73" i="3"/>
  <c r="P85" i="3"/>
  <c r="S26" i="4"/>
  <c r="AI26" i="4"/>
  <c r="Q21" i="3"/>
  <c r="F77" i="3"/>
  <c r="H26" i="4"/>
  <c r="X26" i="4"/>
  <c r="O46" i="4"/>
  <c r="V50" i="4"/>
  <c r="M53" i="4"/>
  <c r="L58" i="4"/>
  <c r="D50" i="4"/>
  <c r="J77" i="8"/>
  <c r="N84" i="8"/>
  <c r="CP180" i="11"/>
  <c r="CP128" i="11"/>
  <c r="K17" i="3"/>
  <c r="J25" i="3"/>
  <c r="F33" i="3"/>
  <c r="J49" i="3"/>
  <c r="K61" i="3"/>
  <c r="F89" i="3"/>
  <c r="Q85" i="3"/>
  <c r="AD42" i="4"/>
  <c r="P66" i="4"/>
  <c r="AF66" i="4"/>
  <c r="R74" i="4"/>
  <c r="H82" i="4"/>
  <c r="X82" i="4"/>
  <c r="CP160" i="11"/>
  <c r="CP159" i="11"/>
  <c r="CP73" i="11"/>
  <c r="CP139" i="11"/>
  <c r="CP135" i="11"/>
  <c r="CP187" i="11"/>
  <c r="F26" i="4"/>
  <c r="V26" i="4"/>
  <c r="AL26" i="4"/>
  <c r="J42" i="4"/>
  <c r="F58" i="4"/>
  <c r="G21" i="8"/>
  <c r="E65" i="8"/>
  <c r="F49" i="8"/>
  <c r="CP70" i="11"/>
  <c r="CP55" i="11"/>
  <c r="EZ21" i="11"/>
  <c r="FA21" i="11" s="1"/>
  <c r="FF21" i="11" s="1"/>
  <c r="L17" i="3"/>
  <c r="P29" i="3"/>
  <c r="Q41" i="3"/>
  <c r="L57" i="3"/>
  <c r="F88" i="4"/>
  <c r="AL88" i="4"/>
  <c r="U89" i="4"/>
  <c r="L34" i="4"/>
  <c r="E38" i="4"/>
  <c r="J21" i="3"/>
  <c r="L45" i="3"/>
  <c r="P57" i="3"/>
  <c r="F61" i="3"/>
  <c r="Q69" i="3"/>
  <c r="I73" i="3"/>
  <c r="J85" i="3"/>
  <c r="O14" i="4"/>
  <c r="AE14" i="4"/>
  <c r="I22" i="4"/>
  <c r="AC22" i="4"/>
  <c r="G30" i="4"/>
  <c r="W30" i="4"/>
  <c r="S38" i="4"/>
  <c r="F50" i="4"/>
  <c r="AD22" i="4"/>
  <c r="I34" i="4"/>
  <c r="X42" i="4"/>
  <c r="J34" i="4"/>
  <c r="AF34" i="4"/>
  <c r="AA46" i="4"/>
  <c r="P50" i="4"/>
  <c r="S54" i="4"/>
  <c r="K13" i="8"/>
  <c r="G29" i="8"/>
  <c r="C41" i="8"/>
  <c r="H49" i="8"/>
  <c r="P70" i="4"/>
  <c r="AF70" i="4"/>
  <c r="S74" i="4"/>
  <c r="AI74" i="4"/>
  <c r="H86" i="4"/>
  <c r="X86" i="4"/>
  <c r="F41" i="8"/>
  <c r="F57" i="8"/>
  <c r="F77" i="8"/>
  <c r="F33" i="8"/>
  <c r="F53" i="8"/>
  <c r="CP163" i="11"/>
  <c r="CP143" i="11"/>
  <c r="EY21" i="11"/>
  <c r="CP211" i="11"/>
  <c r="CP120" i="11"/>
  <c r="CP167" i="11"/>
  <c r="CP131" i="11"/>
  <c r="Q17" i="3"/>
  <c r="V88" i="4"/>
  <c r="AG24" i="4"/>
  <c r="AC46" i="4"/>
  <c r="AD18" i="4"/>
  <c r="D26" i="4"/>
  <c r="T26" i="4"/>
  <c r="AJ26" i="4"/>
  <c r="G46" i="4"/>
  <c r="D58" i="4"/>
  <c r="L14" i="4"/>
  <c r="AB14" i="4"/>
  <c r="D30" i="4"/>
  <c r="T30" i="4"/>
  <c r="AJ30" i="4"/>
  <c r="I46" i="4"/>
  <c r="F21" i="3"/>
  <c r="J45" i="3"/>
  <c r="K57" i="3"/>
  <c r="S22" i="4"/>
  <c r="AI22" i="4"/>
  <c r="AF50" i="4"/>
  <c r="AI54" i="4"/>
  <c r="H88" i="8"/>
  <c r="J62" i="4"/>
  <c r="Z62" i="4"/>
  <c r="E66" i="4"/>
  <c r="Y66" i="4"/>
  <c r="R78" i="4"/>
  <c r="Q82" i="4"/>
  <c r="AK82" i="4"/>
  <c r="H13" i="8"/>
  <c r="C17" i="8"/>
  <c r="I25" i="8"/>
  <c r="I33" i="8"/>
  <c r="G37" i="8"/>
  <c r="M45" i="8"/>
  <c r="I49" i="8"/>
  <c r="G53" i="8"/>
  <c r="M13" i="8"/>
  <c r="H17" i="8"/>
  <c r="C21" i="8"/>
  <c r="I29" i="8"/>
  <c r="J61" i="8"/>
  <c r="G73" i="8"/>
  <c r="M81" i="8"/>
  <c r="H85" i="8"/>
  <c r="H41" i="8"/>
  <c r="C45" i="8"/>
  <c r="I53" i="8"/>
  <c r="E69" i="8"/>
  <c r="CP184" i="11"/>
  <c r="CP176" i="11"/>
  <c r="CP156" i="11"/>
  <c r="CP152" i="11"/>
  <c r="CP136" i="11"/>
  <c r="CP123" i="11"/>
  <c r="CN15" i="11"/>
  <c r="CP72" i="11"/>
  <c r="M61" i="8"/>
  <c r="C69" i="8"/>
  <c r="CP195" i="11"/>
  <c r="CP183" i="11"/>
  <c r="Y38" i="4"/>
  <c r="E22" i="4"/>
  <c r="Y22" i="4"/>
  <c r="F42" i="4"/>
  <c r="AL42" i="4"/>
  <c r="P42" i="4"/>
  <c r="I62" i="4"/>
  <c r="AC62" i="4"/>
  <c r="F74" i="4"/>
  <c r="V74" i="4"/>
  <c r="AL74" i="4"/>
  <c r="U78" i="4"/>
  <c r="C29" i="8"/>
  <c r="H33" i="8"/>
  <c r="F62" i="4"/>
  <c r="V62" i="4"/>
  <c r="AL62" i="4"/>
  <c r="U66" i="4"/>
  <c r="AD78" i="4"/>
  <c r="I82" i="4"/>
  <c r="AC82" i="4"/>
  <c r="E45" i="8"/>
  <c r="G33" i="8"/>
  <c r="F37" i="8"/>
  <c r="M41" i="8"/>
  <c r="H45" i="8"/>
  <c r="C49" i="8"/>
  <c r="I57" i="8"/>
  <c r="K85" i="8"/>
  <c r="EZ223" i="11"/>
  <c r="EY223" i="11"/>
  <c r="I77" i="8"/>
  <c r="J41" i="3"/>
  <c r="J88" i="4"/>
  <c r="J14" i="4"/>
  <c r="E18" i="4"/>
  <c r="M17" i="4"/>
  <c r="AM24" i="4"/>
  <c r="AJ42" i="4"/>
  <c r="AM41" i="4"/>
  <c r="AK46" i="4"/>
  <c r="J37" i="3"/>
  <c r="P73" i="3"/>
  <c r="AI14" i="4"/>
  <c r="AM12" i="4"/>
  <c r="AK22" i="4"/>
  <c r="K30" i="4"/>
  <c r="P14" i="4"/>
  <c r="X30" i="4"/>
  <c r="Q46" i="4"/>
  <c r="J50" i="4"/>
  <c r="P34" i="4"/>
  <c r="AI46" i="4"/>
  <c r="T50" i="4"/>
  <c r="G54" i="4"/>
  <c r="AG68" i="4"/>
  <c r="AG81" i="4"/>
  <c r="E21" i="8"/>
  <c r="N23" i="8"/>
  <c r="K41" i="8"/>
  <c r="C57" i="8"/>
  <c r="L13" i="8"/>
  <c r="L17" i="8"/>
  <c r="E17" i="8"/>
  <c r="L85" i="8"/>
  <c r="G45" i="8"/>
  <c r="M53" i="8"/>
  <c r="H57" i="8"/>
  <c r="C61" i="8"/>
  <c r="I69" i="8"/>
  <c r="E85" i="8"/>
  <c r="G65" i="8"/>
  <c r="F69" i="8"/>
  <c r="H77" i="8"/>
  <c r="C81" i="8"/>
  <c r="F73" i="8"/>
  <c r="H81" i="8"/>
  <c r="C85" i="8"/>
  <c r="J57" i="3"/>
  <c r="Z88" i="4"/>
  <c r="Y89" i="4"/>
  <c r="Z14" i="4"/>
  <c r="Y18" i="4"/>
  <c r="R30" i="4"/>
  <c r="Q34" i="4"/>
  <c r="D42" i="4"/>
  <c r="I25" i="3"/>
  <c r="K49" i="3"/>
  <c r="L61" i="3"/>
  <c r="I89" i="3"/>
  <c r="S14" i="4"/>
  <c r="Q22" i="4"/>
  <c r="M24" i="4"/>
  <c r="AA30" i="4"/>
  <c r="AA38" i="4"/>
  <c r="AF14" i="4"/>
  <c r="R22" i="4"/>
  <c r="H30" i="4"/>
  <c r="AM29" i="4"/>
  <c r="AJ34" i="4"/>
  <c r="AF42" i="4"/>
  <c r="AK34" i="4"/>
  <c r="V58" i="4"/>
  <c r="F18" i="4"/>
  <c r="V18" i="4"/>
  <c r="AL18" i="4"/>
  <c r="AL50" i="4"/>
  <c r="AC54" i="4"/>
  <c r="AB58" i="4"/>
  <c r="K54" i="4"/>
  <c r="AM68" i="4"/>
  <c r="AM81" i="4"/>
  <c r="R62" i="4"/>
  <c r="Q66" i="4"/>
  <c r="AK66" i="4"/>
  <c r="J78" i="4"/>
  <c r="Z78" i="4"/>
  <c r="E82" i="4"/>
  <c r="Y82" i="4"/>
  <c r="N64" i="8"/>
  <c r="O36" i="12"/>
  <c r="O35" i="12" s="1"/>
  <c r="O75" i="12" s="1"/>
  <c r="O32" i="12"/>
  <c r="O74" i="12" s="1"/>
  <c r="F91" i="3"/>
  <c r="K45" i="3"/>
  <c r="G87" i="4"/>
  <c r="W87" i="4"/>
  <c r="W10" i="4"/>
  <c r="AG27" i="4"/>
  <c r="N30" i="4"/>
  <c r="L87" i="4"/>
  <c r="L10" i="4"/>
  <c r="AB87" i="4"/>
  <c r="AB10" i="4"/>
  <c r="G88" i="4"/>
  <c r="W88" i="4"/>
  <c r="V89" i="4"/>
  <c r="AL89" i="4"/>
  <c r="AG12" i="4"/>
  <c r="N18" i="4"/>
  <c r="AG15" i="4"/>
  <c r="AG25" i="4"/>
  <c r="AM31" i="4"/>
  <c r="AH34" i="4"/>
  <c r="AG36" i="4"/>
  <c r="N42" i="4"/>
  <c r="AG39" i="4"/>
  <c r="P61" i="3"/>
  <c r="F65" i="3"/>
  <c r="Q73" i="3"/>
  <c r="I77" i="3"/>
  <c r="J89" i="3"/>
  <c r="U87" i="4"/>
  <c r="U10" i="4"/>
  <c r="D88" i="4"/>
  <c r="T88" i="4"/>
  <c r="AJ88" i="4"/>
  <c r="O89" i="4"/>
  <c r="AE89" i="4"/>
  <c r="O18" i="4"/>
  <c r="AE18" i="4"/>
  <c r="AG16" i="4"/>
  <c r="N22" i="4"/>
  <c r="AG19" i="4"/>
  <c r="I26" i="4"/>
  <c r="AC26" i="4"/>
  <c r="AG29" i="4"/>
  <c r="AD34" i="4"/>
  <c r="C38" i="4"/>
  <c r="M35" i="4"/>
  <c r="AG41" i="4"/>
  <c r="Q90" i="3"/>
  <c r="Q13" i="3"/>
  <c r="P17" i="3"/>
  <c r="Q29" i="3"/>
  <c r="I33" i="3"/>
  <c r="L69" i="3"/>
  <c r="P81" i="3"/>
  <c r="F85" i="3"/>
  <c r="J87" i="4"/>
  <c r="J10" i="4"/>
  <c r="Z87" i="4"/>
  <c r="Z10" i="4"/>
  <c r="E88" i="4"/>
  <c r="Y88" i="4"/>
  <c r="H89" i="4"/>
  <c r="X89" i="4"/>
  <c r="E14" i="4"/>
  <c r="Y14" i="4"/>
  <c r="M13" i="4"/>
  <c r="P18" i="4"/>
  <c r="AF18" i="4"/>
  <c r="C22" i="4"/>
  <c r="M19" i="4"/>
  <c r="AM20" i="4"/>
  <c r="R26" i="4"/>
  <c r="AH26" i="4"/>
  <c r="AM23" i="4"/>
  <c r="Q30" i="4"/>
  <c r="AK30" i="4"/>
  <c r="D38" i="4"/>
  <c r="AE38" i="4"/>
  <c r="AM36" i="4"/>
  <c r="AH42" i="4"/>
  <c r="AM39" i="4"/>
  <c r="AD50" i="4"/>
  <c r="M45" i="4"/>
  <c r="C54" i="4"/>
  <c r="M51" i="4"/>
  <c r="AM52" i="4"/>
  <c r="R58" i="4"/>
  <c r="AH58" i="4"/>
  <c r="AM55" i="4"/>
  <c r="M64" i="4"/>
  <c r="AM65" i="4"/>
  <c r="M77" i="4"/>
  <c r="C86" i="4"/>
  <c r="M83" i="4"/>
  <c r="AM84" i="4"/>
  <c r="D87" i="8"/>
  <c r="N7" i="8"/>
  <c r="N31" i="8"/>
  <c r="N50" i="8"/>
  <c r="D53" i="8"/>
  <c r="P38" i="4"/>
  <c r="AF38" i="4"/>
  <c r="M39" i="4"/>
  <c r="C42" i="4"/>
  <c r="S42" i="4"/>
  <c r="AI42" i="4"/>
  <c r="AM40" i="4"/>
  <c r="R46" i="4"/>
  <c r="AH46" i="4"/>
  <c r="AM43" i="4"/>
  <c r="Q50" i="4"/>
  <c r="AK50" i="4"/>
  <c r="H54" i="4"/>
  <c r="X54" i="4"/>
  <c r="M52" i="4"/>
  <c r="AM53" i="4"/>
  <c r="K58" i="4"/>
  <c r="AA58" i="4"/>
  <c r="M65" i="4"/>
  <c r="M71" i="4"/>
  <c r="C74" i="4"/>
  <c r="AM72" i="4"/>
  <c r="AM75" i="4"/>
  <c r="AH78" i="4"/>
  <c r="M84" i="4"/>
  <c r="AM85" i="4"/>
  <c r="M86" i="8"/>
  <c r="E88" i="8"/>
  <c r="N26" i="8"/>
  <c r="D29" i="8"/>
  <c r="G62" i="4"/>
  <c r="W62" i="4"/>
  <c r="F66" i="4"/>
  <c r="V66" i="4"/>
  <c r="AL66" i="4"/>
  <c r="U70" i="4"/>
  <c r="L74" i="4"/>
  <c r="AB74" i="4"/>
  <c r="O78" i="4"/>
  <c r="AE78" i="4"/>
  <c r="AG76" i="4"/>
  <c r="N82" i="4"/>
  <c r="AG79" i="4"/>
  <c r="AD82" i="4"/>
  <c r="I86" i="4"/>
  <c r="AC86" i="4"/>
  <c r="F86" i="8"/>
  <c r="F9" i="8"/>
  <c r="F88" i="8"/>
  <c r="N35" i="8"/>
  <c r="N51" i="8"/>
  <c r="K34" i="4"/>
  <c r="AA34" i="4"/>
  <c r="J38" i="4"/>
  <c r="Z38" i="4"/>
  <c r="E42" i="4"/>
  <c r="Y42" i="4"/>
  <c r="M41" i="4"/>
  <c r="P46" i="4"/>
  <c r="AF46" i="4"/>
  <c r="M47" i="4"/>
  <c r="C50" i="4"/>
  <c r="S50" i="4"/>
  <c r="AI50" i="4"/>
  <c r="AM48" i="4"/>
  <c r="R54" i="4"/>
  <c r="AM51" i="4"/>
  <c r="AH54" i="4"/>
  <c r="Q58" i="4"/>
  <c r="AK58" i="4"/>
  <c r="H62" i="4"/>
  <c r="X62" i="4"/>
  <c r="M60" i="4"/>
  <c r="AM61" i="4"/>
  <c r="K66" i="4"/>
  <c r="AA66" i="4"/>
  <c r="J70" i="4"/>
  <c r="Z70" i="4"/>
  <c r="E74" i="4"/>
  <c r="Y74" i="4"/>
  <c r="M73" i="4"/>
  <c r="P78" i="4"/>
  <c r="AF78" i="4"/>
  <c r="C82" i="4"/>
  <c r="M79" i="4"/>
  <c r="S82" i="4"/>
  <c r="AI82" i="4"/>
  <c r="AM80" i="4"/>
  <c r="R86" i="4"/>
  <c r="AH86" i="4"/>
  <c r="AM83" i="4"/>
  <c r="K86" i="8"/>
  <c r="C88" i="8"/>
  <c r="N20" i="8"/>
  <c r="G25" i="8"/>
  <c r="F29" i="8"/>
  <c r="N28" i="8"/>
  <c r="K37" i="8"/>
  <c r="M49" i="8"/>
  <c r="C53" i="8"/>
  <c r="I61" i="8"/>
  <c r="L69" i="8"/>
  <c r="N68" i="8"/>
  <c r="D57" i="8"/>
  <c r="N54" i="8"/>
  <c r="N71" i="8"/>
  <c r="N44" i="8"/>
  <c r="G49" i="8"/>
  <c r="M57" i="8"/>
  <c r="H61" i="8"/>
  <c r="C65" i="8"/>
  <c r="I73" i="8"/>
  <c r="D77" i="8"/>
  <c r="N74" i="8"/>
  <c r="D81" i="8"/>
  <c r="N78" i="8"/>
  <c r="N36" i="12"/>
  <c r="N35" i="12" s="1"/>
  <c r="N75" i="12" s="1"/>
  <c r="N32" i="12"/>
  <c r="N74" i="12" s="1"/>
  <c r="N22" i="12"/>
  <c r="N73" i="12" s="1"/>
  <c r="N13" i="12"/>
  <c r="N6" i="12" s="1"/>
  <c r="AG36" i="12"/>
  <c r="AG35" i="12" s="1"/>
  <c r="AG75" i="12" s="1"/>
  <c r="AG32" i="12"/>
  <c r="AG74" i="12" s="1"/>
  <c r="AG22" i="12"/>
  <c r="AG73" i="12" s="1"/>
  <c r="AG13" i="12"/>
  <c r="AG6" i="12" s="1"/>
  <c r="DP36" i="12"/>
  <c r="DP35" i="12" s="1"/>
  <c r="DP75" i="12" s="1"/>
  <c r="X36" i="12"/>
  <c r="DP32" i="12"/>
  <c r="DP74" i="12" s="1"/>
  <c r="X32" i="12"/>
  <c r="X74" i="12" s="1"/>
  <c r="DP22" i="12"/>
  <c r="DP73" i="12" s="1"/>
  <c r="X22" i="12"/>
  <c r="X73" i="12" s="1"/>
  <c r="DP13" i="12"/>
  <c r="DP6" i="12" s="1"/>
  <c r="X13" i="12"/>
  <c r="X6" i="12" s="1"/>
  <c r="CP182" i="11"/>
  <c r="CP166" i="11"/>
  <c r="EX224" i="11"/>
  <c r="AR224" i="11"/>
  <c r="CP40" i="11"/>
  <c r="BH40" i="11" s="1"/>
  <c r="BF40" i="11" s="1"/>
  <c r="CP26" i="11"/>
  <c r="EZ20" i="11"/>
  <c r="FA20" i="11" s="1"/>
  <c r="FF20" i="11" s="1"/>
  <c r="EY18" i="11"/>
  <c r="O22" i="12"/>
  <c r="O73" i="12" s="1"/>
  <c r="O13" i="12"/>
  <c r="O6" i="12" s="1"/>
  <c r="AM32" i="12"/>
  <c r="AM74" i="12" s="1"/>
  <c r="AM13" i="12"/>
  <c r="AM6" i="12" s="1"/>
  <c r="Q91" i="3"/>
  <c r="P45" i="3"/>
  <c r="I92" i="3"/>
  <c r="P21" i="3"/>
  <c r="K87" i="4"/>
  <c r="K10" i="4"/>
  <c r="P87" i="4"/>
  <c r="P10" i="4"/>
  <c r="AF87" i="4"/>
  <c r="AF10" i="4"/>
  <c r="K88" i="4"/>
  <c r="AA88" i="4"/>
  <c r="J89" i="4"/>
  <c r="Z89" i="4"/>
  <c r="M11" i="4"/>
  <c r="C14" i="4"/>
  <c r="AM15" i="4"/>
  <c r="AH18" i="4"/>
  <c r="AM25" i="4"/>
  <c r="R34" i="4"/>
  <c r="M32" i="4"/>
  <c r="AG33" i="4"/>
  <c r="L65" i="3"/>
  <c r="P77" i="3"/>
  <c r="F81" i="3"/>
  <c r="Q89" i="3"/>
  <c r="Y87" i="4"/>
  <c r="Y10" i="4"/>
  <c r="H88" i="4"/>
  <c r="X88" i="4"/>
  <c r="S89" i="4"/>
  <c r="AI89" i="4"/>
  <c r="C18" i="4"/>
  <c r="M15" i="4"/>
  <c r="S18" i="4"/>
  <c r="AI18" i="4"/>
  <c r="AM16" i="4"/>
  <c r="AM19" i="4"/>
  <c r="AH22" i="4"/>
  <c r="Q26" i="4"/>
  <c r="AK26" i="4"/>
  <c r="M28" i="4"/>
  <c r="N34" i="4"/>
  <c r="AG31" i="4"/>
  <c r="M37" i="4"/>
  <c r="F92" i="3"/>
  <c r="P33" i="3"/>
  <c r="F37" i="3"/>
  <c r="Q45" i="3"/>
  <c r="I49" i="3"/>
  <c r="J61" i="3"/>
  <c r="K73" i="3"/>
  <c r="L85" i="3"/>
  <c r="N87" i="4"/>
  <c r="N10" i="4"/>
  <c r="AG7" i="4"/>
  <c r="AD87" i="4"/>
  <c r="AD10" i="4"/>
  <c r="I88" i="4"/>
  <c r="AC88" i="4"/>
  <c r="L89" i="4"/>
  <c r="AB89" i="4"/>
  <c r="I14" i="4"/>
  <c r="AC14" i="4"/>
  <c r="D18" i="4"/>
  <c r="T18" i="4"/>
  <c r="AJ18" i="4"/>
  <c r="AG17" i="4"/>
  <c r="G22" i="4"/>
  <c r="W22" i="4"/>
  <c r="U30" i="4"/>
  <c r="I38" i="4"/>
  <c r="C46" i="4"/>
  <c r="M43" i="4"/>
  <c r="AJ50" i="4"/>
  <c r="AG49" i="4"/>
  <c r="W54" i="4"/>
  <c r="N74" i="4"/>
  <c r="AG71" i="4"/>
  <c r="D86" i="8"/>
  <c r="N6" i="8"/>
  <c r="D9" i="8"/>
  <c r="T38" i="4"/>
  <c r="AJ38" i="4"/>
  <c r="AG37" i="4"/>
  <c r="G42" i="4"/>
  <c r="W42" i="4"/>
  <c r="F46" i="4"/>
  <c r="V46" i="4"/>
  <c r="AL46" i="4"/>
  <c r="U50" i="4"/>
  <c r="L54" i="4"/>
  <c r="AB54" i="4"/>
  <c r="O58" i="4"/>
  <c r="AE58" i="4"/>
  <c r="AG56" i="4"/>
  <c r="N62" i="4"/>
  <c r="AG59" i="4"/>
  <c r="AG69" i="4"/>
  <c r="E87" i="8"/>
  <c r="I88" i="8"/>
  <c r="N12" i="8"/>
  <c r="L65" i="8"/>
  <c r="AM57" i="4"/>
  <c r="K62" i="4"/>
  <c r="AA62" i="4"/>
  <c r="J66" i="4"/>
  <c r="Z66" i="4"/>
  <c r="E70" i="4"/>
  <c r="Y70" i="4"/>
  <c r="M69" i="4"/>
  <c r="P74" i="4"/>
  <c r="AF74" i="4"/>
  <c r="C78" i="4"/>
  <c r="M75" i="4"/>
  <c r="S78" i="4"/>
  <c r="AI78" i="4"/>
  <c r="AM76" i="4"/>
  <c r="R82" i="4"/>
  <c r="AM79" i="4"/>
  <c r="AH82" i="4"/>
  <c r="Q86" i="4"/>
  <c r="AK86" i="4"/>
  <c r="J86" i="8"/>
  <c r="J9" i="8"/>
  <c r="J88" i="8"/>
  <c r="N16" i="8"/>
  <c r="M29" i="8"/>
  <c r="N32" i="8"/>
  <c r="N48" i="8"/>
  <c r="O34" i="4"/>
  <c r="AE34" i="4"/>
  <c r="AG32" i="4"/>
  <c r="N38" i="4"/>
  <c r="AG35" i="4"/>
  <c r="AD38" i="4"/>
  <c r="I42" i="4"/>
  <c r="AC42" i="4"/>
  <c r="D46" i="4"/>
  <c r="T46" i="4"/>
  <c r="AJ46" i="4"/>
  <c r="AG45" i="4"/>
  <c r="G50" i="4"/>
  <c r="W50" i="4"/>
  <c r="F54" i="4"/>
  <c r="V54" i="4"/>
  <c r="AL54" i="4"/>
  <c r="U58" i="4"/>
  <c r="L62" i="4"/>
  <c r="AB62" i="4"/>
  <c r="O66" i="4"/>
  <c r="AE66" i="4"/>
  <c r="AG64" i="4"/>
  <c r="N70" i="4"/>
  <c r="AG67" i="4"/>
  <c r="AD70" i="4"/>
  <c r="I74" i="4"/>
  <c r="AC74" i="4"/>
  <c r="D78" i="4"/>
  <c r="T78" i="4"/>
  <c r="AJ78" i="4"/>
  <c r="AG77" i="4"/>
  <c r="G82" i="4"/>
  <c r="W82" i="4"/>
  <c r="F86" i="4"/>
  <c r="V86" i="4"/>
  <c r="AL86" i="4"/>
  <c r="C87" i="8"/>
  <c r="G88" i="8"/>
  <c r="N19" i="8"/>
  <c r="K53" i="8"/>
  <c r="J57" i="8"/>
  <c r="N67" i="8"/>
  <c r="L41" i="8"/>
  <c r="N40" i="8"/>
  <c r="N70" i="8"/>
  <c r="D73" i="8"/>
  <c r="E41" i="8"/>
  <c r="N43" i="8"/>
  <c r="N60" i="8"/>
  <c r="AL36" i="12"/>
  <c r="AL35" i="12" s="1"/>
  <c r="AL75" i="12" s="1"/>
  <c r="AL32" i="12"/>
  <c r="AL74" i="12" s="1"/>
  <c r="AL22" i="12"/>
  <c r="AL73" i="12" s="1"/>
  <c r="F22" i="12"/>
  <c r="F73" i="12" s="1"/>
  <c r="F13" i="12"/>
  <c r="F6" i="12" s="1"/>
  <c r="DQ36" i="12"/>
  <c r="DQ35" i="12" s="1"/>
  <c r="DQ75" i="12" s="1"/>
  <c r="Y36" i="12"/>
  <c r="DQ32" i="12"/>
  <c r="DQ74" i="12" s="1"/>
  <c r="Y32" i="12"/>
  <c r="Y74" i="12" s="1"/>
  <c r="DQ22" i="12"/>
  <c r="DQ73" i="12" s="1"/>
  <c r="Y22" i="12"/>
  <c r="Y73" i="12" s="1"/>
  <c r="DQ13" i="12"/>
  <c r="DQ6" i="12" s="1"/>
  <c r="Y13" i="12"/>
  <c r="Y6" i="12" s="1"/>
  <c r="P36" i="12"/>
  <c r="P35" i="12" s="1"/>
  <c r="P75" i="12" s="1"/>
  <c r="P32" i="12"/>
  <c r="P74" i="12" s="1"/>
  <c r="P22" i="12"/>
  <c r="P73" i="12" s="1"/>
  <c r="P13" i="12"/>
  <c r="P6" i="12" s="1"/>
  <c r="CP134" i="11"/>
  <c r="CL224" i="11"/>
  <c r="I7" i="3" s="1"/>
  <c r="I95" i="3" s="1"/>
  <c r="CP23" i="11"/>
  <c r="EZ18" i="11"/>
  <c r="FA18" i="11" s="1"/>
  <c r="FF18" i="11" s="1"/>
  <c r="I21" i="3"/>
  <c r="F49" i="3"/>
  <c r="F25" i="3"/>
  <c r="I37" i="3"/>
  <c r="AA87" i="4"/>
  <c r="AA10" i="4"/>
  <c r="C26" i="4"/>
  <c r="M23" i="4"/>
  <c r="AM27" i="4"/>
  <c r="AH30" i="4"/>
  <c r="AE36" i="12"/>
  <c r="AE35" i="12" s="1"/>
  <c r="AE75" i="12" s="1"/>
  <c r="AE32" i="12"/>
  <c r="AE74" i="12" s="1"/>
  <c r="AE22" i="12"/>
  <c r="AE73" i="12" s="1"/>
  <c r="AE13" i="12"/>
  <c r="AE6" i="12" s="1"/>
  <c r="F17" i="3"/>
  <c r="L49" i="3"/>
  <c r="P91" i="3"/>
  <c r="P92" i="3"/>
  <c r="L25" i="3"/>
  <c r="P37" i="3"/>
  <c r="F41" i="3"/>
  <c r="Q49" i="3"/>
  <c r="I53" i="3"/>
  <c r="J65" i="3"/>
  <c r="K77" i="3"/>
  <c r="L89" i="3"/>
  <c r="O87" i="4"/>
  <c r="O10" i="4"/>
  <c r="AE87" i="4"/>
  <c r="AE10" i="4"/>
  <c r="N88" i="4"/>
  <c r="AG8" i="4"/>
  <c r="AD88" i="4"/>
  <c r="AC89" i="4"/>
  <c r="N14" i="4"/>
  <c r="AG11" i="4"/>
  <c r="AD14" i="4"/>
  <c r="I18" i="4"/>
  <c r="AC18" i="4"/>
  <c r="AG21" i="4"/>
  <c r="G26" i="4"/>
  <c r="W26" i="4"/>
  <c r="F30" i="4"/>
  <c r="V30" i="4"/>
  <c r="AL30" i="4"/>
  <c r="V34" i="4"/>
  <c r="Q38" i="4"/>
  <c r="L42" i="4"/>
  <c r="P58" i="4"/>
  <c r="P25" i="3"/>
  <c r="F29" i="3"/>
  <c r="Q37" i="3"/>
  <c r="I41" i="3"/>
  <c r="J53" i="3"/>
  <c r="K65" i="3"/>
  <c r="L77" i="3"/>
  <c r="P89" i="3"/>
  <c r="T87" i="4"/>
  <c r="T10" i="4"/>
  <c r="AJ87" i="4"/>
  <c r="AJ10" i="4"/>
  <c r="O88" i="4"/>
  <c r="AE88" i="4"/>
  <c r="N89" i="4"/>
  <c r="AG9" i="4"/>
  <c r="AD89" i="4"/>
  <c r="G14" i="4"/>
  <c r="W14" i="4"/>
  <c r="U22" i="4"/>
  <c r="L26" i="4"/>
  <c r="AB26" i="4"/>
  <c r="O30" i="4"/>
  <c r="AE30" i="4"/>
  <c r="AG28" i="4"/>
  <c r="X34" i="4"/>
  <c r="G38" i="4"/>
  <c r="AI38" i="4"/>
  <c r="W46" i="4"/>
  <c r="AJ58" i="4"/>
  <c r="K69" i="3"/>
  <c r="L81" i="3"/>
  <c r="AC87" i="4"/>
  <c r="AC10" i="4"/>
  <c r="L88" i="4"/>
  <c r="AB88" i="4"/>
  <c r="W89" i="4"/>
  <c r="D14" i="4"/>
  <c r="T14" i="4"/>
  <c r="AJ14" i="4"/>
  <c r="AG13" i="4"/>
  <c r="G18" i="4"/>
  <c r="W18" i="4"/>
  <c r="F22" i="4"/>
  <c r="V22" i="4"/>
  <c r="AL22" i="4"/>
  <c r="U26" i="4"/>
  <c r="L30" i="4"/>
  <c r="AB30" i="4"/>
  <c r="T34" i="4"/>
  <c r="H42" i="4"/>
  <c r="M40" i="4"/>
  <c r="Z50" i="4"/>
  <c r="AG57" i="4"/>
  <c r="K25" i="3"/>
  <c r="L37" i="3"/>
  <c r="P49" i="3"/>
  <c r="F53" i="3"/>
  <c r="Q61" i="3"/>
  <c r="I65" i="3"/>
  <c r="J77" i="3"/>
  <c r="K89" i="3"/>
  <c r="R87" i="4"/>
  <c r="R10" i="4"/>
  <c r="AH87" i="4"/>
  <c r="AH10" i="4"/>
  <c r="AM7" i="4"/>
  <c r="Q88" i="4"/>
  <c r="AK88" i="4"/>
  <c r="P89" i="4"/>
  <c r="AF89" i="4"/>
  <c r="Q14" i="4"/>
  <c r="AK14" i="4"/>
  <c r="H18" i="4"/>
  <c r="X18" i="4"/>
  <c r="M16" i="4"/>
  <c r="AM17" i="4"/>
  <c r="K22" i="4"/>
  <c r="AA22" i="4"/>
  <c r="J26" i="4"/>
  <c r="Z26" i="4"/>
  <c r="E30" i="4"/>
  <c r="Y30" i="4"/>
  <c r="M29" i="4"/>
  <c r="U34" i="4"/>
  <c r="O38" i="4"/>
  <c r="R42" i="4"/>
  <c r="H50" i="4"/>
  <c r="X50" i="4"/>
  <c r="M48" i="4"/>
  <c r="AM49" i="4"/>
  <c r="AA54" i="4"/>
  <c r="J58" i="4"/>
  <c r="Z58" i="4"/>
  <c r="M61" i="4"/>
  <c r="C70" i="4"/>
  <c r="M67" i="4"/>
  <c r="AH74" i="4"/>
  <c r="AM71" i="4"/>
  <c r="M80" i="4"/>
  <c r="H86" i="8"/>
  <c r="H9" i="8"/>
  <c r="L87" i="8"/>
  <c r="C13" i="8"/>
  <c r="I21" i="8"/>
  <c r="N22" i="8"/>
  <c r="D25" i="8"/>
  <c r="N36" i="8"/>
  <c r="X38" i="4"/>
  <c r="M36" i="4"/>
  <c r="AM37" i="4"/>
  <c r="K42" i="4"/>
  <c r="AA42" i="4"/>
  <c r="J46" i="4"/>
  <c r="Z46" i="4"/>
  <c r="E50" i="4"/>
  <c r="Y50" i="4"/>
  <c r="M49" i="4"/>
  <c r="P54" i="4"/>
  <c r="AF54" i="4"/>
  <c r="M55" i="4"/>
  <c r="C58" i="4"/>
  <c r="S58" i="4"/>
  <c r="AI58" i="4"/>
  <c r="AM56" i="4"/>
  <c r="AM59" i="4"/>
  <c r="AH62" i="4"/>
  <c r="H70" i="4"/>
  <c r="X70" i="4"/>
  <c r="M68" i="4"/>
  <c r="AM69" i="4"/>
  <c r="K74" i="4"/>
  <c r="AA74" i="4"/>
  <c r="M81" i="4"/>
  <c r="P86" i="4"/>
  <c r="AF86" i="4"/>
  <c r="E86" i="8"/>
  <c r="E9" i="8"/>
  <c r="I87" i="8"/>
  <c r="N11" i="8"/>
  <c r="O62" i="4"/>
  <c r="AE62" i="4"/>
  <c r="AG60" i="4"/>
  <c r="N66" i="4"/>
  <c r="AG63" i="4"/>
  <c r="AD66" i="4"/>
  <c r="I70" i="4"/>
  <c r="AC70" i="4"/>
  <c r="D74" i="4"/>
  <c r="T74" i="4"/>
  <c r="AJ74" i="4"/>
  <c r="AG73" i="4"/>
  <c r="G78" i="4"/>
  <c r="W78" i="4"/>
  <c r="F82" i="4"/>
  <c r="V82" i="4"/>
  <c r="AL82" i="4"/>
  <c r="U86" i="4"/>
  <c r="F87" i="8"/>
  <c r="E13" i="8"/>
  <c r="N15" i="8"/>
  <c r="K21" i="8"/>
  <c r="N30" i="8"/>
  <c r="D33" i="8"/>
  <c r="N46" i="8"/>
  <c r="D49" i="8"/>
  <c r="N63" i="8"/>
  <c r="C34" i="4"/>
  <c r="M31" i="4"/>
  <c r="S34" i="4"/>
  <c r="AI34" i="4"/>
  <c r="AM32" i="4"/>
  <c r="R38" i="4"/>
  <c r="AM35" i="4"/>
  <c r="AH38" i="4"/>
  <c r="Q42" i="4"/>
  <c r="AK42" i="4"/>
  <c r="H46" i="4"/>
  <c r="X46" i="4"/>
  <c r="M44" i="4"/>
  <c r="AM45" i="4"/>
  <c r="K50" i="4"/>
  <c r="AA50" i="4"/>
  <c r="J54" i="4"/>
  <c r="Z54" i="4"/>
  <c r="E58" i="4"/>
  <c r="Y58" i="4"/>
  <c r="M57" i="4"/>
  <c r="P62" i="4"/>
  <c r="AF62" i="4"/>
  <c r="C66" i="4"/>
  <c r="M63" i="4"/>
  <c r="S66" i="4"/>
  <c r="AI66" i="4"/>
  <c r="AM64" i="4"/>
  <c r="R70" i="4"/>
  <c r="AH70" i="4"/>
  <c r="AM67" i="4"/>
  <c r="Q74" i="4"/>
  <c r="AK74" i="4"/>
  <c r="H78" i="4"/>
  <c r="X78" i="4"/>
  <c r="M76" i="4"/>
  <c r="AM77" i="4"/>
  <c r="K82" i="4"/>
  <c r="AA82" i="4"/>
  <c r="J86" i="4"/>
  <c r="Z86" i="4"/>
  <c r="C86" i="8"/>
  <c r="C9" i="8"/>
  <c r="G87" i="8"/>
  <c r="K88" i="8"/>
  <c r="I17" i="8"/>
  <c r="D21" i="8"/>
  <c r="N18" i="8"/>
  <c r="E33" i="8"/>
  <c r="N62" i="8"/>
  <c r="D65" i="8"/>
  <c r="I65" i="8"/>
  <c r="N66" i="8"/>
  <c r="D69" i="8"/>
  <c r="E81" i="8"/>
  <c r="N83" i="8"/>
  <c r="E37" i="8"/>
  <c r="N39" i="8"/>
  <c r="N56" i="8"/>
  <c r="G61" i="8"/>
  <c r="F65" i="8"/>
  <c r="H73" i="8"/>
  <c r="C77" i="8"/>
  <c r="I85" i="8"/>
  <c r="C33" i="8"/>
  <c r="I41" i="8"/>
  <c r="D45" i="8"/>
  <c r="N42" i="8"/>
  <c r="E57" i="8"/>
  <c r="N59" i="8"/>
  <c r="K65" i="8"/>
  <c r="J69" i="8"/>
  <c r="L77" i="8"/>
  <c r="N76" i="8"/>
  <c r="G81" i="8"/>
  <c r="F85" i="8"/>
  <c r="J73" i="8"/>
  <c r="N80" i="8"/>
  <c r="G85" i="8"/>
  <c r="AD36" i="12"/>
  <c r="AD35" i="12" s="1"/>
  <c r="AD75" i="12" s="1"/>
  <c r="AD32" i="12"/>
  <c r="AD74" i="12" s="1"/>
  <c r="AD22" i="12"/>
  <c r="AD73" i="12" s="1"/>
  <c r="AD13" i="12"/>
  <c r="AD6" i="12" s="1"/>
  <c r="Q36" i="12"/>
  <c r="Q35" i="12" s="1"/>
  <c r="Q75" i="12" s="1"/>
  <c r="Q32" i="12"/>
  <c r="Q74" i="12" s="1"/>
  <c r="Q22" i="12"/>
  <c r="Q73" i="12" s="1"/>
  <c r="Q13" i="12"/>
  <c r="Q6" i="12" s="1"/>
  <c r="CP186" i="11"/>
  <c r="CP162" i="11"/>
  <c r="CP138" i="11"/>
  <c r="CP57" i="11"/>
  <c r="I11" i="3"/>
  <c r="I91" i="3" s="1"/>
  <c r="CP44" i="11"/>
  <c r="BH44" i="11" s="1"/>
  <c r="BF44" i="11" s="1"/>
  <c r="CP36" i="11"/>
  <c r="EY22" i="11"/>
  <c r="CP22" i="11"/>
  <c r="EY20" i="11"/>
  <c r="P13" i="3"/>
  <c r="P90" i="3"/>
  <c r="AM36" i="12"/>
  <c r="AM35" i="12" s="1"/>
  <c r="AM75" i="12" s="1"/>
  <c r="AM22" i="12"/>
  <c r="AM73" i="12" s="1"/>
  <c r="Q57" i="3"/>
  <c r="DO36" i="12"/>
  <c r="DO35" i="12" s="1"/>
  <c r="DO75" i="12" s="1"/>
  <c r="W36" i="12"/>
  <c r="W35" i="12" s="1"/>
  <c r="W75" i="12" s="1"/>
  <c r="DO32" i="12"/>
  <c r="DO74" i="12" s="1"/>
  <c r="W32" i="12"/>
  <c r="W74" i="12" s="1"/>
  <c r="DO22" i="12"/>
  <c r="DO73" i="12" s="1"/>
  <c r="W22" i="12"/>
  <c r="W73" i="12" s="1"/>
  <c r="DO13" i="12"/>
  <c r="DO6" i="12" s="1"/>
  <c r="W13" i="12"/>
  <c r="W6" i="12" s="1"/>
  <c r="F90" i="3"/>
  <c r="F13" i="3"/>
  <c r="I90" i="3"/>
  <c r="I29" i="3"/>
  <c r="K37" i="3"/>
  <c r="I45" i="3"/>
  <c r="K53" i="3"/>
  <c r="Q25" i="3"/>
  <c r="Q92" i="3"/>
  <c r="J17" i="3"/>
  <c r="K29" i="3"/>
  <c r="L41" i="3"/>
  <c r="P53" i="3"/>
  <c r="F57" i="3"/>
  <c r="Q65" i="3"/>
  <c r="I69" i="3"/>
  <c r="J81" i="3"/>
  <c r="S87" i="4"/>
  <c r="S10" i="4"/>
  <c r="AI87" i="4"/>
  <c r="AI10" i="4"/>
  <c r="R88" i="4"/>
  <c r="AH88" i="4"/>
  <c r="AM8" i="4"/>
  <c r="Q89" i="4"/>
  <c r="AK89" i="4"/>
  <c r="R14" i="4"/>
  <c r="AH14" i="4"/>
  <c r="AM11" i="4"/>
  <c r="Q18" i="4"/>
  <c r="AK18" i="4"/>
  <c r="M20" i="4"/>
  <c r="AM21" i="4"/>
  <c r="K26" i="4"/>
  <c r="AA26" i="4"/>
  <c r="J30" i="4"/>
  <c r="Z30" i="4"/>
  <c r="F34" i="4"/>
  <c r="AB34" i="4"/>
  <c r="AM33" i="4"/>
  <c r="T42" i="4"/>
  <c r="AM47" i="4"/>
  <c r="AH50" i="4"/>
  <c r="AF58" i="4"/>
  <c r="L29" i="3"/>
  <c r="P41" i="3"/>
  <c r="F45" i="3"/>
  <c r="Q53" i="3"/>
  <c r="I57" i="3"/>
  <c r="J69" i="3"/>
  <c r="K81" i="3"/>
  <c r="H87" i="4"/>
  <c r="H10" i="4"/>
  <c r="X87" i="4"/>
  <c r="X10" i="4"/>
  <c r="S88" i="4"/>
  <c r="AI88" i="4"/>
  <c r="R89" i="4"/>
  <c r="AH89" i="4"/>
  <c r="AM9" i="4"/>
  <c r="K14" i="4"/>
  <c r="AA14" i="4"/>
  <c r="J18" i="4"/>
  <c r="Z18" i="4"/>
  <c r="M21" i="4"/>
  <c r="P26" i="4"/>
  <c r="AF26" i="4"/>
  <c r="M27" i="4"/>
  <c r="C30" i="4"/>
  <c r="S30" i="4"/>
  <c r="AI30" i="4"/>
  <c r="AM28" i="4"/>
  <c r="AC34" i="4"/>
  <c r="M33" i="4"/>
  <c r="L38" i="4"/>
  <c r="I61" i="3"/>
  <c r="J73" i="3"/>
  <c r="K85" i="3"/>
  <c r="Q87" i="4"/>
  <c r="Q10" i="4"/>
  <c r="AK87" i="4"/>
  <c r="AK10" i="4"/>
  <c r="P88" i="4"/>
  <c r="AF88" i="4"/>
  <c r="K89" i="4"/>
  <c r="AA89" i="4"/>
  <c r="H14" i="4"/>
  <c r="X14" i="4"/>
  <c r="M12" i="4"/>
  <c r="AM13" i="4"/>
  <c r="K18" i="4"/>
  <c r="AA18" i="4"/>
  <c r="J22" i="4"/>
  <c r="Z22" i="4"/>
  <c r="E26" i="4"/>
  <c r="Y26" i="4"/>
  <c r="M25" i="4"/>
  <c r="P30" i="4"/>
  <c r="AF30" i="4"/>
  <c r="D34" i="4"/>
  <c r="Y34" i="4"/>
  <c r="M56" i="4"/>
  <c r="I17" i="3"/>
  <c r="J29" i="3"/>
  <c r="K41" i="3"/>
  <c r="L53" i="3"/>
  <c r="P65" i="3"/>
  <c r="F69" i="3"/>
  <c r="Q77" i="3"/>
  <c r="I81" i="3"/>
  <c r="V87" i="4"/>
  <c r="V10" i="4"/>
  <c r="AL87" i="4"/>
  <c r="AL10" i="4"/>
  <c r="U88" i="4"/>
  <c r="D89" i="4"/>
  <c r="T89" i="4"/>
  <c r="AJ89" i="4"/>
  <c r="U14" i="4"/>
  <c r="L18" i="4"/>
  <c r="AB18" i="4"/>
  <c r="O22" i="4"/>
  <c r="AE22" i="4"/>
  <c r="AG20" i="4"/>
  <c r="N26" i="4"/>
  <c r="AG23" i="4"/>
  <c r="AD26" i="4"/>
  <c r="I30" i="4"/>
  <c r="AC30" i="4"/>
  <c r="E34" i="4"/>
  <c r="Z34" i="4"/>
  <c r="W38" i="4"/>
  <c r="Z42" i="4"/>
  <c r="S46" i="4"/>
  <c r="AG44" i="4"/>
  <c r="N50" i="4"/>
  <c r="AG47" i="4"/>
  <c r="U54" i="4"/>
  <c r="L50" i="4"/>
  <c r="AB50" i="4"/>
  <c r="O54" i="4"/>
  <c r="AE54" i="4"/>
  <c r="AG52" i="4"/>
  <c r="N58" i="4"/>
  <c r="AG55" i="4"/>
  <c r="AD58" i="4"/>
  <c r="AG65" i="4"/>
  <c r="AG84" i="4"/>
  <c r="L86" i="8"/>
  <c r="L9" i="8"/>
  <c r="D88" i="8"/>
  <c r="N8" i="8"/>
  <c r="G13" i="8"/>
  <c r="F17" i="8"/>
  <c r="H25" i="8"/>
  <c r="N34" i="8"/>
  <c r="D37" i="8"/>
  <c r="N52" i="8"/>
  <c r="AB38" i="4"/>
  <c r="O42" i="4"/>
  <c r="AE42" i="4"/>
  <c r="AG40" i="4"/>
  <c r="N46" i="4"/>
  <c r="AG43" i="4"/>
  <c r="AD46" i="4"/>
  <c r="I50" i="4"/>
  <c r="AC50" i="4"/>
  <c r="D54" i="4"/>
  <c r="T54" i="4"/>
  <c r="AJ54" i="4"/>
  <c r="AG53" i="4"/>
  <c r="G58" i="4"/>
  <c r="W58" i="4"/>
  <c r="AG72" i="4"/>
  <c r="N78" i="4"/>
  <c r="AG75" i="4"/>
  <c r="AG85" i="4"/>
  <c r="I86" i="8"/>
  <c r="I9" i="8"/>
  <c r="M87" i="8"/>
  <c r="N10" i="8"/>
  <c r="D13" i="8"/>
  <c r="E25" i="8"/>
  <c r="N27" i="8"/>
  <c r="G69" i="8"/>
  <c r="C62" i="4"/>
  <c r="M59" i="4"/>
  <c r="S62" i="4"/>
  <c r="AI62" i="4"/>
  <c r="AM60" i="4"/>
  <c r="R66" i="4"/>
  <c r="AM63" i="4"/>
  <c r="AH66" i="4"/>
  <c r="Q70" i="4"/>
  <c r="AK70" i="4"/>
  <c r="H74" i="4"/>
  <c r="X74" i="4"/>
  <c r="M72" i="4"/>
  <c r="AM73" i="4"/>
  <c r="K78" i="4"/>
  <c r="AA78" i="4"/>
  <c r="J82" i="4"/>
  <c r="Z82" i="4"/>
  <c r="E86" i="4"/>
  <c r="Y86" i="4"/>
  <c r="M85" i="4"/>
  <c r="J87" i="8"/>
  <c r="I13" i="8"/>
  <c r="D17" i="8"/>
  <c r="N14" i="8"/>
  <c r="E29" i="8"/>
  <c r="H37" i="8"/>
  <c r="G41" i="8"/>
  <c r="F45" i="8"/>
  <c r="H53" i="8"/>
  <c r="G57" i="8"/>
  <c r="E61" i="8"/>
  <c r="G34" i="4"/>
  <c r="W34" i="4"/>
  <c r="F38" i="4"/>
  <c r="V38" i="4"/>
  <c r="AL38" i="4"/>
  <c r="U42" i="4"/>
  <c r="L46" i="4"/>
  <c r="AB46" i="4"/>
  <c r="O50" i="4"/>
  <c r="AE50" i="4"/>
  <c r="AG48" i="4"/>
  <c r="AG51" i="4"/>
  <c r="N54" i="4"/>
  <c r="AD54" i="4"/>
  <c r="I58" i="4"/>
  <c r="AC58" i="4"/>
  <c r="D62" i="4"/>
  <c r="T62" i="4"/>
  <c r="AJ62" i="4"/>
  <c r="AG61" i="4"/>
  <c r="G66" i="4"/>
  <c r="W66" i="4"/>
  <c r="F70" i="4"/>
  <c r="V70" i="4"/>
  <c r="AL70" i="4"/>
  <c r="U74" i="4"/>
  <c r="L78" i="4"/>
  <c r="AB78" i="4"/>
  <c r="O82" i="4"/>
  <c r="AE82" i="4"/>
  <c r="AG80" i="4"/>
  <c r="N86" i="4"/>
  <c r="AG83" i="4"/>
  <c r="AD86" i="4"/>
  <c r="G86" i="8"/>
  <c r="G9" i="8"/>
  <c r="K87" i="8"/>
  <c r="F13" i="8"/>
  <c r="H21" i="8"/>
  <c r="C25" i="8"/>
  <c r="M33" i="8"/>
  <c r="C37" i="8"/>
  <c r="I45" i="8"/>
  <c r="E49" i="8"/>
  <c r="F61" i="8"/>
  <c r="M65" i="8"/>
  <c r="H69" i="8"/>
  <c r="C73" i="8"/>
  <c r="I81" i="8"/>
  <c r="N82" i="8"/>
  <c r="D85" i="8"/>
  <c r="I37" i="8"/>
  <c r="D41" i="8"/>
  <c r="N38" i="8"/>
  <c r="E53" i="8"/>
  <c r="N55" i="8"/>
  <c r="K61" i="8"/>
  <c r="N72" i="8"/>
  <c r="G77" i="8"/>
  <c r="F81" i="8"/>
  <c r="M85" i="8"/>
  <c r="D61" i="8"/>
  <c r="N58" i="8"/>
  <c r="E73" i="8"/>
  <c r="N75" i="8"/>
  <c r="E77" i="8"/>
  <c r="N79" i="8"/>
  <c r="DN36" i="12"/>
  <c r="DN35" i="12" s="1"/>
  <c r="DN75" i="12" s="1"/>
  <c r="V36" i="12"/>
  <c r="V35" i="12" s="1"/>
  <c r="V75" i="12" s="1"/>
  <c r="DN32" i="12"/>
  <c r="DN74" i="12" s="1"/>
  <c r="V32" i="12"/>
  <c r="V74" i="12" s="1"/>
  <c r="DN22" i="12"/>
  <c r="DN73" i="12" s="1"/>
  <c r="V22" i="12"/>
  <c r="V73" i="12" s="1"/>
  <c r="DN13" i="12"/>
  <c r="DN6" i="12" s="1"/>
  <c r="V13" i="12"/>
  <c r="V6" i="12" s="1"/>
  <c r="AO32" i="12"/>
  <c r="AO74" i="12" s="1"/>
  <c r="AO22" i="12"/>
  <c r="AO73" i="12" s="1"/>
  <c r="AF36" i="12"/>
  <c r="AF35" i="12" s="1"/>
  <c r="AF75" i="12" s="1"/>
  <c r="AF32" i="12"/>
  <c r="AF74" i="12" s="1"/>
  <c r="AF22" i="12"/>
  <c r="AF73" i="12" s="1"/>
  <c r="AF13" i="12"/>
  <c r="AF6" i="12" s="1"/>
  <c r="CP189" i="11"/>
  <c r="CP173" i="11"/>
  <c r="CP157" i="11"/>
  <c r="CP141" i="11"/>
  <c r="CP117" i="11"/>
  <c r="CP46" i="11"/>
  <c r="BH46" i="11" s="1"/>
  <c r="BF46" i="11" s="1"/>
  <c r="CP65" i="11"/>
  <c r="AS224" i="11"/>
  <c r="CP75" i="11"/>
  <c r="CP41" i="11"/>
  <c r="BH41" i="11" s="1"/>
  <c r="BF41" i="11" s="1"/>
  <c r="CP33" i="11"/>
  <c r="EZ22" i="11"/>
  <c r="FA22" i="11" s="1"/>
  <c r="FF22" i="11" s="1"/>
  <c r="G42" i="12" l="1"/>
  <c r="G76" i="12" s="1"/>
  <c r="AN32" i="12"/>
  <c r="AN74" i="12" s="1"/>
  <c r="BM65" i="11"/>
  <c r="BK65" i="11"/>
  <c r="E9" i="4"/>
  <c r="AM42" i="12"/>
  <c r="AM76" i="12" s="1"/>
  <c r="N24" i="8"/>
  <c r="N88" i="8" s="1"/>
  <c r="M88" i="8"/>
  <c r="M89" i="8" s="1"/>
  <c r="CO15" i="11"/>
  <c r="L12" i="3" s="1"/>
  <c r="L92" i="3" s="1"/>
  <c r="K12" i="3"/>
  <c r="EO15" i="11"/>
  <c r="J12" i="3"/>
  <c r="AO35" i="12"/>
  <c r="AO75" i="12" s="1"/>
  <c r="AO13" i="12"/>
  <c r="AO6" i="12" s="1"/>
  <c r="AO72" i="12" s="1"/>
  <c r="DO42" i="12"/>
  <c r="DO76" i="12" s="1"/>
  <c r="AN22" i="12"/>
  <c r="AN73" i="12" s="1"/>
  <c r="AD42" i="12"/>
  <c r="AD76" i="12" s="1"/>
  <c r="DQ42" i="12"/>
  <c r="DQ76" i="12" s="1"/>
  <c r="AN13" i="12"/>
  <c r="AN6" i="12" s="1"/>
  <c r="AN36" i="12"/>
  <c r="AN35" i="12" s="1"/>
  <c r="AN75" i="12" s="1"/>
  <c r="AL42" i="12"/>
  <c r="AL76" i="12" s="1"/>
  <c r="AN42" i="12"/>
  <c r="AN76" i="12" s="1"/>
  <c r="DP42" i="12"/>
  <c r="DP76" i="12" s="1"/>
  <c r="AL6" i="12"/>
  <c r="AL72" i="12" s="1"/>
  <c r="P42" i="12"/>
  <c r="P76" i="12" s="1"/>
  <c r="AG42" i="12"/>
  <c r="AG76" i="12" s="1"/>
  <c r="AE42" i="12"/>
  <c r="AE76" i="12" s="1"/>
  <c r="N42" i="12"/>
  <c r="N76" i="12" s="1"/>
  <c r="DN42" i="12"/>
  <c r="DN76" i="12" s="1"/>
  <c r="Y42" i="12"/>
  <c r="Y76" i="12" s="1"/>
  <c r="AO42" i="12"/>
  <c r="AO76" i="12" s="1"/>
  <c r="I42" i="12"/>
  <c r="I76" i="12" s="1"/>
  <c r="AS1" i="12"/>
  <c r="AS68" i="12" s="1"/>
  <c r="AR68" i="12"/>
  <c r="AZ1" i="12"/>
  <c r="AV7" i="12"/>
  <c r="AV8" i="12"/>
  <c r="AV9" i="12"/>
  <c r="AV10" i="12"/>
  <c r="AV11" i="12"/>
  <c r="AV12" i="12"/>
  <c r="AV14" i="12"/>
  <c r="AV15" i="12"/>
  <c r="AV16" i="12"/>
  <c r="AV17" i="12"/>
  <c r="AV18" i="12"/>
  <c r="AV19" i="12"/>
  <c r="AV20" i="12"/>
  <c r="AV21" i="12"/>
  <c r="AV23" i="12"/>
  <c r="AV27" i="12"/>
  <c r="AV37" i="12"/>
  <c r="AV24" i="12"/>
  <c r="AV28" i="12"/>
  <c r="AV34" i="12"/>
  <c r="AW23" i="12"/>
  <c r="AV25" i="12"/>
  <c r="AV29" i="12"/>
  <c r="AV33" i="12"/>
  <c r="AV32" i="12" s="1"/>
  <c r="AV74" i="12" s="1"/>
  <c r="AV30" i="12"/>
  <c r="AW12" i="12"/>
  <c r="AW17" i="12"/>
  <c r="AW34" i="12"/>
  <c r="AV26" i="12"/>
  <c r="AV31" i="12"/>
  <c r="AV39" i="12"/>
  <c r="AW7" i="12"/>
  <c r="AW9" i="12"/>
  <c r="AW14" i="12"/>
  <c r="AW18" i="12"/>
  <c r="AW10" i="12"/>
  <c r="AW15" i="12"/>
  <c r="AW21" i="12"/>
  <c r="AW24" i="12"/>
  <c r="AW25" i="12"/>
  <c r="AW26" i="12"/>
  <c r="AW27" i="12"/>
  <c r="AW28" i="12"/>
  <c r="AW29" i="12"/>
  <c r="AW30" i="12"/>
  <c r="AW31" i="12"/>
  <c r="AW38" i="12"/>
  <c r="AW39" i="12"/>
  <c r="AT7" i="12"/>
  <c r="AT8" i="12"/>
  <c r="AT9" i="12"/>
  <c r="AT10" i="12"/>
  <c r="AT11" i="12"/>
  <c r="AV38" i="12"/>
  <c r="AW16" i="12"/>
  <c r="AW19" i="12"/>
  <c r="AT33" i="12"/>
  <c r="AW11" i="12"/>
  <c r="AW20" i="12"/>
  <c r="AW33" i="12"/>
  <c r="AW32" i="12" s="1"/>
  <c r="AW74" i="12" s="1"/>
  <c r="AW37" i="12"/>
  <c r="AT23" i="12"/>
  <c r="AT24" i="12"/>
  <c r="AT25" i="12"/>
  <c r="AT26" i="12"/>
  <c r="AT27" i="12"/>
  <c r="AT28" i="12"/>
  <c r="AT29" i="12"/>
  <c r="AT30" i="12"/>
  <c r="AT31" i="12"/>
  <c r="AW8" i="12"/>
  <c r="AT12" i="12"/>
  <c r="AT14" i="12"/>
  <c r="AT15" i="12"/>
  <c r="AT16" i="12"/>
  <c r="AT17" i="12"/>
  <c r="AT18" i="12"/>
  <c r="AT19" i="12"/>
  <c r="AT20" i="12"/>
  <c r="AT21" i="12"/>
  <c r="AT37" i="12"/>
  <c r="AT38" i="12"/>
  <c r="AT39" i="12"/>
  <c r="AT34" i="12"/>
  <c r="AU61" i="12"/>
  <c r="AW61" i="12"/>
  <c r="AU58" i="12"/>
  <c r="AU56" i="12"/>
  <c r="AU55" i="12"/>
  <c r="AU54" i="12"/>
  <c r="AU52" i="12"/>
  <c r="AU51" i="12"/>
  <c r="AU50" i="12"/>
  <c r="AU49" i="12"/>
  <c r="AU48" i="12"/>
  <c r="AU47" i="12"/>
  <c r="AU46" i="12"/>
  <c r="AU45" i="12"/>
  <c r="AU43" i="12"/>
  <c r="AU41" i="12"/>
  <c r="AT59" i="12"/>
  <c r="AT54" i="12"/>
  <c r="AT49" i="12"/>
  <c r="AT45" i="12"/>
  <c r="AW62" i="12"/>
  <c r="AW66" i="12"/>
  <c r="AW82" i="12" s="1"/>
  <c r="AU65" i="12"/>
  <c r="AU81" i="12" s="1"/>
  <c r="AU59" i="12"/>
  <c r="AT65" i="12"/>
  <c r="AT81" i="12" s="1"/>
  <c r="AT58" i="12"/>
  <c r="AT52" i="12"/>
  <c r="AT48" i="12"/>
  <c r="AT43" i="12"/>
  <c r="AW51" i="12"/>
  <c r="AW50" i="12"/>
  <c r="AW49" i="12"/>
  <c r="AW48" i="12"/>
  <c r="AW47" i="12"/>
  <c r="AW46" i="12"/>
  <c r="AW45" i="12"/>
  <c r="AW43" i="12"/>
  <c r="AW41" i="12"/>
  <c r="AV59" i="12"/>
  <c r="AU62" i="12"/>
  <c r="AT62" i="12"/>
  <c r="AT61" i="12"/>
  <c r="AT51" i="12"/>
  <c r="AT50" i="12"/>
  <c r="AT41" i="12"/>
  <c r="AW58" i="12"/>
  <c r="AW55" i="12"/>
  <c r="AW52" i="12"/>
  <c r="AV65" i="12"/>
  <c r="AV81" i="12" s="1"/>
  <c r="AV62" i="12"/>
  <c r="AV61" i="12"/>
  <c r="AV56" i="12"/>
  <c r="AW65" i="12"/>
  <c r="AW81" i="12" s="1"/>
  <c r="AW56" i="12"/>
  <c r="AW54" i="12"/>
  <c r="AU8" i="12"/>
  <c r="AU11" i="12"/>
  <c r="AU12" i="12"/>
  <c r="AU14" i="12"/>
  <c r="AU15" i="12"/>
  <c r="AU16" i="12"/>
  <c r="AU17" i="12"/>
  <c r="AU18" i="12"/>
  <c r="AU19" i="12"/>
  <c r="AU20" i="12"/>
  <c r="AU34" i="12"/>
  <c r="AV58" i="12"/>
  <c r="AV57" i="12" s="1"/>
  <c r="AV77" i="12" s="1"/>
  <c r="AU24" i="12"/>
  <c r="AU27" i="12"/>
  <c r="AU30" i="12"/>
  <c r="AU38" i="12"/>
  <c r="AV52" i="12"/>
  <c r="AV49" i="12"/>
  <c r="AV46" i="12"/>
  <c r="AV41" i="12"/>
  <c r="AT56" i="12"/>
  <c r="AT55" i="12"/>
  <c r="AW59" i="12"/>
  <c r="AU9" i="12"/>
  <c r="AU33" i="12"/>
  <c r="AU23" i="12"/>
  <c r="AU26" i="12"/>
  <c r="AU29" i="12"/>
  <c r="AU10" i="12"/>
  <c r="AU25" i="12"/>
  <c r="AU28" i="12"/>
  <c r="AU31" i="12"/>
  <c r="AU39" i="12"/>
  <c r="AV54" i="12"/>
  <c r="AV50" i="12"/>
  <c r="AV47" i="12"/>
  <c r="AV43" i="12"/>
  <c r="AU37" i="12"/>
  <c r="AT47" i="12"/>
  <c r="AT46" i="12"/>
  <c r="AV55" i="12"/>
  <c r="AV51" i="12"/>
  <c r="AV48" i="12"/>
  <c r="AV45" i="12"/>
  <c r="AU7" i="12"/>
  <c r="AU21" i="12"/>
  <c r="FF224" i="11"/>
  <c r="Q42" i="12"/>
  <c r="Q76" i="12" s="1"/>
  <c r="V42" i="12"/>
  <c r="V76" i="12" s="1"/>
  <c r="F42" i="12"/>
  <c r="F76" i="12" s="1"/>
  <c r="O42" i="12"/>
  <c r="O76" i="12" s="1"/>
  <c r="CP42" i="11"/>
  <c r="BH42" i="11" s="1"/>
  <c r="BF42" i="11" s="1"/>
  <c r="CP213" i="11"/>
  <c r="CP221" i="11"/>
  <c r="CP122" i="11"/>
  <c r="CP201" i="11"/>
  <c r="CP209" i="11"/>
  <c r="CP27" i="11"/>
  <c r="CP137" i="11"/>
  <c r="CP165" i="11"/>
  <c r="CP205" i="11"/>
  <c r="CP130" i="11"/>
  <c r="CP38" i="11"/>
  <c r="CP60" i="11"/>
  <c r="CP146" i="11"/>
  <c r="CP192" i="11"/>
  <c r="CP208" i="11"/>
  <c r="CP29" i="11"/>
  <c r="CP76" i="11"/>
  <c r="CP154" i="11"/>
  <c r="CP149" i="11"/>
  <c r="CP197" i="11"/>
  <c r="CP203" i="11"/>
  <c r="CP118" i="11"/>
  <c r="CP155" i="11"/>
  <c r="CP215" i="11"/>
  <c r="CP119" i="11"/>
  <c r="CP177" i="11"/>
  <c r="CP19" i="11"/>
  <c r="CP133" i="11"/>
  <c r="CP170" i="11"/>
  <c r="CP194" i="11"/>
  <c r="CP210" i="11"/>
  <c r="CP125" i="11"/>
  <c r="CP68" i="11"/>
  <c r="CP174" i="11"/>
  <c r="CP129" i="11"/>
  <c r="CP181" i="11"/>
  <c r="CP121" i="11"/>
  <c r="CP30" i="11"/>
  <c r="CP196" i="11"/>
  <c r="CP212" i="11"/>
  <c r="CP37" i="11"/>
  <c r="CP145" i="11"/>
  <c r="CP178" i="11"/>
  <c r="CP200" i="11"/>
  <c r="CP216" i="11"/>
  <c r="CP150" i="11"/>
  <c r="CP52" i="11"/>
  <c r="BG52" i="11" s="1"/>
  <c r="BF52" i="11" s="1"/>
  <c r="CP126" i="11"/>
  <c r="CP169" i="11"/>
  <c r="CP198" i="11"/>
  <c r="CP214" i="11"/>
  <c r="CP49" i="11"/>
  <c r="CP185" i="11"/>
  <c r="CP20" i="11"/>
  <c r="CP219" i="11"/>
  <c r="CP153" i="11"/>
  <c r="CP158" i="11"/>
  <c r="CP51" i="11"/>
  <c r="BG51" i="11" s="1"/>
  <c r="BF51" i="11" s="1"/>
  <c r="CP59" i="11"/>
  <c r="CP85" i="11"/>
  <c r="BG85" i="11" s="1"/>
  <c r="BF85" i="11" s="1"/>
  <c r="CP161" i="11"/>
  <c r="CP204" i="11"/>
  <c r="CP220" i="11"/>
  <c r="CP32" i="11"/>
  <c r="CP34" i="11"/>
  <c r="CP202" i="11"/>
  <c r="CP218" i="11"/>
  <c r="CP61" i="11"/>
  <c r="CP24" i="11"/>
  <c r="CP142" i="11"/>
  <c r="CP21" i="11"/>
  <c r="CP151" i="11"/>
  <c r="CP191" i="11"/>
  <c r="CP199" i="11"/>
  <c r="CP207" i="11"/>
  <c r="CP87" i="11"/>
  <c r="BG87" i="11" s="1"/>
  <c r="BF87" i="11" s="1"/>
  <c r="CP148" i="11"/>
  <c r="CP88" i="11"/>
  <c r="BG88" i="11" s="1"/>
  <c r="BF88" i="11" s="1"/>
  <c r="CP190" i="11"/>
  <c r="CP206" i="11"/>
  <c r="CP222" i="11"/>
  <c r="CP89" i="11"/>
  <c r="BG89" i="11" s="1"/>
  <c r="BF89" i="11" s="1"/>
  <c r="CP193" i="11"/>
  <c r="CP217" i="11"/>
  <c r="CP56" i="11"/>
  <c r="CP28" i="11"/>
  <c r="CP45" i="11"/>
  <c r="BH45" i="11" s="1"/>
  <c r="BF45" i="11" s="1"/>
  <c r="CP47" i="11"/>
  <c r="BH47" i="11" s="1"/>
  <c r="BF47" i="11" s="1"/>
  <c r="H42" i="12"/>
  <c r="H76" i="12" s="1"/>
  <c r="F35" i="12"/>
  <c r="F75" i="12" s="1"/>
  <c r="F32" i="12"/>
  <c r="F74" i="12" s="1"/>
  <c r="CP18" i="11"/>
  <c r="H33" i="12"/>
  <c r="G61" i="12"/>
  <c r="I59" i="12"/>
  <c r="I57" i="12" s="1"/>
  <c r="I77" i="12" s="1"/>
  <c r="H59" i="12"/>
  <c r="H57" i="12" s="1"/>
  <c r="H77" i="12" s="1"/>
  <c r="I34" i="12"/>
  <c r="H34" i="12"/>
  <c r="G37" i="12"/>
  <c r="CP164" i="11"/>
  <c r="AV40" i="12"/>
  <c r="K30" i="3"/>
  <c r="K33" i="3" s="1"/>
  <c r="G40" i="12"/>
  <c r="G23" i="12"/>
  <c r="G22" i="12" s="1"/>
  <c r="G73" i="12" s="1"/>
  <c r="G38" i="12"/>
  <c r="I41" i="12"/>
  <c r="H41" i="12"/>
  <c r="I21" i="12"/>
  <c r="I13" i="12" s="1"/>
  <c r="I6" i="12" s="1"/>
  <c r="I72" i="12" s="1"/>
  <c r="H21" i="12"/>
  <c r="H13" i="12" s="1"/>
  <c r="H6" i="12" s="1"/>
  <c r="H72" i="12" s="1"/>
  <c r="G59" i="12"/>
  <c r="G57" i="12" s="1"/>
  <c r="G77" i="12" s="1"/>
  <c r="H62" i="12"/>
  <c r="G41" i="12"/>
  <c r="H61" i="12"/>
  <c r="I37" i="12"/>
  <c r="H37" i="12"/>
  <c r="I38" i="12"/>
  <c r="H38" i="12"/>
  <c r="G34" i="12"/>
  <c r="G21" i="12"/>
  <c r="G13" i="12" s="1"/>
  <c r="G6" i="12" s="1"/>
  <c r="G72" i="12" s="1"/>
  <c r="J30" i="3"/>
  <c r="J33" i="3" s="1"/>
  <c r="AU40" i="12"/>
  <c r="G33" i="12"/>
  <c r="CP171" i="11"/>
  <c r="H40" i="12"/>
  <c r="K18" i="3"/>
  <c r="K21" i="3" s="1"/>
  <c r="X41" i="12"/>
  <c r="X35" i="12" s="1"/>
  <c r="G62" i="12"/>
  <c r="I23" i="12"/>
  <c r="I22" i="12" s="1"/>
  <c r="I73" i="12" s="1"/>
  <c r="H23" i="12"/>
  <c r="H22" i="12" s="1"/>
  <c r="H73" i="12" s="1"/>
  <c r="W42" i="12"/>
  <c r="W76" i="12" s="1"/>
  <c r="BT224" i="11"/>
  <c r="CA224" i="11"/>
  <c r="H89" i="8"/>
  <c r="H90" i="4"/>
  <c r="N85" i="8"/>
  <c r="X90" i="4"/>
  <c r="AL90" i="4"/>
  <c r="V90" i="4"/>
  <c r="AM14" i="4"/>
  <c r="G89" i="8"/>
  <c r="AM50" i="4"/>
  <c r="N45" i="8"/>
  <c r="N33" i="8"/>
  <c r="N61" i="8"/>
  <c r="L89" i="8"/>
  <c r="J10" i="3"/>
  <c r="CP17" i="11"/>
  <c r="K10" i="3"/>
  <c r="F93" i="3"/>
  <c r="N13" i="8"/>
  <c r="E89" i="8"/>
  <c r="Y90" i="4"/>
  <c r="N17" i="8"/>
  <c r="C89" i="8"/>
  <c r="AC90" i="4"/>
  <c r="P93" i="3"/>
  <c r="AE90" i="4"/>
  <c r="N37" i="8"/>
  <c r="Q90" i="4"/>
  <c r="I93" i="3"/>
  <c r="N21" i="8"/>
  <c r="N49" i="8"/>
  <c r="AM66" i="4"/>
  <c r="N69" i="8"/>
  <c r="AG54" i="4"/>
  <c r="AG26" i="4"/>
  <c r="EY224" i="11"/>
  <c r="AG86" i="4"/>
  <c r="AM88" i="4"/>
  <c r="AI90" i="4"/>
  <c r="N65" i="8"/>
  <c r="O90" i="4"/>
  <c r="P72" i="12"/>
  <c r="F72" i="12"/>
  <c r="DN72" i="12"/>
  <c r="DQ72" i="12"/>
  <c r="N72" i="12"/>
  <c r="N63" i="12"/>
  <c r="N79" i="12" s="1"/>
  <c r="N84" i="12" s="1"/>
  <c r="AM72" i="12"/>
  <c r="O72" i="12"/>
  <c r="AF72" i="12"/>
  <c r="AF63" i="12"/>
  <c r="AF79" i="12" s="1"/>
  <c r="AF84" i="12" s="1"/>
  <c r="AD72" i="12"/>
  <c r="DP72" i="12"/>
  <c r="AM89" i="4"/>
  <c r="S90" i="4"/>
  <c r="K11" i="3"/>
  <c r="M66" i="4"/>
  <c r="AM38" i="4"/>
  <c r="AG66" i="4"/>
  <c r="AH90" i="4"/>
  <c r="T90" i="4"/>
  <c r="AG10" i="4"/>
  <c r="M14" i="4"/>
  <c r="J11" i="3"/>
  <c r="AM86" i="4"/>
  <c r="M50" i="4"/>
  <c r="F89" i="8"/>
  <c r="AM78" i="4"/>
  <c r="M42" i="4"/>
  <c r="N87" i="8"/>
  <c r="M86" i="4"/>
  <c r="AM26" i="4"/>
  <c r="M22" i="4"/>
  <c r="M38" i="4"/>
  <c r="U90" i="4"/>
  <c r="AG30" i="4"/>
  <c r="DO63" i="12"/>
  <c r="DO79" i="12" s="1"/>
  <c r="DO72" i="12"/>
  <c r="AM62" i="4"/>
  <c r="M70" i="4"/>
  <c r="AG89" i="4"/>
  <c r="AG14" i="4"/>
  <c r="AG88" i="4"/>
  <c r="AE72" i="12"/>
  <c r="AE63" i="12"/>
  <c r="AE79" i="12" s="1"/>
  <c r="AE84" i="12" s="1"/>
  <c r="M26" i="4"/>
  <c r="AG70" i="4"/>
  <c r="AG38" i="4"/>
  <c r="M78" i="4"/>
  <c r="AG74" i="4"/>
  <c r="N90" i="4"/>
  <c r="AG34" i="4"/>
  <c r="AM22" i="4"/>
  <c r="P90" i="4"/>
  <c r="N81" i="8"/>
  <c r="AG82" i="4"/>
  <c r="N53" i="8"/>
  <c r="AM58" i="4"/>
  <c r="M54" i="4"/>
  <c r="AM42" i="4"/>
  <c r="J90" i="4"/>
  <c r="Q93" i="3"/>
  <c r="AM34" i="4"/>
  <c r="AG18" i="4"/>
  <c r="AB90" i="4"/>
  <c r="V72" i="12"/>
  <c r="AG78" i="4"/>
  <c r="AG46" i="4"/>
  <c r="AG58" i="4"/>
  <c r="AG50" i="4"/>
  <c r="W72" i="12"/>
  <c r="AN72" i="12"/>
  <c r="Q72" i="12"/>
  <c r="AM70" i="4"/>
  <c r="M58" i="4"/>
  <c r="AM87" i="4"/>
  <c r="R90" i="4"/>
  <c r="AJ90" i="4"/>
  <c r="AM30" i="4"/>
  <c r="Y72" i="12"/>
  <c r="N73" i="8"/>
  <c r="AM82" i="4"/>
  <c r="AG62" i="4"/>
  <c r="N86" i="8"/>
  <c r="N9" i="8"/>
  <c r="M46" i="4"/>
  <c r="AD90" i="4"/>
  <c r="AM18" i="4"/>
  <c r="X72" i="12"/>
  <c r="N57" i="8"/>
  <c r="K89" i="8"/>
  <c r="M82" i="4"/>
  <c r="AM54" i="4"/>
  <c r="N29" i="8"/>
  <c r="AG22" i="4"/>
  <c r="N41" i="8"/>
  <c r="M62" i="4"/>
  <c r="I89" i="8"/>
  <c r="AK90" i="4"/>
  <c r="M30" i="4"/>
  <c r="I13" i="3"/>
  <c r="FA224" i="11"/>
  <c r="FE225" i="11" s="1"/>
  <c r="CN224" i="11"/>
  <c r="K7" i="3" s="1"/>
  <c r="K95" i="3" s="1"/>
  <c r="M34" i="4"/>
  <c r="AM74" i="4"/>
  <c r="AM10" i="4"/>
  <c r="AA90" i="4"/>
  <c r="J89" i="8"/>
  <c r="D89" i="8"/>
  <c r="AG87" i="4"/>
  <c r="M18" i="4"/>
  <c r="AF90" i="4"/>
  <c r="K90" i="4"/>
  <c r="CM224" i="11"/>
  <c r="J7" i="3" s="1"/>
  <c r="J95" i="3" s="1"/>
  <c r="EZ224" i="11"/>
  <c r="AG72" i="12"/>
  <c r="N77" i="8"/>
  <c r="M74" i="4"/>
  <c r="AM46" i="4"/>
  <c r="Z90" i="4"/>
  <c r="AG42" i="4"/>
  <c r="L90" i="4"/>
  <c r="W90" i="4"/>
  <c r="E89" i="4" l="1"/>
  <c r="AM63" i="12"/>
  <c r="AM79" i="12" s="1"/>
  <c r="AM84" i="12" s="1"/>
  <c r="AG63" i="12"/>
  <c r="AG79" i="12" s="1"/>
  <c r="AG84" i="12" s="1"/>
  <c r="AD63" i="12"/>
  <c r="AD79" i="12" s="1"/>
  <c r="AD84" i="12" s="1"/>
  <c r="DQ63" i="12"/>
  <c r="DQ79" i="12" s="1"/>
  <c r="P63" i="12"/>
  <c r="P79" i="12" s="1"/>
  <c r="P84" i="12" s="1"/>
  <c r="AL63" i="12"/>
  <c r="AL79" i="12" s="1"/>
  <c r="AL84" i="12" s="1"/>
  <c r="DN63" i="12"/>
  <c r="DN79" i="12" s="1"/>
  <c r="N25" i="8"/>
  <c r="C8" i="4"/>
  <c r="M8" i="4" s="1"/>
  <c r="BF65" i="11"/>
  <c r="J92" i="3"/>
  <c r="K92" i="3"/>
  <c r="AN63" i="12"/>
  <c r="AN79" i="12" s="1"/>
  <c r="AN84" i="12" s="1"/>
  <c r="DP63" i="12"/>
  <c r="DP79" i="12" s="1"/>
  <c r="BM126" i="11"/>
  <c r="BK126" i="11"/>
  <c r="BM170" i="11"/>
  <c r="BK170" i="11"/>
  <c r="F9" i="4"/>
  <c r="BJ224" i="11"/>
  <c r="F7" i="4"/>
  <c r="I7" i="4"/>
  <c r="Q63" i="12"/>
  <c r="Q79" i="12" s="1"/>
  <c r="Q84" i="12" s="1"/>
  <c r="AT57" i="12"/>
  <c r="AT77" i="12" s="1"/>
  <c r="V63" i="12"/>
  <c r="V79" i="12" s="1"/>
  <c r="V84" i="12" s="1"/>
  <c r="AU32" i="12"/>
  <c r="AU74" i="12" s="1"/>
  <c r="AO63" i="12"/>
  <c r="AO79" i="12" s="1"/>
  <c r="AO84" i="12" s="1"/>
  <c r="AV60" i="12"/>
  <c r="AV78" i="12" s="1"/>
  <c r="AU36" i="12"/>
  <c r="AU35" i="12" s="1"/>
  <c r="AU75" i="12" s="1"/>
  <c r="AT36" i="12"/>
  <c r="AT35" i="12" s="1"/>
  <c r="AT75" i="12" s="1"/>
  <c r="AW36" i="12"/>
  <c r="AW53" i="12"/>
  <c r="AV53" i="12"/>
  <c r="AU22" i="12"/>
  <c r="AU73" i="12" s="1"/>
  <c r="AU60" i="12"/>
  <c r="AU78" i="12" s="1"/>
  <c r="AT13" i="12"/>
  <c r="AT6" i="12" s="1"/>
  <c r="AT72" i="12" s="1"/>
  <c r="AT32" i="12"/>
  <c r="AT74" i="12" s="1"/>
  <c r="AW22" i="12"/>
  <c r="AW73" i="12" s="1"/>
  <c r="AV36" i="12"/>
  <c r="AV35" i="12" s="1"/>
  <c r="AW44" i="12"/>
  <c r="AW42" i="12" s="1"/>
  <c r="AW76" i="12" s="1"/>
  <c r="AT44" i="12"/>
  <c r="AZ68" i="12"/>
  <c r="BH1" i="12"/>
  <c r="BA1" i="12"/>
  <c r="BA68" i="12" s="1"/>
  <c r="BD21" i="12"/>
  <c r="BD7" i="12"/>
  <c r="BD8" i="12"/>
  <c r="BD9" i="12"/>
  <c r="BD10" i="12"/>
  <c r="BD11" i="12"/>
  <c r="BD12" i="12"/>
  <c r="BD14" i="12"/>
  <c r="BD15" i="12"/>
  <c r="BD16" i="12"/>
  <c r="BD17" i="12"/>
  <c r="BD18" i="12"/>
  <c r="BD19" i="12"/>
  <c r="BD20" i="12"/>
  <c r="BD26" i="12"/>
  <c r="BD30" i="12"/>
  <c r="BD31" i="12"/>
  <c r="BD38" i="12"/>
  <c r="BD39" i="12"/>
  <c r="BE7" i="12"/>
  <c r="BE8" i="12"/>
  <c r="BD23" i="12"/>
  <c r="BD27" i="12"/>
  <c r="BD37" i="12"/>
  <c r="BD24" i="12"/>
  <c r="BD28" i="12"/>
  <c r="BD34" i="12"/>
  <c r="BD40" i="12"/>
  <c r="BE11" i="12"/>
  <c r="BE16" i="12"/>
  <c r="BE19" i="12"/>
  <c r="BE20" i="12"/>
  <c r="BE37" i="12"/>
  <c r="BD29" i="12"/>
  <c r="BE12" i="12"/>
  <c r="BE17" i="12"/>
  <c r="BD25" i="12"/>
  <c r="BD33" i="12"/>
  <c r="BE9" i="12"/>
  <c r="BE14" i="12"/>
  <c r="BE18" i="12"/>
  <c r="BE23" i="12"/>
  <c r="BE33" i="12"/>
  <c r="BE26" i="12"/>
  <c r="BB34" i="12"/>
  <c r="BE15" i="12"/>
  <c r="BE21" i="12"/>
  <c r="BE27" i="12"/>
  <c r="BE40" i="12"/>
  <c r="BB33" i="12"/>
  <c r="BB40" i="12"/>
  <c r="BE10" i="12"/>
  <c r="BE24" i="12"/>
  <c r="BE28" i="12"/>
  <c r="BE29" i="12"/>
  <c r="BE30" i="12"/>
  <c r="BE31" i="12"/>
  <c r="BE34" i="12"/>
  <c r="BE38" i="12"/>
  <c r="BE39" i="12"/>
  <c r="BB7" i="12"/>
  <c r="BB8" i="12"/>
  <c r="BB9" i="12"/>
  <c r="BB10" i="12"/>
  <c r="BB11" i="12"/>
  <c r="BB23" i="12"/>
  <c r="BB24" i="12"/>
  <c r="BB25" i="12"/>
  <c r="BB26" i="12"/>
  <c r="BB27" i="12"/>
  <c r="BB28" i="12"/>
  <c r="BB29" i="12"/>
  <c r="BB30" i="12"/>
  <c r="BB31" i="12"/>
  <c r="BE25" i="12"/>
  <c r="BB12" i="12"/>
  <c r="BB14" i="12"/>
  <c r="BB15" i="12"/>
  <c r="BB16" i="12"/>
  <c r="BB17" i="12"/>
  <c r="BB18" i="12"/>
  <c r="BB19" i="12"/>
  <c r="BB20" i="12"/>
  <c r="BB21" i="12"/>
  <c r="BB38" i="12"/>
  <c r="BB39" i="12"/>
  <c r="BB37" i="12"/>
  <c r="BC65" i="12"/>
  <c r="BC81" i="12" s="1"/>
  <c r="BC62" i="12"/>
  <c r="BE65" i="12"/>
  <c r="BE81" i="12" s="1"/>
  <c r="BE62" i="12"/>
  <c r="BC59" i="12"/>
  <c r="BB65" i="12"/>
  <c r="BB81" i="12" s="1"/>
  <c r="BB58" i="12"/>
  <c r="BB52" i="12"/>
  <c r="BB48" i="12"/>
  <c r="BB43" i="12"/>
  <c r="BE51" i="12"/>
  <c r="BE50" i="12"/>
  <c r="BE49" i="12"/>
  <c r="BE48" i="12"/>
  <c r="BE47" i="12"/>
  <c r="BE46" i="12"/>
  <c r="BC61" i="12"/>
  <c r="BB62" i="12"/>
  <c r="BB56" i="12"/>
  <c r="BB51" i="12"/>
  <c r="BB47" i="12"/>
  <c r="BB41" i="12"/>
  <c r="BE58" i="12"/>
  <c r="BE56" i="12"/>
  <c r="BE55" i="12"/>
  <c r="BE54" i="12"/>
  <c r="BE52" i="12"/>
  <c r="BD61" i="12"/>
  <c r="BB59" i="12"/>
  <c r="BB49" i="12"/>
  <c r="BE61" i="12"/>
  <c r="BE66" i="12"/>
  <c r="BE82" i="12" s="1"/>
  <c r="BC7" i="12"/>
  <c r="BC8" i="12"/>
  <c r="BC9" i="12"/>
  <c r="BC10" i="12"/>
  <c r="BB55" i="12"/>
  <c r="BB46" i="12"/>
  <c r="BE45" i="12"/>
  <c r="BE43" i="12"/>
  <c r="BE41" i="12"/>
  <c r="BE59" i="12"/>
  <c r="BD59" i="12"/>
  <c r="BD56" i="12"/>
  <c r="BC21" i="12"/>
  <c r="BC37" i="12"/>
  <c r="BC40" i="12"/>
  <c r="BD62" i="12"/>
  <c r="BD55" i="12"/>
  <c r="BD52" i="12"/>
  <c r="BD50" i="12"/>
  <c r="BD47" i="12"/>
  <c r="BD43" i="12"/>
  <c r="BC29" i="12"/>
  <c r="BC30" i="12"/>
  <c r="BC38" i="12"/>
  <c r="BC58" i="12"/>
  <c r="BC57" i="12" s="1"/>
  <c r="BC77" i="12" s="1"/>
  <c r="BC56" i="12"/>
  <c r="BC55" i="12"/>
  <c r="BC54" i="12"/>
  <c r="BC52" i="12"/>
  <c r="BC51" i="12"/>
  <c r="BC50" i="12"/>
  <c r="BC49" i="12"/>
  <c r="BC48" i="12"/>
  <c r="BC47" i="12"/>
  <c r="BC46" i="12"/>
  <c r="BC45" i="12"/>
  <c r="BC43" i="12"/>
  <c r="BC41" i="12"/>
  <c r="BB61" i="12"/>
  <c r="BB54" i="12"/>
  <c r="BD65" i="12"/>
  <c r="BD81" i="12" s="1"/>
  <c r="BD58" i="12"/>
  <c r="BC11" i="12"/>
  <c r="BC12" i="12"/>
  <c r="BC14" i="12"/>
  <c r="BC15" i="12"/>
  <c r="BC16" i="12"/>
  <c r="BC17" i="12"/>
  <c r="BC18" i="12"/>
  <c r="BC19" i="12"/>
  <c r="BC20" i="12"/>
  <c r="BC34" i="12"/>
  <c r="BD54" i="12"/>
  <c r="BD51" i="12"/>
  <c r="BD48" i="12"/>
  <c r="BD45" i="12"/>
  <c r="BC33" i="12"/>
  <c r="BD49" i="12"/>
  <c r="BD46" i="12"/>
  <c r="BD41" i="12"/>
  <c r="BB45" i="12"/>
  <c r="BC23" i="12"/>
  <c r="BC26" i="12"/>
  <c r="BC27" i="12"/>
  <c r="BB50" i="12"/>
  <c r="BC24" i="12"/>
  <c r="BC25" i="12"/>
  <c r="BC28" i="12"/>
  <c r="BC31" i="12"/>
  <c r="BC39" i="12"/>
  <c r="AV44" i="12"/>
  <c r="AV42" i="12" s="1"/>
  <c r="AV76" i="12" s="1"/>
  <c r="AU13" i="12"/>
  <c r="AU6" i="12" s="1"/>
  <c r="AU72" i="12" s="1"/>
  <c r="AU57" i="12"/>
  <c r="AU77" i="12" s="1"/>
  <c r="AV22" i="12"/>
  <c r="AV73" i="12" s="1"/>
  <c r="AV13" i="12"/>
  <c r="AV6" i="12" s="1"/>
  <c r="AV72" i="12" s="1"/>
  <c r="AW57" i="12"/>
  <c r="AW77" i="12" s="1"/>
  <c r="AT60" i="12"/>
  <c r="AT78" i="12" s="1"/>
  <c r="AT53" i="12"/>
  <c r="AU44" i="12"/>
  <c r="AU53" i="12"/>
  <c r="AW60" i="12"/>
  <c r="AW78" i="12" s="1"/>
  <c r="AT22" i="12"/>
  <c r="AT73" i="12" s="1"/>
  <c r="AW13" i="12"/>
  <c r="AW6" i="12" s="1"/>
  <c r="AW72" i="12" s="1"/>
  <c r="O63" i="12"/>
  <c r="O79" i="12" s="1"/>
  <c r="O84" i="12" s="1"/>
  <c r="CP69" i="11"/>
  <c r="CP86" i="11"/>
  <c r="BG86" i="11" s="1"/>
  <c r="BF86" i="11" s="1"/>
  <c r="CP66" i="11"/>
  <c r="CP71" i="11"/>
  <c r="CP48" i="11"/>
  <c r="W63" i="12"/>
  <c r="W79" i="12" s="1"/>
  <c r="W84" i="12" s="1"/>
  <c r="L11" i="3"/>
  <c r="L91" i="3" s="1"/>
  <c r="F63" i="12"/>
  <c r="F79" i="12" s="1"/>
  <c r="F84" i="12" s="1"/>
  <c r="K90" i="3"/>
  <c r="I40" i="12"/>
  <c r="H60" i="12"/>
  <c r="H78" i="12" s="1"/>
  <c r="I62" i="12"/>
  <c r="CP15" i="11"/>
  <c r="I33" i="12"/>
  <c r="I32" i="12" s="1"/>
  <c r="CO224" i="11"/>
  <c r="L7" i="3" s="1"/>
  <c r="L95" i="3" s="1"/>
  <c r="J90" i="3"/>
  <c r="G32" i="12"/>
  <c r="G74" i="12" s="1"/>
  <c r="X75" i="12"/>
  <c r="X63" i="12"/>
  <c r="X79" i="12" s="1"/>
  <c r="X84" i="12" s="1"/>
  <c r="L18" i="3"/>
  <c r="L21" i="3" s="1"/>
  <c r="Y41" i="12"/>
  <c r="Y35" i="12" s="1"/>
  <c r="I36" i="12"/>
  <c r="L30" i="3"/>
  <c r="L33" i="3" s="1"/>
  <c r="AW40" i="12"/>
  <c r="G60" i="12"/>
  <c r="G78" i="12" s="1"/>
  <c r="H32" i="12"/>
  <c r="H74" i="12" s="1"/>
  <c r="L10" i="3"/>
  <c r="I61" i="12"/>
  <c r="H36" i="12"/>
  <c r="H35" i="12" s="1"/>
  <c r="H75" i="12" s="1"/>
  <c r="G36" i="12"/>
  <c r="G35" i="12" s="1"/>
  <c r="C7" i="4"/>
  <c r="BI224" i="11"/>
  <c r="E7" i="4"/>
  <c r="D7" i="4"/>
  <c r="BH224" i="11"/>
  <c r="AM90" i="4"/>
  <c r="AG90" i="4"/>
  <c r="J91" i="3"/>
  <c r="J13" i="3"/>
  <c r="N89" i="8"/>
  <c r="K91" i="3"/>
  <c r="K13" i="3"/>
  <c r="BG224" i="11" l="1"/>
  <c r="C9" i="4"/>
  <c r="BF170" i="11"/>
  <c r="C88" i="4"/>
  <c r="M88" i="4" s="1"/>
  <c r="BF126" i="11"/>
  <c r="F89" i="4"/>
  <c r="BM224" i="11"/>
  <c r="I9" i="4"/>
  <c r="G9" i="4"/>
  <c r="BK224" i="11"/>
  <c r="I87" i="4"/>
  <c r="F87" i="4"/>
  <c r="F10" i="4"/>
  <c r="BD57" i="12"/>
  <c r="BD77" i="12" s="1"/>
  <c r="BB53" i="12"/>
  <c r="AV75" i="12"/>
  <c r="AV63" i="12"/>
  <c r="AV79" i="12" s="1"/>
  <c r="AV84" i="12" s="1"/>
  <c r="BD53" i="12"/>
  <c r="BC60" i="12"/>
  <c r="BC78" i="12" s="1"/>
  <c r="BD36" i="12"/>
  <c r="BD35" i="12" s="1"/>
  <c r="BD75" i="12" s="1"/>
  <c r="AW35" i="12"/>
  <c r="AW75" i="12" s="1"/>
  <c r="BB60" i="12"/>
  <c r="BB78" i="12" s="1"/>
  <c r="BE44" i="12"/>
  <c r="BE60" i="12"/>
  <c r="BE78" i="12" s="1"/>
  <c r="BB32" i="12"/>
  <c r="BB74" i="12" s="1"/>
  <c r="BD32" i="12"/>
  <c r="BD74" i="12" s="1"/>
  <c r="AU42" i="12"/>
  <c r="AU76" i="12" s="1"/>
  <c r="BC44" i="12"/>
  <c r="BC53" i="12"/>
  <c r="BB36" i="12"/>
  <c r="BB35" i="12" s="1"/>
  <c r="BB75" i="12" s="1"/>
  <c r="AT42" i="12"/>
  <c r="AT76" i="12" s="1"/>
  <c r="BD44" i="12"/>
  <c r="BD60" i="12"/>
  <c r="BD78" i="12" s="1"/>
  <c r="BE32" i="12"/>
  <c r="BE74" i="12" s="1"/>
  <c r="BI1" i="12"/>
  <c r="BI68" i="12" s="1"/>
  <c r="BH68" i="12"/>
  <c r="BP1" i="12"/>
  <c r="BL23" i="12"/>
  <c r="BL24" i="12"/>
  <c r="BL25" i="12"/>
  <c r="BL26" i="12"/>
  <c r="BL27" i="12"/>
  <c r="BL28" i="12"/>
  <c r="BL29" i="12"/>
  <c r="BL30" i="12"/>
  <c r="BL21" i="12"/>
  <c r="BL7" i="12"/>
  <c r="BL9" i="12"/>
  <c r="BL11" i="12"/>
  <c r="BL14" i="12"/>
  <c r="BL16" i="12"/>
  <c r="BL18" i="12"/>
  <c r="BL20" i="12"/>
  <c r="BL33" i="12"/>
  <c r="BL31" i="12"/>
  <c r="BL38" i="12"/>
  <c r="BL39" i="12"/>
  <c r="BM7" i="12"/>
  <c r="BM8" i="12"/>
  <c r="BM9" i="12"/>
  <c r="BM10" i="12"/>
  <c r="BM11" i="12"/>
  <c r="BM12" i="12"/>
  <c r="BM14" i="12"/>
  <c r="BM15" i="12"/>
  <c r="BM16" i="12"/>
  <c r="BM17" i="12"/>
  <c r="BM18" i="12"/>
  <c r="BM19" i="12"/>
  <c r="BM20" i="12"/>
  <c r="BL8" i="12"/>
  <c r="BL10" i="12"/>
  <c r="BL12" i="12"/>
  <c r="BL15" i="12"/>
  <c r="BL17" i="12"/>
  <c r="BL19" i="12"/>
  <c r="BL37" i="12"/>
  <c r="BM21" i="12"/>
  <c r="BM24" i="12"/>
  <c r="BM25" i="12"/>
  <c r="BM26" i="12"/>
  <c r="BM27" i="12"/>
  <c r="BM28" i="12"/>
  <c r="BM29" i="12"/>
  <c r="BM30" i="12"/>
  <c r="BM31" i="12"/>
  <c r="BM38" i="12"/>
  <c r="BM39" i="12"/>
  <c r="BL34" i="12"/>
  <c r="BL40" i="12"/>
  <c r="BM34" i="12"/>
  <c r="BM40" i="12"/>
  <c r="BJ12" i="12"/>
  <c r="BJ14" i="12"/>
  <c r="BJ15" i="12"/>
  <c r="BJ16" i="12"/>
  <c r="BJ17" i="12"/>
  <c r="BJ18" i="12"/>
  <c r="BJ19" i="12"/>
  <c r="BJ20" i="12"/>
  <c r="BJ21" i="12"/>
  <c r="BJ37" i="12"/>
  <c r="BJ38" i="12"/>
  <c r="BJ39" i="12"/>
  <c r="BM23" i="12"/>
  <c r="BJ34" i="12"/>
  <c r="BM33" i="12"/>
  <c r="BM37" i="12"/>
  <c r="BJ33" i="12"/>
  <c r="BJ40" i="12"/>
  <c r="BJ7" i="12"/>
  <c r="BJ8" i="12"/>
  <c r="BJ9" i="12"/>
  <c r="BJ10" i="12"/>
  <c r="BJ11" i="12"/>
  <c r="BJ23" i="12"/>
  <c r="BJ24" i="12"/>
  <c r="BJ25" i="12"/>
  <c r="BJ26" i="12"/>
  <c r="BJ27" i="12"/>
  <c r="BJ29" i="12"/>
  <c r="BJ31" i="12"/>
  <c r="BJ28" i="12"/>
  <c r="BJ30" i="12"/>
  <c r="BK58" i="12"/>
  <c r="BK56" i="12"/>
  <c r="BK55" i="12"/>
  <c r="BK54" i="12"/>
  <c r="BK52" i="12"/>
  <c r="BK51" i="12"/>
  <c r="BK50" i="12"/>
  <c r="BK49" i="12"/>
  <c r="BK48" i="12"/>
  <c r="BK47" i="12"/>
  <c r="BK46" i="12"/>
  <c r="BK45" i="12"/>
  <c r="BK43" i="12"/>
  <c r="BK41" i="12"/>
  <c r="BM58" i="12"/>
  <c r="BM56" i="12"/>
  <c r="BM55" i="12"/>
  <c r="BM54" i="12"/>
  <c r="BM52" i="12"/>
  <c r="BK65" i="12"/>
  <c r="BK81" i="12" s="1"/>
  <c r="BK61" i="12"/>
  <c r="BJ62" i="12"/>
  <c r="BJ56" i="12"/>
  <c r="BJ51" i="12"/>
  <c r="BJ47" i="12"/>
  <c r="BJ41" i="12"/>
  <c r="BK62" i="12"/>
  <c r="BJ61" i="12"/>
  <c r="BJ55" i="12"/>
  <c r="BJ50" i="12"/>
  <c r="BJ46" i="12"/>
  <c r="BM59" i="12"/>
  <c r="BL65" i="12"/>
  <c r="BL81" i="12" s="1"/>
  <c r="BL62" i="12"/>
  <c r="BM65" i="12"/>
  <c r="BM81" i="12" s="1"/>
  <c r="BM51" i="12"/>
  <c r="BM47" i="12"/>
  <c r="BM45" i="12"/>
  <c r="BM43" i="12"/>
  <c r="BM41" i="12"/>
  <c r="BL55" i="12"/>
  <c r="BL54" i="12"/>
  <c r="BL52" i="12"/>
  <c r="BL51" i="12"/>
  <c r="BL50" i="12"/>
  <c r="BL49" i="12"/>
  <c r="BL48" i="12"/>
  <c r="BL47" i="12"/>
  <c r="BL46" i="12"/>
  <c r="BL45" i="12"/>
  <c r="BL43" i="12"/>
  <c r="BL41" i="12"/>
  <c r="BJ65" i="12"/>
  <c r="BJ81" i="12" s="1"/>
  <c r="BJ54" i="12"/>
  <c r="BJ52" i="12"/>
  <c r="BJ45" i="12"/>
  <c r="BJ43" i="12"/>
  <c r="BM62" i="12"/>
  <c r="BM50" i="12"/>
  <c r="BM46" i="12"/>
  <c r="BM66" i="12"/>
  <c r="BM82" i="12" s="1"/>
  <c r="BL58" i="12"/>
  <c r="BK7" i="12"/>
  <c r="BK23" i="12"/>
  <c r="BK24" i="12"/>
  <c r="BK25" i="12"/>
  <c r="BK26" i="12"/>
  <c r="BK27" i="12"/>
  <c r="BK28" i="12"/>
  <c r="BK29" i="12"/>
  <c r="BK30" i="12"/>
  <c r="BK31" i="12"/>
  <c r="BK38" i="12"/>
  <c r="BK39" i="12"/>
  <c r="BK59" i="12"/>
  <c r="BM48" i="12"/>
  <c r="BK9" i="12"/>
  <c r="BK17" i="12"/>
  <c r="BK20" i="12"/>
  <c r="BK34" i="12"/>
  <c r="BJ58" i="12"/>
  <c r="BJ49" i="12"/>
  <c r="BM61" i="12"/>
  <c r="BM49" i="12"/>
  <c r="BK8" i="12"/>
  <c r="BK21" i="12"/>
  <c r="BK37" i="12"/>
  <c r="BK11" i="12"/>
  <c r="BK14" i="12"/>
  <c r="BK16" i="12"/>
  <c r="BK19" i="12"/>
  <c r="BK40" i="12"/>
  <c r="BK12" i="12"/>
  <c r="BK15" i="12"/>
  <c r="BK18" i="12"/>
  <c r="BL61" i="12"/>
  <c r="BL56" i="12"/>
  <c r="BK33" i="12"/>
  <c r="BJ59" i="12"/>
  <c r="BJ48" i="12"/>
  <c r="BL59" i="12"/>
  <c r="BK10" i="12"/>
  <c r="BE57" i="12"/>
  <c r="BE77" i="12" s="1"/>
  <c r="BB57" i="12"/>
  <c r="BB77" i="12" s="1"/>
  <c r="BB22" i="12"/>
  <c r="BB73" i="12" s="1"/>
  <c r="BE22" i="12"/>
  <c r="BE73" i="12" s="1"/>
  <c r="BD22" i="12"/>
  <c r="BD73" i="12" s="1"/>
  <c r="BC22" i="12"/>
  <c r="BC73" i="12" s="1"/>
  <c r="BC36" i="12"/>
  <c r="BC35" i="12" s="1"/>
  <c r="BC75" i="12" s="1"/>
  <c r="BE53" i="12"/>
  <c r="BB13" i="12"/>
  <c r="BB6" i="12" s="1"/>
  <c r="BE36" i="12"/>
  <c r="BE35" i="12" s="1"/>
  <c r="BE75" i="12" s="1"/>
  <c r="BB44" i="12"/>
  <c r="BC32" i="12"/>
  <c r="BC74" i="12" s="1"/>
  <c r="BC13" i="12"/>
  <c r="BC6" i="12" s="1"/>
  <c r="BE13" i="12"/>
  <c r="BE6" i="12" s="1"/>
  <c r="BD13" i="12"/>
  <c r="BD6" i="12" s="1"/>
  <c r="I60" i="12"/>
  <c r="I78" i="12" s="1"/>
  <c r="CP224" i="11"/>
  <c r="K93" i="3"/>
  <c r="J93" i="3"/>
  <c r="I35" i="12"/>
  <c r="I75" i="12" s="1"/>
  <c r="L90" i="3"/>
  <c r="L93" i="3" s="1"/>
  <c r="L13" i="3"/>
  <c r="G75" i="12"/>
  <c r="G63" i="12"/>
  <c r="G79" i="12" s="1"/>
  <c r="G84" i="12" s="1"/>
  <c r="Y75" i="12"/>
  <c r="Y63" i="12"/>
  <c r="Y79" i="12" s="1"/>
  <c r="Y84" i="12" s="1"/>
  <c r="I74" i="12"/>
  <c r="H63" i="12"/>
  <c r="H79" i="12" s="1"/>
  <c r="H84" i="12" s="1"/>
  <c r="D87" i="4"/>
  <c r="D90" i="4" s="1"/>
  <c r="D10" i="4"/>
  <c r="C87" i="4"/>
  <c r="M7" i="4"/>
  <c r="E87" i="4"/>
  <c r="E90" i="4" s="1"/>
  <c r="E10" i="4"/>
  <c r="C89" i="4" l="1"/>
  <c r="C10" i="4"/>
  <c r="BF224" i="11"/>
  <c r="BE42" i="12"/>
  <c r="BE76" i="12" s="1"/>
  <c r="BB42" i="12"/>
  <c r="BB76" i="12" s="1"/>
  <c r="AU63" i="12"/>
  <c r="AU79" i="12" s="1"/>
  <c r="AU84" i="12" s="1"/>
  <c r="F90" i="4"/>
  <c r="BD42" i="12"/>
  <c r="BD76" i="12" s="1"/>
  <c r="M9" i="4"/>
  <c r="I89" i="4"/>
  <c r="I90" i="4" s="1"/>
  <c r="G89" i="4"/>
  <c r="G90" i="4" s="1"/>
  <c r="G10" i="4"/>
  <c r="I10" i="4"/>
  <c r="BL36" i="12"/>
  <c r="BL35" i="12" s="1"/>
  <c r="BL75" i="12" s="1"/>
  <c r="AT63" i="12"/>
  <c r="AT79" i="12" s="1"/>
  <c r="AT84" i="12" s="1"/>
  <c r="BK32" i="12"/>
  <c r="BK74" i="12" s="1"/>
  <c r="BJ53" i="12"/>
  <c r="AW63" i="12"/>
  <c r="AW79" i="12" s="1"/>
  <c r="AW84" i="12" s="1"/>
  <c r="BL60" i="12"/>
  <c r="BL78" i="12" s="1"/>
  <c r="BJ60" i="12"/>
  <c r="BJ78" i="12" s="1"/>
  <c r="BK36" i="12"/>
  <c r="BM60" i="12"/>
  <c r="BM78" i="12" s="1"/>
  <c r="BC42" i="12"/>
  <c r="BC76" i="12" s="1"/>
  <c r="BJ32" i="12"/>
  <c r="BJ74" i="12" s="1"/>
  <c r="BK35" i="12"/>
  <c r="BK75" i="12" s="1"/>
  <c r="BM32" i="12"/>
  <c r="BM74" i="12" s="1"/>
  <c r="BM53" i="12"/>
  <c r="BM22" i="12"/>
  <c r="BM73" i="12" s="1"/>
  <c r="BM36" i="12"/>
  <c r="BM35" i="12" s="1"/>
  <c r="BM75" i="12" s="1"/>
  <c r="BE72" i="12"/>
  <c r="BB72" i="12"/>
  <c r="BL57" i="12"/>
  <c r="BL77" i="12" s="1"/>
  <c r="BL44" i="12"/>
  <c r="BL53" i="12"/>
  <c r="BM44" i="12"/>
  <c r="BJ36" i="12"/>
  <c r="BJ35" i="12" s="1"/>
  <c r="BJ75" i="12" s="1"/>
  <c r="BJ13" i="12"/>
  <c r="BJ6" i="12" s="1"/>
  <c r="BL32" i="12"/>
  <c r="BL74" i="12" s="1"/>
  <c r="BL13" i="12"/>
  <c r="BL6" i="12" s="1"/>
  <c r="BL22" i="12"/>
  <c r="BL73" i="12" s="1"/>
  <c r="BK13" i="12"/>
  <c r="BK6" i="12" s="1"/>
  <c r="BJ57" i="12"/>
  <c r="BJ77" i="12" s="1"/>
  <c r="BK60" i="12"/>
  <c r="BK78" i="12" s="1"/>
  <c r="BK57" i="12"/>
  <c r="BK77" i="12" s="1"/>
  <c r="BP68" i="12"/>
  <c r="BX1" i="12"/>
  <c r="BQ1" i="12"/>
  <c r="BQ68" i="12" s="1"/>
  <c r="BT7" i="12"/>
  <c r="BT8" i="12"/>
  <c r="BT9" i="12"/>
  <c r="BT10" i="12"/>
  <c r="BT11" i="12"/>
  <c r="BT12" i="12"/>
  <c r="BT14" i="12"/>
  <c r="BT15" i="12"/>
  <c r="BT16" i="12"/>
  <c r="BT17" i="12"/>
  <c r="BT18" i="12"/>
  <c r="BT19" i="12"/>
  <c r="BT23" i="12"/>
  <c r="BT24" i="12"/>
  <c r="BT25" i="12"/>
  <c r="BT26" i="12"/>
  <c r="BT27" i="12"/>
  <c r="BT28" i="12"/>
  <c r="BT29" i="12"/>
  <c r="BT30" i="12"/>
  <c r="BT34" i="12"/>
  <c r="BT40" i="12"/>
  <c r="BT20" i="12"/>
  <c r="BT21" i="12"/>
  <c r="BT33" i="12"/>
  <c r="BT32" i="12" s="1"/>
  <c r="BT74" i="12" s="1"/>
  <c r="BU21" i="12"/>
  <c r="BT31" i="12"/>
  <c r="BT38" i="12"/>
  <c r="BT39" i="12"/>
  <c r="BU7" i="12"/>
  <c r="BU8" i="12"/>
  <c r="BU9" i="12"/>
  <c r="BU10" i="12"/>
  <c r="BU11" i="12"/>
  <c r="BU12" i="12"/>
  <c r="BU14" i="12"/>
  <c r="BU15" i="12"/>
  <c r="BU16" i="12"/>
  <c r="BU17" i="12"/>
  <c r="BU18" i="12"/>
  <c r="BU23" i="12"/>
  <c r="BU33" i="12"/>
  <c r="BU19" i="12"/>
  <c r="BU20" i="12"/>
  <c r="BU24" i="12"/>
  <c r="BU25" i="12"/>
  <c r="BU26" i="12"/>
  <c r="BU27" i="12"/>
  <c r="BU37" i="12"/>
  <c r="BR7" i="12"/>
  <c r="BR8" i="12"/>
  <c r="BR9" i="12"/>
  <c r="BR10" i="12"/>
  <c r="BR11" i="12"/>
  <c r="BR23" i="12"/>
  <c r="BR24" i="12"/>
  <c r="BR25" i="12"/>
  <c r="BR26" i="12"/>
  <c r="BR27" i="12"/>
  <c r="BR28" i="12"/>
  <c r="BR29" i="12"/>
  <c r="BR30" i="12"/>
  <c r="BR31" i="12"/>
  <c r="BR12" i="12"/>
  <c r="BR14" i="12"/>
  <c r="BR15" i="12"/>
  <c r="BR16" i="12"/>
  <c r="BR17" i="12"/>
  <c r="BR18" i="12"/>
  <c r="BR19" i="12"/>
  <c r="BR20" i="12"/>
  <c r="BR21" i="12"/>
  <c r="BR37" i="12"/>
  <c r="BR38" i="12"/>
  <c r="BR39" i="12"/>
  <c r="BT37" i="12"/>
  <c r="BU40" i="12"/>
  <c r="BR34" i="12"/>
  <c r="BU28" i="12"/>
  <c r="BU29" i="12"/>
  <c r="BU30" i="12"/>
  <c r="BU31" i="12"/>
  <c r="BU34" i="12"/>
  <c r="BU38" i="12"/>
  <c r="BU39" i="12"/>
  <c r="BR40" i="12"/>
  <c r="BR33" i="12"/>
  <c r="BS59" i="12"/>
  <c r="BR65" i="12"/>
  <c r="BR81" i="12" s="1"/>
  <c r="BR62" i="12"/>
  <c r="BR61" i="12"/>
  <c r="BR59" i="12"/>
  <c r="BR58" i="12"/>
  <c r="BR56" i="12"/>
  <c r="BR55" i="12"/>
  <c r="BR54" i="12"/>
  <c r="BR52" i="12"/>
  <c r="BR51" i="12"/>
  <c r="BR50" i="12"/>
  <c r="BR49" i="12"/>
  <c r="BR48" i="12"/>
  <c r="BR47" i="12"/>
  <c r="BR46" i="12"/>
  <c r="BR45" i="12"/>
  <c r="BR43" i="12"/>
  <c r="BR41" i="12"/>
  <c r="BU59" i="12"/>
  <c r="BS62" i="12"/>
  <c r="BU58" i="12"/>
  <c r="BU56" i="12"/>
  <c r="BU55" i="12"/>
  <c r="BU54" i="12"/>
  <c r="BU52" i="12"/>
  <c r="BU65" i="12"/>
  <c r="BU81" i="12" s="1"/>
  <c r="BU61" i="12"/>
  <c r="BT58" i="12"/>
  <c r="BT56" i="12"/>
  <c r="BU62" i="12"/>
  <c r="BU50" i="12"/>
  <c r="BU46" i="12"/>
  <c r="BS65" i="12"/>
  <c r="BS81" i="12" s="1"/>
  <c r="BS61" i="12"/>
  <c r="BS58" i="12"/>
  <c r="BS56" i="12"/>
  <c r="BS55" i="12"/>
  <c r="BS54" i="12"/>
  <c r="BS52" i="12"/>
  <c r="BS51" i="12"/>
  <c r="BS50" i="12"/>
  <c r="BS49" i="12"/>
  <c r="BS48" i="12"/>
  <c r="BS47" i="12"/>
  <c r="BS46" i="12"/>
  <c r="BS45" i="12"/>
  <c r="BS43" i="12"/>
  <c r="BS41" i="12"/>
  <c r="BU66" i="12"/>
  <c r="BU82" i="12" s="1"/>
  <c r="BU49" i="12"/>
  <c r="BU47" i="12"/>
  <c r="BU45" i="12"/>
  <c r="BU41" i="12"/>
  <c r="BT65" i="12"/>
  <c r="BT81" i="12" s="1"/>
  <c r="BS10" i="12"/>
  <c r="BS33" i="12"/>
  <c r="BU51" i="12"/>
  <c r="BU43" i="12"/>
  <c r="BT61" i="12"/>
  <c r="BT59" i="12"/>
  <c r="BS8" i="12"/>
  <c r="BS14" i="12"/>
  <c r="BS17" i="12"/>
  <c r="BS20" i="12"/>
  <c r="BU48" i="12"/>
  <c r="BT62" i="12"/>
  <c r="BT55" i="12"/>
  <c r="BT54" i="12"/>
  <c r="BT52" i="12"/>
  <c r="BT51" i="12"/>
  <c r="BT50" i="12"/>
  <c r="BT49" i="12"/>
  <c r="BT48" i="12"/>
  <c r="BT47" i="12"/>
  <c r="BT46" i="12"/>
  <c r="BT45" i="12"/>
  <c r="BT43" i="12"/>
  <c r="BT41" i="12"/>
  <c r="BS7" i="12"/>
  <c r="BS23" i="12"/>
  <c r="BS24" i="12"/>
  <c r="BS25" i="12"/>
  <c r="BS26" i="12"/>
  <c r="BS27" i="12"/>
  <c r="BS28" i="12"/>
  <c r="BS29" i="12"/>
  <c r="BS30" i="12"/>
  <c r="BS31" i="12"/>
  <c r="BS38" i="12"/>
  <c r="BS39" i="12"/>
  <c r="BS37" i="12"/>
  <c r="BS21" i="12"/>
  <c r="BS11" i="12"/>
  <c r="BS12" i="12"/>
  <c r="BS15" i="12"/>
  <c r="BS19" i="12"/>
  <c r="BS9" i="12"/>
  <c r="BS16" i="12"/>
  <c r="BS18" i="12"/>
  <c r="BS34" i="12"/>
  <c r="BS40" i="12"/>
  <c r="BD72" i="12"/>
  <c r="BC72" i="12"/>
  <c r="BK22" i="12"/>
  <c r="BK73" i="12" s="1"/>
  <c r="BJ44" i="12"/>
  <c r="BK44" i="12"/>
  <c r="BK53" i="12"/>
  <c r="BJ22" i="12"/>
  <c r="BJ73" i="12" s="1"/>
  <c r="BM13" i="12"/>
  <c r="BM6" i="12" s="1"/>
  <c r="BM57" i="12"/>
  <c r="BM77" i="12" s="1"/>
  <c r="I63" i="12"/>
  <c r="I79" i="12" s="1"/>
  <c r="I84" i="12" s="1"/>
  <c r="C90" i="4"/>
  <c r="M87" i="4"/>
  <c r="BD63" i="12" l="1"/>
  <c r="BD79" i="12" s="1"/>
  <c r="BD84" i="12" s="1"/>
  <c r="M10" i="4"/>
  <c r="BB63" i="12"/>
  <c r="BB79" i="12" s="1"/>
  <c r="BB84" i="12" s="1"/>
  <c r="BC63" i="12"/>
  <c r="BC79" i="12" s="1"/>
  <c r="BC84" i="12" s="1"/>
  <c r="BE63" i="12"/>
  <c r="BE79" i="12" s="1"/>
  <c r="BE84" i="12" s="1"/>
  <c r="BJ42" i="12"/>
  <c r="BJ76" i="12" s="1"/>
  <c r="M90" i="4"/>
  <c r="M89" i="4"/>
  <c r="BT36" i="12"/>
  <c r="BT35" i="12" s="1"/>
  <c r="BT75" i="12" s="1"/>
  <c r="BR57" i="12"/>
  <c r="BR77" i="12" s="1"/>
  <c r="BS57" i="12"/>
  <c r="BS77" i="12" s="1"/>
  <c r="BS53" i="12"/>
  <c r="BS60" i="12"/>
  <c r="BS78" i="12" s="1"/>
  <c r="BL42" i="12"/>
  <c r="BL76" i="12" s="1"/>
  <c r="BR32" i="12"/>
  <c r="BR74" i="12" s="1"/>
  <c r="BS44" i="12"/>
  <c r="BS42" i="12" s="1"/>
  <c r="BS76" i="12" s="1"/>
  <c r="BR36" i="12"/>
  <c r="BR35" i="12" s="1"/>
  <c r="BR75" i="12" s="1"/>
  <c r="BK42" i="12"/>
  <c r="BK76" i="12" s="1"/>
  <c r="BT53" i="12"/>
  <c r="BM42" i="12"/>
  <c r="BM76" i="12" s="1"/>
  <c r="BU57" i="12"/>
  <c r="BU77" i="12" s="1"/>
  <c r="BS13" i="12"/>
  <c r="BS6" i="12" s="1"/>
  <c r="BU32" i="12"/>
  <c r="BU74" i="12" s="1"/>
  <c r="BJ72" i="12"/>
  <c r="BM72" i="12"/>
  <c r="BR13" i="12"/>
  <c r="BR6" i="12" s="1"/>
  <c r="BU36" i="12"/>
  <c r="BU35" i="12" s="1"/>
  <c r="BU75" i="12" s="1"/>
  <c r="BU22" i="12"/>
  <c r="BU73" i="12" s="1"/>
  <c r="BT22" i="12"/>
  <c r="BT73" i="12" s="1"/>
  <c r="BS22" i="12"/>
  <c r="BS73" i="12" s="1"/>
  <c r="BT44" i="12"/>
  <c r="BS32" i="12"/>
  <c r="BS74" i="12" s="1"/>
  <c r="BU44" i="12"/>
  <c r="BT57" i="12"/>
  <c r="BT77" i="12" s="1"/>
  <c r="BU53" i="12"/>
  <c r="BR44" i="12"/>
  <c r="BR53" i="12"/>
  <c r="BU13" i="12"/>
  <c r="BU6" i="12" s="1"/>
  <c r="BL72" i="12"/>
  <c r="BS36" i="12"/>
  <c r="BS35" i="12" s="1"/>
  <c r="BS75" i="12" s="1"/>
  <c r="BT60" i="12"/>
  <c r="BT78" i="12" s="1"/>
  <c r="BU60" i="12"/>
  <c r="BU78" i="12" s="1"/>
  <c r="BR60" i="12"/>
  <c r="BR78" i="12" s="1"/>
  <c r="BR22" i="12"/>
  <c r="BR73" i="12" s="1"/>
  <c r="BT13" i="12"/>
  <c r="BT6" i="12" s="1"/>
  <c r="BY1" i="12"/>
  <c r="BY68" i="12" s="1"/>
  <c r="CF1" i="12"/>
  <c r="BX68" i="12"/>
  <c r="CB7" i="12"/>
  <c r="CB8" i="12"/>
  <c r="CB9" i="12"/>
  <c r="CB10" i="12"/>
  <c r="CB11" i="12"/>
  <c r="CB12" i="12"/>
  <c r="CB14" i="12"/>
  <c r="CB15" i="12"/>
  <c r="CB16" i="12"/>
  <c r="CB17" i="12"/>
  <c r="CB18" i="12"/>
  <c r="CB19" i="12"/>
  <c r="CB20" i="12"/>
  <c r="CB25" i="12"/>
  <c r="CB29" i="12"/>
  <c r="CB37" i="12"/>
  <c r="CB26" i="12"/>
  <c r="CB30" i="12"/>
  <c r="CB34" i="12"/>
  <c r="CB40" i="12"/>
  <c r="CC23" i="12"/>
  <c r="CB21" i="12"/>
  <c r="CB23" i="12"/>
  <c r="CB27" i="12"/>
  <c r="CB33" i="12"/>
  <c r="CB38" i="12"/>
  <c r="CC8" i="12"/>
  <c r="CC10" i="12"/>
  <c r="CC15" i="12"/>
  <c r="CC34" i="12"/>
  <c r="CC40" i="12"/>
  <c r="CB28" i="12"/>
  <c r="CC11" i="12"/>
  <c r="CC16" i="12"/>
  <c r="CC21" i="12"/>
  <c r="CB24" i="12"/>
  <c r="CB31" i="12"/>
  <c r="CB39" i="12"/>
  <c r="CC7" i="12"/>
  <c r="CC12" i="12"/>
  <c r="CC17" i="12"/>
  <c r="CC19" i="12"/>
  <c r="CC20" i="12"/>
  <c r="CC24" i="12"/>
  <c r="CC25" i="12"/>
  <c r="CC26" i="12"/>
  <c r="CC27" i="12"/>
  <c r="CC28" i="12"/>
  <c r="CC29" i="12"/>
  <c r="CC30" i="12"/>
  <c r="CC31" i="12"/>
  <c r="CC38" i="12"/>
  <c r="CC39" i="12"/>
  <c r="BZ7" i="12"/>
  <c r="BZ8" i="12"/>
  <c r="BZ9" i="12"/>
  <c r="BZ10" i="12"/>
  <c r="BZ11" i="12"/>
  <c r="CC18" i="12"/>
  <c r="BZ33" i="12"/>
  <c r="BZ40" i="12"/>
  <c r="CC14" i="12"/>
  <c r="BZ23" i="12"/>
  <c r="BZ24" i="12"/>
  <c r="BZ25" i="12"/>
  <c r="BZ26" i="12"/>
  <c r="BZ27" i="12"/>
  <c r="BZ28" i="12"/>
  <c r="BZ29" i="12"/>
  <c r="BZ30" i="12"/>
  <c r="BZ31" i="12"/>
  <c r="CC9" i="12"/>
  <c r="BZ12" i="12"/>
  <c r="BZ14" i="12"/>
  <c r="BZ15" i="12"/>
  <c r="BZ16" i="12"/>
  <c r="BZ17" i="12"/>
  <c r="BZ18" i="12"/>
  <c r="BZ19" i="12"/>
  <c r="BZ20" i="12"/>
  <c r="BZ21" i="12"/>
  <c r="BZ37" i="12"/>
  <c r="BZ38" i="12"/>
  <c r="BZ39" i="12"/>
  <c r="CC33" i="12"/>
  <c r="CC37" i="12"/>
  <c r="BZ34" i="12"/>
  <c r="CC66" i="12"/>
  <c r="CC82" i="12" s="1"/>
  <c r="CA61" i="12"/>
  <c r="CC61" i="12"/>
  <c r="BZ61" i="12"/>
  <c r="BZ55" i="12"/>
  <c r="BZ50" i="12"/>
  <c r="BZ46" i="12"/>
  <c r="CC65" i="12"/>
  <c r="CC81" i="12" s="1"/>
  <c r="CC59" i="12"/>
  <c r="CA58" i="12"/>
  <c r="CA56" i="12"/>
  <c r="CA55" i="12"/>
  <c r="CA54" i="12"/>
  <c r="CA52" i="12"/>
  <c r="CA51" i="12"/>
  <c r="CA50" i="12"/>
  <c r="CA49" i="12"/>
  <c r="CA48" i="12"/>
  <c r="CA47" i="12"/>
  <c r="CA46" i="12"/>
  <c r="CA45" i="12"/>
  <c r="CA43" i="12"/>
  <c r="CA41" i="12"/>
  <c r="BZ59" i="12"/>
  <c r="BZ54" i="12"/>
  <c r="BZ49" i="12"/>
  <c r="BZ45" i="12"/>
  <c r="CC62" i="12"/>
  <c r="CC51" i="12"/>
  <c r="CC50" i="12"/>
  <c r="CC49" i="12"/>
  <c r="CC48" i="12"/>
  <c r="CC47" i="12"/>
  <c r="CC46" i="12"/>
  <c r="CC45" i="12"/>
  <c r="CC43" i="12"/>
  <c r="CC41" i="12"/>
  <c r="CB59" i="12"/>
  <c r="CA65" i="12"/>
  <c r="CA81" i="12" s="1"/>
  <c r="BZ65" i="12"/>
  <c r="BZ81" i="12" s="1"/>
  <c r="BZ52" i="12"/>
  <c r="BZ43" i="12"/>
  <c r="CB58" i="12"/>
  <c r="BZ56" i="12"/>
  <c r="BZ47" i="12"/>
  <c r="CC56" i="12"/>
  <c r="CC54" i="12"/>
  <c r="BZ58" i="12"/>
  <c r="BZ57" i="12" s="1"/>
  <c r="BZ77" i="12" s="1"/>
  <c r="CC58" i="12"/>
  <c r="CC57" i="12" s="1"/>
  <c r="CC77" i="12" s="1"/>
  <c r="CC55" i="12"/>
  <c r="CC52" i="12"/>
  <c r="CB62" i="12"/>
  <c r="CB55" i="12"/>
  <c r="CB54" i="12"/>
  <c r="CB52" i="12"/>
  <c r="CB51" i="12"/>
  <c r="CB50" i="12"/>
  <c r="CB49" i="12"/>
  <c r="CB48" i="12"/>
  <c r="CB47" i="12"/>
  <c r="CB46" i="12"/>
  <c r="CB45" i="12"/>
  <c r="CB43" i="12"/>
  <c r="CB41" i="12"/>
  <c r="CA9" i="12"/>
  <c r="CA11" i="12"/>
  <c r="CA12" i="12"/>
  <c r="CA14" i="12"/>
  <c r="CA15" i="12"/>
  <c r="CA16" i="12"/>
  <c r="CA17" i="12"/>
  <c r="CA18" i="12"/>
  <c r="CA19" i="12"/>
  <c r="CA20" i="12"/>
  <c r="CA34" i="12"/>
  <c r="CA40" i="12"/>
  <c r="BZ48" i="12"/>
  <c r="CB56" i="12"/>
  <c r="CA24" i="12"/>
  <c r="CA27" i="12"/>
  <c r="CA30" i="12"/>
  <c r="CA38" i="12"/>
  <c r="CA59" i="12"/>
  <c r="BZ51" i="12"/>
  <c r="CB61" i="12"/>
  <c r="CA10" i="12"/>
  <c r="CA33" i="12"/>
  <c r="CA32" i="12" s="1"/>
  <c r="CA74" i="12" s="1"/>
  <c r="CA7" i="12"/>
  <c r="CA23" i="12"/>
  <c r="CA26" i="12"/>
  <c r="CA29" i="12"/>
  <c r="CA25" i="12"/>
  <c r="CA28" i="12"/>
  <c r="CA31" i="12"/>
  <c r="CA39" i="12"/>
  <c r="BZ41" i="12"/>
  <c r="CB65" i="12"/>
  <c r="CB81" i="12" s="1"/>
  <c r="CA8" i="12"/>
  <c r="CA37" i="12"/>
  <c r="CA62" i="12"/>
  <c r="BZ62" i="12"/>
  <c r="CA21" i="12"/>
  <c r="BK63" i="12"/>
  <c r="BK79" i="12" s="1"/>
  <c r="BK84" i="12" s="1"/>
  <c r="BK72" i="12"/>
  <c r="BJ63" i="12" l="1"/>
  <c r="BJ79" i="12" s="1"/>
  <c r="BJ84" i="12" s="1"/>
  <c r="BL63" i="12"/>
  <c r="BL79" i="12" s="1"/>
  <c r="BL84" i="12" s="1"/>
  <c r="CB32" i="12"/>
  <c r="CB74" i="12" s="1"/>
  <c r="CB60" i="12"/>
  <c r="CB78" i="12" s="1"/>
  <c r="BT42" i="12"/>
  <c r="BT76" i="12" s="1"/>
  <c r="CA36" i="12"/>
  <c r="CA35" i="12" s="1"/>
  <c r="CA75" i="12" s="1"/>
  <c r="CB57" i="12"/>
  <c r="CB77" i="12" s="1"/>
  <c r="BU42" i="12"/>
  <c r="BU76" i="12" s="1"/>
  <c r="BR42" i="12"/>
  <c r="BR76" i="12" s="1"/>
  <c r="BM63" i="12"/>
  <c r="BM79" i="12" s="1"/>
  <c r="BM84" i="12" s="1"/>
  <c r="CC32" i="12"/>
  <c r="CC74" i="12" s="1"/>
  <c r="CC36" i="12"/>
  <c r="CC35" i="12" s="1"/>
  <c r="CC75" i="12" s="1"/>
  <c r="CA22" i="12"/>
  <c r="CA73" i="12" s="1"/>
  <c r="BZ53" i="12"/>
  <c r="CA44" i="12"/>
  <c r="CA53" i="12"/>
  <c r="BZ32" i="12"/>
  <c r="BZ74" i="12" s="1"/>
  <c r="CB36" i="12"/>
  <c r="CB35" i="12" s="1"/>
  <c r="CB75" i="12" s="1"/>
  <c r="CA13" i="12"/>
  <c r="CA6" i="12" s="1"/>
  <c r="BZ60" i="12"/>
  <c r="BZ78" i="12" s="1"/>
  <c r="BZ22" i="12"/>
  <c r="BZ73" i="12" s="1"/>
  <c r="CB22" i="12"/>
  <c r="CB73" i="12" s="1"/>
  <c r="CB13" i="12"/>
  <c r="CB6" i="12" s="1"/>
  <c r="CF68" i="12"/>
  <c r="CN1" i="12"/>
  <c r="CG1" i="12"/>
  <c r="CG68" i="12" s="1"/>
  <c r="CJ21" i="12"/>
  <c r="CJ7" i="12"/>
  <c r="CJ8" i="12"/>
  <c r="CJ9" i="12"/>
  <c r="CJ10" i="12"/>
  <c r="CJ11" i="12"/>
  <c r="CJ12" i="12"/>
  <c r="CJ14" i="12"/>
  <c r="CJ15" i="12"/>
  <c r="CJ16" i="12"/>
  <c r="CJ17" i="12"/>
  <c r="CJ18" i="12"/>
  <c r="CJ19" i="12"/>
  <c r="CJ20" i="12"/>
  <c r="CJ24" i="12"/>
  <c r="CJ28" i="12"/>
  <c r="CJ31" i="12"/>
  <c r="CJ38" i="12"/>
  <c r="CJ39" i="12"/>
  <c r="CK7" i="12"/>
  <c r="CK8" i="12"/>
  <c r="CJ25" i="12"/>
  <c r="CJ29" i="12"/>
  <c r="CJ37" i="12"/>
  <c r="CJ26" i="12"/>
  <c r="CJ30" i="12"/>
  <c r="CJ34" i="12"/>
  <c r="CJ40" i="12"/>
  <c r="CK9" i="12"/>
  <c r="CK14" i="12"/>
  <c r="CK18" i="12"/>
  <c r="CK37" i="12"/>
  <c r="CJ27" i="12"/>
  <c r="CK10" i="12"/>
  <c r="CK15" i="12"/>
  <c r="CK23" i="12"/>
  <c r="CJ23" i="12"/>
  <c r="CK11" i="12"/>
  <c r="CK16" i="12"/>
  <c r="CK21" i="12"/>
  <c r="CK33" i="12"/>
  <c r="CK17" i="12"/>
  <c r="CK25" i="12"/>
  <c r="CK28" i="12"/>
  <c r="CK29" i="12"/>
  <c r="CK30" i="12"/>
  <c r="CK31" i="12"/>
  <c r="CK34" i="12"/>
  <c r="CK38" i="12"/>
  <c r="CK39" i="12"/>
  <c r="CH34" i="12"/>
  <c r="CK12" i="12"/>
  <c r="CK19" i="12"/>
  <c r="CK26" i="12"/>
  <c r="CH7" i="12"/>
  <c r="CH8" i="12"/>
  <c r="CH9" i="12"/>
  <c r="CH10" i="12"/>
  <c r="CH11" i="12"/>
  <c r="CH33" i="12"/>
  <c r="CH40" i="12"/>
  <c r="CJ33" i="12"/>
  <c r="CK20" i="12"/>
  <c r="CK27" i="12"/>
  <c r="CH23" i="12"/>
  <c r="CH24" i="12"/>
  <c r="CH25" i="12"/>
  <c r="CH26" i="12"/>
  <c r="CH27" i="12"/>
  <c r="CH28" i="12"/>
  <c r="CH29" i="12"/>
  <c r="CH30" i="12"/>
  <c r="CH31" i="12"/>
  <c r="CK24" i="12"/>
  <c r="CK40" i="12"/>
  <c r="CH12" i="12"/>
  <c r="CH14" i="12"/>
  <c r="CH15" i="12"/>
  <c r="CH16" i="12"/>
  <c r="CH17" i="12"/>
  <c r="CH18" i="12"/>
  <c r="CH19" i="12"/>
  <c r="CH20" i="12"/>
  <c r="CH21" i="12"/>
  <c r="CH37" i="12"/>
  <c r="CH38" i="12"/>
  <c r="CH39" i="12"/>
  <c r="CI65" i="12"/>
  <c r="CI81" i="12" s="1"/>
  <c r="CI62" i="12"/>
  <c r="CK65" i="12"/>
  <c r="CK81" i="12" s="1"/>
  <c r="CK62" i="12"/>
  <c r="CI58" i="12"/>
  <c r="CI56" i="12"/>
  <c r="CI55" i="12"/>
  <c r="CI54" i="12"/>
  <c r="CI52" i="12"/>
  <c r="CI51" i="12"/>
  <c r="CI50" i="12"/>
  <c r="CI49" i="12"/>
  <c r="CI48" i="12"/>
  <c r="CI47" i="12"/>
  <c r="CI46" i="12"/>
  <c r="CI45" i="12"/>
  <c r="CI43" i="12"/>
  <c r="CI41" i="12"/>
  <c r="CH59" i="12"/>
  <c r="CH54" i="12"/>
  <c r="CH49" i="12"/>
  <c r="CH45" i="12"/>
  <c r="CK61" i="12"/>
  <c r="CK51" i="12"/>
  <c r="CK50" i="12"/>
  <c r="CK49" i="12"/>
  <c r="CK48" i="12"/>
  <c r="CK47" i="12"/>
  <c r="CK46" i="12"/>
  <c r="CI59" i="12"/>
  <c r="CH65" i="12"/>
  <c r="CH81" i="12" s="1"/>
  <c r="CH58" i="12"/>
  <c r="CH52" i="12"/>
  <c r="CH48" i="12"/>
  <c r="CH43" i="12"/>
  <c r="CJ61" i="12"/>
  <c r="CI61" i="12"/>
  <c r="CH56" i="12"/>
  <c r="CH55" i="12"/>
  <c r="CH47" i="12"/>
  <c r="CH46" i="12"/>
  <c r="CK56" i="12"/>
  <c r="CK54" i="12"/>
  <c r="CJ65" i="12"/>
  <c r="CJ81" i="12" s="1"/>
  <c r="CJ62" i="12"/>
  <c r="CJ59" i="12"/>
  <c r="CJ56" i="12"/>
  <c r="CI7" i="12"/>
  <c r="CI8" i="12"/>
  <c r="CI9" i="12"/>
  <c r="CI10" i="12"/>
  <c r="CK59" i="12"/>
  <c r="CH61" i="12"/>
  <c r="CH51" i="12"/>
  <c r="CK66" i="12"/>
  <c r="CK82" i="12" s="1"/>
  <c r="CI21" i="12"/>
  <c r="CI37" i="12"/>
  <c r="CI40" i="12"/>
  <c r="CH62" i="12"/>
  <c r="CH50" i="12"/>
  <c r="CH41" i="12"/>
  <c r="CI33" i="12"/>
  <c r="CJ52" i="12"/>
  <c r="CJ49" i="12"/>
  <c r="CJ46" i="12"/>
  <c r="CJ41" i="12"/>
  <c r="CI29" i="12"/>
  <c r="CI30" i="12"/>
  <c r="CI38" i="12"/>
  <c r="CK43" i="12"/>
  <c r="CI11" i="12"/>
  <c r="CI12" i="12"/>
  <c r="CI14" i="12"/>
  <c r="CI15" i="12"/>
  <c r="CI16" i="12"/>
  <c r="CI17" i="12"/>
  <c r="CI18" i="12"/>
  <c r="CI19" i="12"/>
  <c r="CI20" i="12"/>
  <c r="CI34" i="12"/>
  <c r="CK41" i="12"/>
  <c r="CK58" i="12"/>
  <c r="CK55" i="12"/>
  <c r="CJ58" i="12"/>
  <c r="CJ54" i="12"/>
  <c r="CJ50" i="12"/>
  <c r="CJ47" i="12"/>
  <c r="CJ43" i="12"/>
  <c r="CI23" i="12"/>
  <c r="CI26" i="12"/>
  <c r="CI27" i="12"/>
  <c r="CK52" i="12"/>
  <c r="CK45" i="12"/>
  <c r="CJ55" i="12"/>
  <c r="CJ51" i="12"/>
  <c r="CJ48" i="12"/>
  <c r="CJ45" i="12"/>
  <c r="CI24" i="12"/>
  <c r="CI25" i="12"/>
  <c r="CI28" i="12"/>
  <c r="CI31" i="12"/>
  <c r="CI39" i="12"/>
  <c r="BR72" i="12"/>
  <c r="BR63" i="12"/>
  <c r="BR79" i="12" s="1"/>
  <c r="BR84" i="12" s="1"/>
  <c r="CC53" i="12"/>
  <c r="CC44" i="12"/>
  <c r="BZ44" i="12"/>
  <c r="CC60" i="12"/>
  <c r="CC78" i="12" s="1"/>
  <c r="BZ36" i="12"/>
  <c r="BZ35" i="12" s="1"/>
  <c r="BZ75" i="12" s="1"/>
  <c r="BZ13" i="12"/>
  <c r="BZ6" i="12" s="1"/>
  <c r="CC13" i="12"/>
  <c r="CC6" i="12" s="1"/>
  <c r="BU72" i="12"/>
  <c r="BS63" i="12"/>
  <c r="BS79" i="12" s="1"/>
  <c r="BS84" i="12" s="1"/>
  <c r="BS72" i="12"/>
  <c r="CB44" i="12"/>
  <c r="CB53" i="12"/>
  <c r="CA57" i="12"/>
  <c r="CA77" i="12" s="1"/>
  <c r="CA60" i="12"/>
  <c r="CA78" i="12" s="1"/>
  <c r="CC22" i="12"/>
  <c r="CC73" i="12" s="1"/>
  <c r="BT63" i="12"/>
  <c r="BT79" i="12" s="1"/>
  <c r="BT84" i="12" s="1"/>
  <c r="BT72" i="12"/>
  <c r="BZ42" i="12" l="1"/>
  <c r="BZ76" i="12" s="1"/>
  <c r="BU63" i="12"/>
  <c r="BU79" i="12" s="1"/>
  <c r="BU84" i="12" s="1"/>
  <c r="CH57" i="12"/>
  <c r="CH77" i="12" s="1"/>
  <c r="CJ32" i="12"/>
  <c r="CJ74" i="12" s="1"/>
  <c r="CJ22" i="12"/>
  <c r="CJ73" i="12" s="1"/>
  <c r="CA42" i="12"/>
  <c r="CA76" i="12" s="1"/>
  <c r="CH32" i="12"/>
  <c r="CH74" i="12" s="1"/>
  <c r="CJ36" i="12"/>
  <c r="CJ57" i="12"/>
  <c r="CJ77" i="12" s="1"/>
  <c r="CI44" i="12"/>
  <c r="CI53" i="12"/>
  <c r="CI60" i="12"/>
  <c r="CI78" i="12" s="1"/>
  <c r="CB42" i="12"/>
  <c r="CB76" i="12" s="1"/>
  <c r="CH36" i="12"/>
  <c r="CK57" i="12"/>
  <c r="CK77" i="12" s="1"/>
  <c r="CC42" i="12"/>
  <c r="CC76" i="12" s="1"/>
  <c r="CK60" i="12"/>
  <c r="CK78" i="12" s="1"/>
  <c r="CK53" i="12"/>
  <c r="CK13" i="12"/>
  <c r="CK6" i="12" s="1"/>
  <c r="CI32" i="12"/>
  <c r="CI74" i="12" s="1"/>
  <c r="CH44" i="12"/>
  <c r="CH35" i="12"/>
  <c r="CH75" i="12" s="1"/>
  <c r="CH13" i="12"/>
  <c r="CH6" i="12" s="1"/>
  <c r="CH22" i="12"/>
  <c r="CH73" i="12" s="1"/>
  <c r="CK32" i="12"/>
  <c r="CK74" i="12" s="1"/>
  <c r="CB72" i="12"/>
  <c r="CC72" i="12"/>
  <c r="BZ72" i="12"/>
  <c r="BZ63" i="12"/>
  <c r="BZ79" i="12" s="1"/>
  <c r="BZ84" i="12" s="1"/>
  <c r="CJ44" i="12"/>
  <c r="CK44" i="12"/>
  <c r="CI22" i="12"/>
  <c r="CI73" i="12" s="1"/>
  <c r="CJ53" i="12"/>
  <c r="CI13" i="12"/>
  <c r="CI6" i="12" s="1"/>
  <c r="CI36" i="12"/>
  <c r="CI35" i="12" s="1"/>
  <c r="CI75" i="12" s="1"/>
  <c r="CH60" i="12"/>
  <c r="CH78" i="12" s="1"/>
  <c r="CI57" i="12"/>
  <c r="CI77" i="12" s="1"/>
  <c r="CK22" i="12"/>
  <c r="CK73" i="12" s="1"/>
  <c r="CK36" i="12"/>
  <c r="CK35" i="12" s="1"/>
  <c r="CK75" i="12" s="1"/>
  <c r="CJ35" i="12"/>
  <c r="CJ75" i="12" s="1"/>
  <c r="CJ13" i="12"/>
  <c r="CJ6" i="12" s="1"/>
  <c r="CJ60" i="12"/>
  <c r="CJ78" i="12" s="1"/>
  <c r="CH53" i="12"/>
  <c r="CO1" i="12"/>
  <c r="CO68" i="12" s="1"/>
  <c r="CV1" i="12"/>
  <c r="CN68" i="12"/>
  <c r="CR23" i="12"/>
  <c r="CR24" i="12"/>
  <c r="CR25" i="12"/>
  <c r="CR26" i="12"/>
  <c r="CR27" i="12"/>
  <c r="CR28" i="12"/>
  <c r="CR29" i="12"/>
  <c r="CR21" i="12"/>
  <c r="CR33" i="12"/>
  <c r="CR7" i="12"/>
  <c r="CR9" i="12"/>
  <c r="CR11" i="12"/>
  <c r="CR14" i="12"/>
  <c r="CR16" i="12"/>
  <c r="CR18" i="12"/>
  <c r="CR31" i="12"/>
  <c r="CR38" i="12"/>
  <c r="CR39" i="12"/>
  <c r="CS7" i="12"/>
  <c r="CS8" i="12"/>
  <c r="CS9" i="12"/>
  <c r="CS10" i="12"/>
  <c r="CS11" i="12"/>
  <c r="CS12" i="12"/>
  <c r="CS14" i="12"/>
  <c r="CS15" i="12"/>
  <c r="CS16" i="12"/>
  <c r="CS17" i="12"/>
  <c r="CS18" i="12"/>
  <c r="CS19" i="12"/>
  <c r="CS20" i="12"/>
  <c r="CR20" i="12"/>
  <c r="CR37" i="12"/>
  <c r="CS24" i="12"/>
  <c r="CS25" i="12"/>
  <c r="CS26" i="12"/>
  <c r="CS27" i="12"/>
  <c r="CS28" i="12"/>
  <c r="CS29" i="12"/>
  <c r="CS30" i="12"/>
  <c r="CS31" i="12"/>
  <c r="CS38" i="12"/>
  <c r="CS39" i="12"/>
  <c r="CR10" i="12"/>
  <c r="CR15" i="12"/>
  <c r="CR19" i="12"/>
  <c r="CR30" i="12"/>
  <c r="CS23" i="12"/>
  <c r="CS34" i="12"/>
  <c r="CS40" i="12"/>
  <c r="CR12" i="12"/>
  <c r="CR34" i="12"/>
  <c r="CS33" i="12"/>
  <c r="CS37" i="12"/>
  <c r="CP12" i="12"/>
  <c r="CP14" i="12"/>
  <c r="CP15" i="12"/>
  <c r="CP16" i="12"/>
  <c r="CP17" i="12"/>
  <c r="CP18" i="12"/>
  <c r="CP19" i="12"/>
  <c r="CP20" i="12"/>
  <c r="CP21" i="12"/>
  <c r="CP37" i="12"/>
  <c r="CP38" i="12"/>
  <c r="CP39" i="12"/>
  <c r="CP34" i="12"/>
  <c r="CR8" i="12"/>
  <c r="CR17" i="12"/>
  <c r="CR40" i="12"/>
  <c r="CS21" i="12"/>
  <c r="CP7" i="12"/>
  <c r="CP8" i="12"/>
  <c r="CP9" i="12"/>
  <c r="CP10" i="12"/>
  <c r="CP11" i="12"/>
  <c r="CP33" i="12"/>
  <c r="CP40" i="12"/>
  <c r="CP23" i="12"/>
  <c r="CP24" i="12"/>
  <c r="CP25" i="12"/>
  <c r="CP26" i="12"/>
  <c r="CP28" i="12"/>
  <c r="CP30" i="12"/>
  <c r="CP27" i="12"/>
  <c r="CP29" i="12"/>
  <c r="CP31" i="12"/>
  <c r="CQ58" i="12"/>
  <c r="CQ56" i="12"/>
  <c r="CQ55" i="12"/>
  <c r="CQ54" i="12"/>
  <c r="CQ52" i="12"/>
  <c r="CQ51" i="12"/>
  <c r="CQ50" i="12"/>
  <c r="CQ49" i="12"/>
  <c r="CQ48" i="12"/>
  <c r="CQ47" i="12"/>
  <c r="CQ46" i="12"/>
  <c r="CQ45" i="12"/>
  <c r="CQ43" i="12"/>
  <c r="CQ41" i="12"/>
  <c r="CS66" i="12"/>
  <c r="CS82" i="12" s="1"/>
  <c r="CS58" i="12"/>
  <c r="CS56" i="12"/>
  <c r="CS55" i="12"/>
  <c r="CS54" i="12"/>
  <c r="CS52" i="12"/>
  <c r="CQ59" i="12"/>
  <c r="CP65" i="12"/>
  <c r="CP81" i="12" s="1"/>
  <c r="CP58" i="12"/>
  <c r="CP52" i="12"/>
  <c r="CP48" i="12"/>
  <c r="CP43" i="12"/>
  <c r="CS62" i="12"/>
  <c r="CQ65" i="12"/>
  <c r="CQ81" i="12" s="1"/>
  <c r="CQ61" i="12"/>
  <c r="CP62" i="12"/>
  <c r="CP56" i="12"/>
  <c r="CP51" i="12"/>
  <c r="CP47" i="12"/>
  <c r="CP41" i="12"/>
  <c r="CR65" i="12"/>
  <c r="CR81" i="12" s="1"/>
  <c r="CR62" i="12"/>
  <c r="CP54" i="12"/>
  <c r="CP45" i="12"/>
  <c r="CS59" i="12"/>
  <c r="CS49" i="12"/>
  <c r="CR61" i="12"/>
  <c r="CR55" i="12"/>
  <c r="CR54" i="12"/>
  <c r="CR52" i="12"/>
  <c r="CR51" i="12"/>
  <c r="CR50" i="12"/>
  <c r="CR49" i="12"/>
  <c r="CR48" i="12"/>
  <c r="CR47" i="12"/>
  <c r="CR46" i="12"/>
  <c r="CR45" i="12"/>
  <c r="CR43" i="12"/>
  <c r="CR41" i="12"/>
  <c r="CP61" i="12"/>
  <c r="CP50" i="12"/>
  <c r="CS48" i="12"/>
  <c r="CS45" i="12"/>
  <c r="CS43" i="12"/>
  <c r="CS41" i="12"/>
  <c r="CP55" i="12"/>
  <c r="CP49" i="12"/>
  <c r="CS61" i="12"/>
  <c r="CS50" i="12"/>
  <c r="CQ8" i="12"/>
  <c r="CQ23" i="12"/>
  <c r="CQ24" i="12"/>
  <c r="CQ25" i="12"/>
  <c r="CQ26" i="12"/>
  <c r="CQ27" i="12"/>
  <c r="CQ28" i="12"/>
  <c r="CQ29" i="12"/>
  <c r="CQ30" i="12"/>
  <c r="CQ31" i="12"/>
  <c r="CQ38" i="12"/>
  <c r="CQ39" i="12"/>
  <c r="CQ62" i="12"/>
  <c r="CP59" i="12"/>
  <c r="CP46" i="12"/>
  <c r="CS46" i="12"/>
  <c r="CR58" i="12"/>
  <c r="CQ17" i="12"/>
  <c r="CQ20" i="12"/>
  <c r="CQ34" i="12"/>
  <c r="CS51" i="12"/>
  <c r="CR59" i="12"/>
  <c r="CR56" i="12"/>
  <c r="CQ9" i="12"/>
  <c r="CQ21" i="12"/>
  <c r="CQ37" i="12"/>
  <c r="CQ11" i="12"/>
  <c r="CQ14" i="12"/>
  <c r="CQ16" i="12"/>
  <c r="CQ19" i="12"/>
  <c r="CQ40" i="12"/>
  <c r="CQ10" i="12"/>
  <c r="CQ12" i="12"/>
  <c r="CQ15" i="12"/>
  <c r="CQ18" i="12"/>
  <c r="CS65" i="12"/>
  <c r="CS81" i="12" s="1"/>
  <c r="CQ33" i="12"/>
  <c r="CS47" i="12"/>
  <c r="CQ7" i="12"/>
  <c r="CA72" i="12"/>
  <c r="CP60" i="12" l="1"/>
  <c r="CP78" i="12" s="1"/>
  <c r="CA63" i="12"/>
  <c r="CA79" i="12" s="1"/>
  <c r="CA84" i="12" s="1"/>
  <c r="CS32" i="12"/>
  <c r="CS74" i="12" s="1"/>
  <c r="CQ32" i="12"/>
  <c r="CQ74" i="12" s="1"/>
  <c r="CI42" i="12"/>
  <c r="CI76" i="12" s="1"/>
  <c r="CH42" i="12"/>
  <c r="CH76" i="12" s="1"/>
  <c r="CR44" i="12"/>
  <c r="CJ42" i="12"/>
  <c r="CJ76" i="12" s="1"/>
  <c r="CB63" i="12"/>
  <c r="CB79" i="12" s="1"/>
  <c r="CB84" i="12" s="1"/>
  <c r="CP32" i="12"/>
  <c r="CP74" i="12" s="1"/>
  <c r="CQ44" i="12"/>
  <c r="CQ53" i="12"/>
  <c r="CR36" i="12"/>
  <c r="CR35" i="12" s="1"/>
  <c r="CR75" i="12" s="1"/>
  <c r="CQ36" i="12"/>
  <c r="CQ35" i="12" s="1"/>
  <c r="CQ75" i="12" s="1"/>
  <c r="CC63" i="12"/>
  <c r="CC79" i="12" s="1"/>
  <c r="CC84" i="12" s="1"/>
  <c r="CR57" i="12"/>
  <c r="CR77" i="12" s="1"/>
  <c r="CS53" i="12"/>
  <c r="CS36" i="12"/>
  <c r="CS35" i="12" s="1"/>
  <c r="CS75" i="12" s="1"/>
  <c r="CK42" i="12"/>
  <c r="CK76" i="12" s="1"/>
  <c r="CS60" i="12"/>
  <c r="CS78" i="12" s="1"/>
  <c r="CS22" i="12"/>
  <c r="CS73" i="12" s="1"/>
  <c r="CS57" i="12"/>
  <c r="CS77" i="12" s="1"/>
  <c r="CP22" i="12"/>
  <c r="CP73" i="12" s="1"/>
  <c r="CV68" i="12"/>
  <c r="DD1" i="12"/>
  <c r="CW1" i="12"/>
  <c r="CW68" i="12" s="1"/>
  <c r="CZ7" i="12"/>
  <c r="CZ8" i="12"/>
  <c r="CZ9" i="12"/>
  <c r="CZ10" i="12"/>
  <c r="CZ11" i="12"/>
  <c r="CZ12" i="12"/>
  <c r="CZ14" i="12"/>
  <c r="CZ15" i="12"/>
  <c r="CZ16" i="12"/>
  <c r="CZ17" i="12"/>
  <c r="CZ18" i="12"/>
  <c r="CZ19" i="12"/>
  <c r="CZ23" i="12"/>
  <c r="CZ24" i="12"/>
  <c r="CZ25" i="12"/>
  <c r="CZ26" i="12"/>
  <c r="CZ27" i="12"/>
  <c r="CZ28" i="12"/>
  <c r="CZ29" i="12"/>
  <c r="CZ30" i="12"/>
  <c r="CZ34" i="12"/>
  <c r="CZ40" i="12"/>
  <c r="CZ33" i="12"/>
  <c r="DA21" i="12"/>
  <c r="CZ31" i="12"/>
  <c r="CZ38" i="12"/>
  <c r="CZ39" i="12"/>
  <c r="DA7" i="12"/>
  <c r="DA8" i="12"/>
  <c r="DA9" i="12"/>
  <c r="DA10" i="12"/>
  <c r="DA11" i="12"/>
  <c r="DA12" i="12"/>
  <c r="DA14" i="12"/>
  <c r="DA15" i="12"/>
  <c r="DA16" i="12"/>
  <c r="DA17" i="12"/>
  <c r="DA18" i="12"/>
  <c r="CZ20" i="12"/>
  <c r="CZ37" i="12"/>
  <c r="DA19" i="12"/>
  <c r="DA20" i="12"/>
  <c r="DA33" i="12"/>
  <c r="DA24" i="12"/>
  <c r="DA25" i="12"/>
  <c r="DA26" i="12"/>
  <c r="DA27" i="12"/>
  <c r="DA37" i="12"/>
  <c r="CX23" i="12"/>
  <c r="CX24" i="12"/>
  <c r="CX25" i="12"/>
  <c r="CX26" i="12"/>
  <c r="CX27" i="12"/>
  <c r="CX28" i="12"/>
  <c r="CX29" i="12"/>
  <c r="CX30" i="12"/>
  <c r="CX31" i="12"/>
  <c r="DA28" i="12"/>
  <c r="DA29" i="12"/>
  <c r="DA30" i="12"/>
  <c r="DA31" i="12"/>
  <c r="DA34" i="12"/>
  <c r="DA38" i="12"/>
  <c r="DA39" i="12"/>
  <c r="CX12" i="12"/>
  <c r="CX14" i="12"/>
  <c r="CX15" i="12"/>
  <c r="CX16" i="12"/>
  <c r="CX17" i="12"/>
  <c r="CX18" i="12"/>
  <c r="CX19" i="12"/>
  <c r="CX20" i="12"/>
  <c r="CX21" i="12"/>
  <c r="CX37" i="12"/>
  <c r="CX38" i="12"/>
  <c r="CX39" i="12"/>
  <c r="DA23" i="12"/>
  <c r="CX34" i="12"/>
  <c r="CZ21" i="12"/>
  <c r="CX7" i="12"/>
  <c r="CX8" i="12"/>
  <c r="CX9" i="12"/>
  <c r="CX10" i="12"/>
  <c r="CX11" i="12"/>
  <c r="CX40" i="12"/>
  <c r="CX33" i="12"/>
  <c r="CY59" i="12"/>
  <c r="CX65" i="12"/>
  <c r="CX81" i="12" s="1"/>
  <c r="CX62" i="12"/>
  <c r="CX61" i="12"/>
  <c r="CX59" i="12"/>
  <c r="CX58" i="12"/>
  <c r="CX56" i="12"/>
  <c r="CX55" i="12"/>
  <c r="CX54" i="12"/>
  <c r="CX52" i="12"/>
  <c r="CX51" i="12"/>
  <c r="CX50" i="12"/>
  <c r="CX49" i="12"/>
  <c r="CX48" i="12"/>
  <c r="CX47" i="12"/>
  <c r="CX46" i="12"/>
  <c r="CX45" i="12"/>
  <c r="CX43" i="12"/>
  <c r="CX41" i="12"/>
  <c r="DA59" i="12"/>
  <c r="CY65" i="12"/>
  <c r="CY81" i="12" s="1"/>
  <c r="CY61" i="12"/>
  <c r="CY62" i="12"/>
  <c r="DA58" i="12"/>
  <c r="DA56" i="12"/>
  <c r="DA55" i="12"/>
  <c r="DA54" i="12"/>
  <c r="DA52" i="12"/>
  <c r="CZ58" i="12"/>
  <c r="CZ56" i="12"/>
  <c r="CZ55" i="12"/>
  <c r="CY58" i="12"/>
  <c r="CY56" i="12"/>
  <c r="CY55" i="12"/>
  <c r="CY54" i="12"/>
  <c r="CY52" i="12"/>
  <c r="CY51" i="12"/>
  <c r="CY50" i="12"/>
  <c r="CY49" i="12"/>
  <c r="CY48" i="12"/>
  <c r="CY47" i="12"/>
  <c r="CY46" i="12"/>
  <c r="CY45" i="12"/>
  <c r="CY43" i="12"/>
  <c r="CY41" i="12"/>
  <c r="DA66" i="12"/>
  <c r="DA82" i="12" s="1"/>
  <c r="DA48" i="12"/>
  <c r="DA45" i="12"/>
  <c r="DA43" i="12"/>
  <c r="DA41" i="12"/>
  <c r="DA61" i="12"/>
  <c r="DA51" i="12"/>
  <c r="DA47" i="12"/>
  <c r="DA62" i="12"/>
  <c r="DA49" i="12"/>
  <c r="CZ61" i="12"/>
  <c r="CZ59" i="12"/>
  <c r="CY7" i="12"/>
  <c r="CY33" i="12"/>
  <c r="DA65" i="12"/>
  <c r="DA81" i="12" s="1"/>
  <c r="CZ65" i="12"/>
  <c r="CZ81" i="12" s="1"/>
  <c r="CZ52" i="12"/>
  <c r="CZ50" i="12"/>
  <c r="CZ47" i="12"/>
  <c r="CZ43" i="12"/>
  <c r="CY9" i="12"/>
  <c r="CY10" i="12"/>
  <c r="CY14" i="12"/>
  <c r="CY17" i="12"/>
  <c r="CY20" i="12"/>
  <c r="DA46" i="12"/>
  <c r="CY8" i="12"/>
  <c r="CY23" i="12"/>
  <c r="CY24" i="12"/>
  <c r="CY25" i="12"/>
  <c r="CY26" i="12"/>
  <c r="CY27" i="12"/>
  <c r="CY28" i="12"/>
  <c r="CY29" i="12"/>
  <c r="CY30" i="12"/>
  <c r="CY31" i="12"/>
  <c r="CY38" i="12"/>
  <c r="CY39" i="12"/>
  <c r="CZ54" i="12"/>
  <c r="CZ51" i="12"/>
  <c r="CZ48" i="12"/>
  <c r="CZ45" i="12"/>
  <c r="CY37" i="12"/>
  <c r="DA40" i="12"/>
  <c r="CZ49" i="12"/>
  <c r="CZ46" i="12"/>
  <c r="CZ41" i="12"/>
  <c r="CY21" i="12"/>
  <c r="CZ62" i="12"/>
  <c r="CY11" i="12"/>
  <c r="CY12" i="12"/>
  <c r="CY15" i="12"/>
  <c r="CY19" i="12"/>
  <c r="DA50" i="12"/>
  <c r="CY16" i="12"/>
  <c r="CY18" i="12"/>
  <c r="CY34" i="12"/>
  <c r="CY40" i="12"/>
  <c r="CH72" i="12"/>
  <c r="CQ13" i="12"/>
  <c r="CQ6" i="12" s="1"/>
  <c r="CR53" i="12"/>
  <c r="CP57" i="12"/>
  <c r="CP77" i="12" s="1"/>
  <c r="CJ72" i="12"/>
  <c r="CI72" i="12"/>
  <c r="CP44" i="12"/>
  <c r="CS13" i="12"/>
  <c r="CS6" i="12" s="1"/>
  <c r="CR13" i="12"/>
  <c r="CR6" i="12" s="1"/>
  <c r="CR32" i="12"/>
  <c r="CR74" i="12" s="1"/>
  <c r="CR22" i="12"/>
  <c r="CR73" i="12" s="1"/>
  <c r="CK72" i="12"/>
  <c r="CQ22" i="12"/>
  <c r="CQ73" i="12" s="1"/>
  <c r="CS44" i="12"/>
  <c r="CR60" i="12"/>
  <c r="CR78" i="12" s="1"/>
  <c r="CP53" i="12"/>
  <c r="CQ60" i="12"/>
  <c r="CQ78" i="12" s="1"/>
  <c r="CQ57" i="12"/>
  <c r="CQ77" i="12" s="1"/>
  <c r="CP36" i="12"/>
  <c r="CP35" i="12" s="1"/>
  <c r="CP75" i="12" s="1"/>
  <c r="CP13" i="12"/>
  <c r="CP6" i="12" s="1"/>
  <c r="CJ63" i="12" l="1"/>
  <c r="CJ79" i="12" s="1"/>
  <c r="CJ84" i="12" s="1"/>
  <c r="DA57" i="12"/>
  <c r="DA77" i="12" s="1"/>
  <c r="CQ42" i="12"/>
  <c r="CQ76" i="12" s="1"/>
  <c r="CR42" i="12"/>
  <c r="CR76" i="12" s="1"/>
  <c r="CI63" i="12"/>
  <c r="CI79" i="12" s="1"/>
  <c r="CI84" i="12" s="1"/>
  <c r="CH63" i="12"/>
  <c r="CH79" i="12" s="1"/>
  <c r="CH84" i="12" s="1"/>
  <c r="CX32" i="12"/>
  <c r="CX74" i="12" s="1"/>
  <c r="CZ53" i="12"/>
  <c r="CP42" i="12"/>
  <c r="CP76" i="12" s="1"/>
  <c r="CZ32" i="12"/>
  <c r="CZ74" i="12" s="1"/>
  <c r="CZ36" i="12"/>
  <c r="CZ35" i="12" s="1"/>
  <c r="CZ75" i="12" s="1"/>
  <c r="CY57" i="12"/>
  <c r="CY77" i="12" s="1"/>
  <c r="CS42" i="12"/>
  <c r="CS76" i="12" s="1"/>
  <c r="CY53" i="12"/>
  <c r="DA53" i="12"/>
  <c r="CX57" i="12"/>
  <c r="CX77" i="12" s="1"/>
  <c r="CY36" i="12"/>
  <c r="CY35" i="12" s="1"/>
  <c r="CY75" i="12" s="1"/>
  <c r="CX60" i="12"/>
  <c r="CX78" i="12" s="1"/>
  <c r="CX36" i="12"/>
  <c r="CX35" i="12" s="1"/>
  <c r="CX75" i="12" s="1"/>
  <c r="DA22" i="12"/>
  <c r="DA73" i="12" s="1"/>
  <c r="CK63" i="12"/>
  <c r="CK79" i="12" s="1"/>
  <c r="CK84" i="12" s="1"/>
  <c r="CR72" i="12"/>
  <c r="CZ44" i="12"/>
  <c r="CY32" i="12"/>
  <c r="CY74" i="12" s="1"/>
  <c r="DA60" i="12"/>
  <c r="DA78" i="12" s="1"/>
  <c r="CY44" i="12"/>
  <c r="CY42" i="12" s="1"/>
  <c r="CY76" i="12" s="1"/>
  <c r="CX22" i="12"/>
  <c r="CX73" i="12" s="1"/>
  <c r="CZ22" i="12"/>
  <c r="CZ73" i="12" s="1"/>
  <c r="CP72" i="12"/>
  <c r="CS72" i="12"/>
  <c r="CY60" i="12"/>
  <c r="CY78" i="12" s="1"/>
  <c r="DA36" i="12"/>
  <c r="DA35" i="12" s="1"/>
  <c r="DA75" i="12" s="1"/>
  <c r="CQ72" i="12"/>
  <c r="CY22" i="12"/>
  <c r="CY73" i="12" s="1"/>
  <c r="CZ57" i="12"/>
  <c r="CZ77" i="12" s="1"/>
  <c r="CX44" i="12"/>
  <c r="CX53" i="12"/>
  <c r="DA32" i="12"/>
  <c r="DA74" i="12" s="1"/>
  <c r="CZ13" i="12"/>
  <c r="CZ6" i="12" s="1"/>
  <c r="DE1" i="12"/>
  <c r="DE68" i="12" s="1"/>
  <c r="DL1" i="12"/>
  <c r="DD68" i="12"/>
  <c r="DH7" i="12"/>
  <c r="DH8" i="12"/>
  <c r="DH9" i="12"/>
  <c r="DH10" i="12"/>
  <c r="DH11" i="12"/>
  <c r="DH12" i="12"/>
  <c r="DH14" i="12"/>
  <c r="DH15" i="12"/>
  <c r="DH16" i="12"/>
  <c r="DH17" i="12"/>
  <c r="DH18" i="12"/>
  <c r="DH19" i="12"/>
  <c r="DH20" i="12"/>
  <c r="DH21" i="12"/>
  <c r="DH23" i="12"/>
  <c r="DH27" i="12"/>
  <c r="DH30" i="12"/>
  <c r="DH37" i="12"/>
  <c r="DH24" i="12"/>
  <c r="DH28" i="12"/>
  <c r="DH34" i="12"/>
  <c r="DI23" i="12"/>
  <c r="DH25" i="12"/>
  <c r="DH29" i="12"/>
  <c r="DH33" i="12"/>
  <c r="DI12" i="12"/>
  <c r="DI17" i="12"/>
  <c r="DI21" i="12"/>
  <c r="DI34" i="12"/>
  <c r="DH38" i="12"/>
  <c r="DI8" i="12"/>
  <c r="DI9" i="12"/>
  <c r="DI14" i="12"/>
  <c r="DI18" i="12"/>
  <c r="DI19" i="12"/>
  <c r="DI20" i="12"/>
  <c r="DH26" i="12"/>
  <c r="DI10" i="12"/>
  <c r="DI15" i="12"/>
  <c r="DI24" i="12"/>
  <c r="DI25" i="12"/>
  <c r="DI26" i="12"/>
  <c r="DI27" i="12"/>
  <c r="DI28" i="12"/>
  <c r="DI29" i="12"/>
  <c r="DI30" i="12"/>
  <c r="DI31" i="12"/>
  <c r="DI38" i="12"/>
  <c r="DI39" i="12"/>
  <c r="DF7" i="12"/>
  <c r="DF8" i="12"/>
  <c r="DF9" i="12"/>
  <c r="DF10" i="12"/>
  <c r="DF11" i="12"/>
  <c r="DH31" i="12"/>
  <c r="DH39" i="12"/>
  <c r="DF40" i="12"/>
  <c r="DF33" i="12"/>
  <c r="DG40" i="12"/>
  <c r="DI16" i="12"/>
  <c r="DI33" i="12"/>
  <c r="DI32" i="12" s="1"/>
  <c r="DI74" i="12" s="1"/>
  <c r="DI37" i="12"/>
  <c r="DF23" i="12"/>
  <c r="DF24" i="12"/>
  <c r="DF25" i="12"/>
  <c r="DF26" i="12"/>
  <c r="DF27" i="12"/>
  <c r="DF28" i="12"/>
  <c r="DF29" i="12"/>
  <c r="DF30" i="12"/>
  <c r="DF31" i="12"/>
  <c r="DI11" i="12"/>
  <c r="DF12" i="12"/>
  <c r="DF14" i="12"/>
  <c r="DF15" i="12"/>
  <c r="DF16" i="12"/>
  <c r="DF17" i="12"/>
  <c r="DF18" i="12"/>
  <c r="DF19" i="12"/>
  <c r="DF20" i="12"/>
  <c r="DF21" i="12"/>
  <c r="DF37" i="12"/>
  <c r="DF38" i="12"/>
  <c r="DF39" i="12"/>
  <c r="DI7" i="12"/>
  <c r="DF34" i="12"/>
  <c r="DG61" i="12"/>
  <c r="DI61" i="12"/>
  <c r="DI66" i="12"/>
  <c r="DI82" i="12" s="1"/>
  <c r="DG62" i="12"/>
  <c r="DF62" i="12"/>
  <c r="DF56" i="12"/>
  <c r="DF51" i="12"/>
  <c r="DF47" i="12"/>
  <c r="DF41" i="12"/>
  <c r="DI58" i="12"/>
  <c r="DI56" i="12"/>
  <c r="DI55" i="12"/>
  <c r="DI54" i="12"/>
  <c r="DI52" i="12"/>
  <c r="DF61" i="12"/>
  <c r="DF55" i="12"/>
  <c r="DF50" i="12"/>
  <c r="DF46" i="12"/>
  <c r="DI65" i="12"/>
  <c r="DI81" i="12" s="1"/>
  <c r="DI59" i="12"/>
  <c r="DI51" i="12"/>
  <c r="DI50" i="12"/>
  <c r="DI49" i="12"/>
  <c r="DI48" i="12"/>
  <c r="DI47" i="12"/>
  <c r="DI46" i="12"/>
  <c r="DI45" i="12"/>
  <c r="DI43" i="12"/>
  <c r="DI41" i="12"/>
  <c r="DH59" i="12"/>
  <c r="DG59" i="12"/>
  <c r="DF59" i="12"/>
  <c r="DF58" i="12"/>
  <c r="DF49" i="12"/>
  <c r="DF48" i="12"/>
  <c r="DI40" i="12"/>
  <c r="DG58" i="12"/>
  <c r="DG56" i="12"/>
  <c r="DG55" i="12"/>
  <c r="DG54" i="12"/>
  <c r="DG52" i="12"/>
  <c r="DG51" i="12"/>
  <c r="DG50" i="12"/>
  <c r="DG49" i="12"/>
  <c r="DG48" i="12"/>
  <c r="DG47" i="12"/>
  <c r="DG46" i="12"/>
  <c r="DG45" i="12"/>
  <c r="DG43" i="12"/>
  <c r="DG41" i="12"/>
  <c r="DF54" i="12"/>
  <c r="DF52" i="12"/>
  <c r="DH56" i="12"/>
  <c r="DG10" i="12"/>
  <c r="DG11" i="12"/>
  <c r="DG12" i="12"/>
  <c r="DG14" i="12"/>
  <c r="DG15" i="12"/>
  <c r="DG16" i="12"/>
  <c r="DG17" i="12"/>
  <c r="DG18" i="12"/>
  <c r="DG19" i="12"/>
  <c r="DG20" i="12"/>
  <c r="DG34" i="12"/>
  <c r="DH40" i="12"/>
  <c r="DG65" i="12"/>
  <c r="DG81" i="12" s="1"/>
  <c r="DF65" i="12"/>
  <c r="DF81" i="12" s="1"/>
  <c r="DF45" i="12"/>
  <c r="DF43" i="12"/>
  <c r="DH62" i="12"/>
  <c r="DH55" i="12"/>
  <c r="DG8" i="12"/>
  <c r="DG24" i="12"/>
  <c r="DG27" i="12"/>
  <c r="DG30" i="12"/>
  <c r="DG38" i="12"/>
  <c r="DH65" i="12"/>
  <c r="DH81" i="12" s="1"/>
  <c r="DH58" i="12"/>
  <c r="DH57" i="12" s="1"/>
  <c r="DH77" i="12" s="1"/>
  <c r="DH54" i="12"/>
  <c r="DH52" i="12"/>
  <c r="DH51" i="12"/>
  <c r="DH50" i="12"/>
  <c r="DH49" i="12"/>
  <c r="DH48" i="12"/>
  <c r="DH47" i="12"/>
  <c r="DH46" i="12"/>
  <c r="DH45" i="12"/>
  <c r="DH43" i="12"/>
  <c r="DH41" i="12"/>
  <c r="DG7" i="12"/>
  <c r="DG33" i="12"/>
  <c r="DG23" i="12"/>
  <c r="DG26" i="12"/>
  <c r="DG29" i="12"/>
  <c r="DG25" i="12"/>
  <c r="DG28" i="12"/>
  <c r="DG31" i="12"/>
  <c r="DG39" i="12"/>
  <c r="DI62" i="12"/>
  <c r="DH61" i="12"/>
  <c r="DG37" i="12"/>
  <c r="DG9" i="12"/>
  <c r="DG21" i="12"/>
  <c r="CY13" i="12"/>
  <c r="CY6" i="12" s="1"/>
  <c r="CZ60" i="12"/>
  <c r="CZ78" i="12" s="1"/>
  <c r="DA44" i="12"/>
  <c r="CX13" i="12"/>
  <c r="CX6" i="12" s="1"/>
  <c r="DA13" i="12"/>
  <c r="DA6" i="12" s="1"/>
  <c r="DH32" i="12" l="1"/>
  <c r="DH74" i="12" s="1"/>
  <c r="CZ42" i="12"/>
  <c r="CZ76" i="12" s="1"/>
  <c r="CR63" i="12"/>
  <c r="CR79" i="12" s="1"/>
  <c r="CR84" i="12" s="1"/>
  <c r="CQ63" i="12"/>
  <c r="CQ79" i="12" s="1"/>
  <c r="CQ84" i="12" s="1"/>
  <c r="DA42" i="12"/>
  <c r="DA76" i="12" s="1"/>
  <c r="DG32" i="12"/>
  <c r="DG74" i="12" s="1"/>
  <c r="DF53" i="12"/>
  <c r="DH53" i="12"/>
  <c r="CS63" i="12"/>
  <c r="CS79" i="12" s="1"/>
  <c r="CS84" i="12" s="1"/>
  <c r="CP63" i="12"/>
  <c r="CP79" i="12" s="1"/>
  <c r="CP84" i="12" s="1"/>
  <c r="DF60" i="12"/>
  <c r="DF78" i="12" s="1"/>
  <c r="CX42" i="12"/>
  <c r="CX76" i="12" s="1"/>
  <c r="DH44" i="12"/>
  <c r="DG36" i="12"/>
  <c r="DG35" i="12" s="1"/>
  <c r="DG75" i="12" s="1"/>
  <c r="DG57" i="12"/>
  <c r="DG77" i="12" s="1"/>
  <c r="DH60" i="12"/>
  <c r="DH78" i="12" s="1"/>
  <c r="DF44" i="12"/>
  <c r="DG44" i="12"/>
  <c r="DG53" i="12"/>
  <c r="DF36" i="12"/>
  <c r="DF35" i="12" s="1"/>
  <c r="DF75" i="12" s="1"/>
  <c r="DI36" i="12"/>
  <c r="DI35" i="12" s="1"/>
  <c r="DI75" i="12" s="1"/>
  <c r="DI44" i="12"/>
  <c r="DG22" i="12"/>
  <c r="DG73" i="12" s="1"/>
  <c r="DF13" i="12"/>
  <c r="DF6" i="12" s="1"/>
  <c r="DF32" i="12"/>
  <c r="DF74" i="12" s="1"/>
  <c r="DI22" i="12"/>
  <c r="DI73" i="12" s="1"/>
  <c r="DH36" i="12"/>
  <c r="DH35" i="12" s="1"/>
  <c r="DH75" i="12" s="1"/>
  <c r="DA72" i="12"/>
  <c r="DA63" i="12"/>
  <c r="DA79" i="12" s="1"/>
  <c r="DA84" i="12" s="1"/>
  <c r="DI13" i="12"/>
  <c r="DI6" i="12" s="1"/>
  <c r="CZ72" i="12"/>
  <c r="CX72" i="12"/>
  <c r="DI57" i="12"/>
  <c r="DI77" i="12" s="1"/>
  <c r="DI60" i="12"/>
  <c r="DI78" i="12" s="1"/>
  <c r="CY72" i="12"/>
  <c r="CY63" i="12"/>
  <c r="CY79" i="12" s="1"/>
  <c r="CY84" i="12" s="1"/>
  <c r="DG13" i="12"/>
  <c r="DG6" i="12" s="1"/>
  <c r="DF57" i="12"/>
  <c r="DF77" i="12" s="1"/>
  <c r="DI53" i="12"/>
  <c r="DG60" i="12"/>
  <c r="DG78" i="12" s="1"/>
  <c r="DF22" i="12"/>
  <c r="DF73" i="12" s="1"/>
  <c r="DH22" i="12"/>
  <c r="DH73" i="12" s="1"/>
  <c r="DH13" i="12"/>
  <c r="DH6" i="12" s="1"/>
  <c r="DL68" i="12"/>
  <c r="DT1" i="12"/>
  <c r="DM1" i="12"/>
  <c r="DM68" i="12" s="1"/>
  <c r="DO65" i="12"/>
  <c r="DO81" i="12" s="1"/>
  <c r="DO84" i="12" s="1"/>
  <c r="DQ65" i="12"/>
  <c r="DQ81" i="12" s="1"/>
  <c r="DQ84" i="12" s="1"/>
  <c r="DQ66" i="12"/>
  <c r="DQ82" i="12" s="1"/>
  <c r="DP65" i="12"/>
  <c r="DP81" i="12" s="1"/>
  <c r="DP84" i="12" s="1"/>
  <c r="DN65" i="12"/>
  <c r="DN81" i="12" s="1"/>
  <c r="DN84" i="12" s="1"/>
  <c r="CZ63" i="12" l="1"/>
  <c r="CZ79" i="12" s="1"/>
  <c r="CZ84" i="12" s="1"/>
  <c r="DF42" i="12"/>
  <c r="DF76" i="12" s="1"/>
  <c r="CX63" i="12"/>
  <c r="CX79" i="12" s="1"/>
  <c r="CX84" i="12" s="1"/>
  <c r="DH42" i="12"/>
  <c r="DH76" i="12" s="1"/>
  <c r="DI42" i="12"/>
  <c r="DI76" i="12" s="1"/>
  <c r="DG42" i="12"/>
  <c r="DG76" i="12" s="1"/>
  <c r="DI72" i="12"/>
  <c r="DU1" i="12"/>
  <c r="DU68" i="12" s="1"/>
  <c r="DT68" i="12"/>
  <c r="EB1" i="12"/>
  <c r="DX23" i="12"/>
  <c r="DX24" i="12"/>
  <c r="DX25" i="12"/>
  <c r="DX26" i="12"/>
  <c r="DX27" i="12"/>
  <c r="DX28" i="12"/>
  <c r="DX29" i="12"/>
  <c r="DX21" i="12"/>
  <c r="DX33" i="12"/>
  <c r="DX8" i="12"/>
  <c r="DX10" i="12"/>
  <c r="DX12" i="12"/>
  <c r="DX15" i="12"/>
  <c r="DX17" i="12"/>
  <c r="DX19" i="12"/>
  <c r="DX20" i="12"/>
  <c r="DX31" i="12"/>
  <c r="DX38" i="12"/>
  <c r="DX39" i="12"/>
  <c r="DY7" i="12"/>
  <c r="DY8" i="12"/>
  <c r="DY9" i="12"/>
  <c r="DY10" i="12"/>
  <c r="DY11" i="12"/>
  <c r="DY12" i="12"/>
  <c r="DY14" i="12"/>
  <c r="DY15" i="12"/>
  <c r="DY16" i="12"/>
  <c r="DY17" i="12"/>
  <c r="DY18" i="12"/>
  <c r="DY19" i="12"/>
  <c r="DY20" i="12"/>
  <c r="DX30" i="12"/>
  <c r="DX37" i="12"/>
  <c r="DW40" i="12"/>
  <c r="DY24" i="12"/>
  <c r="DY25" i="12"/>
  <c r="DY26" i="12"/>
  <c r="DY27" i="12"/>
  <c r="DY28" i="12"/>
  <c r="DY29" i="12"/>
  <c r="DY30" i="12"/>
  <c r="DY31" i="12"/>
  <c r="DY38" i="12"/>
  <c r="DY39" i="12"/>
  <c r="DX7" i="12"/>
  <c r="DX11" i="12"/>
  <c r="DX16" i="12"/>
  <c r="DX34" i="12"/>
  <c r="DY23" i="12"/>
  <c r="DY21" i="12"/>
  <c r="DY34" i="12"/>
  <c r="DX14" i="12"/>
  <c r="DV12" i="12"/>
  <c r="DV14" i="12"/>
  <c r="DV15" i="12"/>
  <c r="DV16" i="12"/>
  <c r="DV17" i="12"/>
  <c r="DV18" i="12"/>
  <c r="DV19" i="12"/>
  <c r="DV20" i="12"/>
  <c r="DV21" i="12"/>
  <c r="DV37" i="12"/>
  <c r="DV38" i="12"/>
  <c r="DV39" i="12"/>
  <c r="DV7" i="12"/>
  <c r="DV8" i="12"/>
  <c r="DV9" i="12"/>
  <c r="DV10" i="12"/>
  <c r="DV11" i="12"/>
  <c r="DV34" i="12"/>
  <c r="DX9" i="12"/>
  <c r="DX18" i="12"/>
  <c r="DX40" i="12"/>
  <c r="DV33" i="12"/>
  <c r="DY33" i="12"/>
  <c r="DY32" i="12" s="1"/>
  <c r="DY74" i="12" s="1"/>
  <c r="DY37" i="12"/>
  <c r="DV23" i="12"/>
  <c r="DV24" i="12"/>
  <c r="DV25" i="12"/>
  <c r="DV26" i="12"/>
  <c r="DV27" i="12"/>
  <c r="DV29" i="12"/>
  <c r="DV31" i="12"/>
  <c r="DV28" i="12"/>
  <c r="DV30" i="12"/>
  <c r="DW58" i="12"/>
  <c r="DW56" i="12"/>
  <c r="DW55" i="12"/>
  <c r="DW54" i="12"/>
  <c r="DW52" i="12"/>
  <c r="DW51" i="12"/>
  <c r="DW50" i="12"/>
  <c r="DW49" i="12"/>
  <c r="DW48" i="12"/>
  <c r="DW47" i="12"/>
  <c r="DW46" i="12"/>
  <c r="DW45" i="12"/>
  <c r="DW43" i="12"/>
  <c r="DW41" i="12"/>
  <c r="DY58" i="12"/>
  <c r="DY56" i="12"/>
  <c r="DY55" i="12"/>
  <c r="DY54" i="12"/>
  <c r="DY52" i="12"/>
  <c r="DV59" i="12"/>
  <c r="DV54" i="12"/>
  <c r="DV49" i="12"/>
  <c r="DV45" i="12"/>
  <c r="DY65" i="12"/>
  <c r="DY81" i="12" s="1"/>
  <c r="DY62" i="12"/>
  <c r="DY61" i="12"/>
  <c r="DW59" i="12"/>
  <c r="DV65" i="12"/>
  <c r="DV81" i="12" s="1"/>
  <c r="DV58" i="12"/>
  <c r="DV52" i="12"/>
  <c r="DV48" i="12"/>
  <c r="DV43" i="12"/>
  <c r="DY40" i="12"/>
  <c r="DX65" i="12"/>
  <c r="DX81" i="12" s="1"/>
  <c r="DX62" i="12"/>
  <c r="DW62" i="12"/>
  <c r="DV62" i="12"/>
  <c r="DV51" i="12"/>
  <c r="DV41" i="12"/>
  <c r="DY50" i="12"/>
  <c r="DY46" i="12"/>
  <c r="DX61" i="12"/>
  <c r="DX59" i="12"/>
  <c r="DX56" i="12"/>
  <c r="DX54" i="12"/>
  <c r="DX52" i="12"/>
  <c r="DX51" i="12"/>
  <c r="DX50" i="12"/>
  <c r="DX49" i="12"/>
  <c r="DX48" i="12"/>
  <c r="DX47" i="12"/>
  <c r="DX46" i="12"/>
  <c r="DX45" i="12"/>
  <c r="DX43" i="12"/>
  <c r="DX41" i="12"/>
  <c r="DV55" i="12"/>
  <c r="DV46" i="12"/>
  <c r="DY66" i="12"/>
  <c r="DY82" i="12" s="1"/>
  <c r="DY49" i="12"/>
  <c r="DW61" i="12"/>
  <c r="DW60" i="12" s="1"/>
  <c r="DW78" i="12" s="1"/>
  <c r="DV50" i="12"/>
  <c r="DX55" i="12"/>
  <c r="DW8" i="12"/>
  <c r="DW23" i="12"/>
  <c r="DW24" i="12"/>
  <c r="DW25" i="12"/>
  <c r="DW26" i="12"/>
  <c r="DW27" i="12"/>
  <c r="DW28" i="12"/>
  <c r="DW29" i="12"/>
  <c r="DW30" i="12"/>
  <c r="DW31" i="12"/>
  <c r="DW38" i="12"/>
  <c r="DW39" i="12"/>
  <c r="DV40" i="12"/>
  <c r="DV61" i="12"/>
  <c r="DY59" i="12"/>
  <c r="DW17" i="12"/>
  <c r="DW20" i="12"/>
  <c r="DW34" i="12"/>
  <c r="DW65" i="12"/>
  <c r="DW81" i="12" s="1"/>
  <c r="DV47" i="12"/>
  <c r="DY47" i="12"/>
  <c r="DY45" i="12"/>
  <c r="DY41" i="12"/>
  <c r="DW9" i="12"/>
  <c r="DW21" i="12"/>
  <c r="DW37" i="12"/>
  <c r="DW11" i="12"/>
  <c r="DW14" i="12"/>
  <c r="DW16" i="12"/>
  <c r="DW19" i="12"/>
  <c r="DW10" i="12"/>
  <c r="DW12" i="12"/>
  <c r="DW15" i="12"/>
  <c r="DW18" i="12"/>
  <c r="DX58" i="12"/>
  <c r="DW33" i="12"/>
  <c r="DV56" i="12"/>
  <c r="DY51" i="12"/>
  <c r="DY48" i="12"/>
  <c r="DY43" i="12"/>
  <c r="DW7" i="12"/>
  <c r="DG72" i="12"/>
  <c r="DF72" i="12"/>
  <c r="DF63" i="12"/>
  <c r="DF79" i="12" s="1"/>
  <c r="DF84" i="12" s="1"/>
  <c r="DH72" i="12"/>
  <c r="DH63" i="12" l="1"/>
  <c r="DH79" i="12" s="1"/>
  <c r="DH84" i="12" s="1"/>
  <c r="DG63" i="12"/>
  <c r="DG79" i="12" s="1"/>
  <c r="DG84" i="12" s="1"/>
  <c r="DV32" i="12"/>
  <c r="DV74" i="12" s="1"/>
  <c r="DV57" i="12"/>
  <c r="DV77" i="12" s="1"/>
  <c r="DY36" i="12"/>
  <c r="DY35" i="12" s="1"/>
  <c r="DY75" i="12" s="1"/>
  <c r="DW32" i="12"/>
  <c r="DW74" i="12" s="1"/>
  <c r="DI63" i="12"/>
  <c r="DI79" i="12" s="1"/>
  <c r="DI84" i="12" s="1"/>
  <c r="DX57" i="12"/>
  <c r="DX77" i="12" s="1"/>
  <c r="DX60" i="12"/>
  <c r="DX78" i="12" s="1"/>
  <c r="DW36" i="12"/>
  <c r="DW35" i="12" s="1"/>
  <c r="DW75" i="12" s="1"/>
  <c r="DV60" i="12"/>
  <c r="DV78" i="12" s="1"/>
  <c r="DX36" i="12"/>
  <c r="DX35" i="12" s="1"/>
  <c r="DX75" i="12" s="1"/>
  <c r="DW44" i="12"/>
  <c r="DW53" i="12"/>
  <c r="DY22" i="12"/>
  <c r="DY73" i="12" s="1"/>
  <c r="DY60" i="12"/>
  <c r="DY78" i="12" s="1"/>
  <c r="DY53" i="12"/>
  <c r="DV44" i="12"/>
  <c r="DY57" i="12"/>
  <c r="DY77" i="12" s="1"/>
  <c r="DX13" i="12"/>
  <c r="DX6" i="12" s="1"/>
  <c r="DX32" i="12"/>
  <c r="DX74" i="12" s="1"/>
  <c r="DX22" i="12"/>
  <c r="DX73" i="12" s="1"/>
  <c r="DW13" i="12"/>
  <c r="DW6" i="12" s="1"/>
  <c r="EB68" i="12"/>
  <c r="EJ1" i="12"/>
  <c r="EC1" i="12"/>
  <c r="EC68" i="12" s="1"/>
  <c r="EF7" i="12"/>
  <c r="EF8" i="12"/>
  <c r="EF9" i="12"/>
  <c r="EF10" i="12"/>
  <c r="EF11" i="12"/>
  <c r="EF12" i="12"/>
  <c r="EF14" i="12"/>
  <c r="EF15" i="12"/>
  <c r="EF16" i="12"/>
  <c r="EF17" i="12"/>
  <c r="EF18" i="12"/>
  <c r="EF19" i="12"/>
  <c r="EF23" i="12"/>
  <c r="EF24" i="12"/>
  <c r="EF25" i="12"/>
  <c r="EF26" i="12"/>
  <c r="EF27" i="12"/>
  <c r="EF28" i="12"/>
  <c r="EF29" i="12"/>
  <c r="EF30" i="12"/>
  <c r="EF34" i="12"/>
  <c r="EF33" i="12"/>
  <c r="EG21" i="12"/>
  <c r="EF20" i="12"/>
  <c r="EF21" i="12"/>
  <c r="EF31" i="12"/>
  <c r="EF38" i="12"/>
  <c r="EF39" i="12"/>
  <c r="EG7" i="12"/>
  <c r="EG8" i="12"/>
  <c r="EG9" i="12"/>
  <c r="EG10" i="12"/>
  <c r="EG11" i="12"/>
  <c r="EG12" i="12"/>
  <c r="EG14" i="12"/>
  <c r="EG15" i="12"/>
  <c r="EG16" i="12"/>
  <c r="EG17" i="12"/>
  <c r="EG33" i="12"/>
  <c r="EG24" i="12"/>
  <c r="EG25" i="12"/>
  <c r="EG26" i="12"/>
  <c r="EG27" i="12"/>
  <c r="EF37" i="12"/>
  <c r="EG23" i="12"/>
  <c r="EG37" i="12"/>
  <c r="EG20" i="12"/>
  <c r="ED23" i="12"/>
  <c r="ED24" i="12"/>
  <c r="ED25" i="12"/>
  <c r="ED26" i="12"/>
  <c r="ED27" i="12"/>
  <c r="ED28" i="12"/>
  <c r="ED29" i="12"/>
  <c r="ED30" i="12"/>
  <c r="ED31" i="12"/>
  <c r="ED12" i="12"/>
  <c r="ED14" i="12"/>
  <c r="ED15" i="12"/>
  <c r="ED16" i="12"/>
  <c r="ED17" i="12"/>
  <c r="ED18" i="12"/>
  <c r="ED19" i="12"/>
  <c r="ED20" i="12"/>
  <c r="ED21" i="12"/>
  <c r="ED37" i="12"/>
  <c r="ED38" i="12"/>
  <c r="ED39" i="12"/>
  <c r="EG18" i="12"/>
  <c r="ED7" i="12"/>
  <c r="ED8" i="12"/>
  <c r="ED9" i="12"/>
  <c r="ED10" i="12"/>
  <c r="ED11" i="12"/>
  <c r="ED34" i="12"/>
  <c r="ED40" i="12"/>
  <c r="EG19" i="12"/>
  <c r="EG28" i="12"/>
  <c r="EG29" i="12"/>
  <c r="EG30" i="12"/>
  <c r="EG31" i="12"/>
  <c r="EG34" i="12"/>
  <c r="EG38" i="12"/>
  <c r="EG39" i="12"/>
  <c r="ED33" i="12"/>
  <c r="EE59" i="12"/>
  <c r="EG66" i="12"/>
  <c r="EG82" i="12" s="1"/>
  <c r="ED65" i="12"/>
  <c r="ED81" i="12" s="1"/>
  <c r="ED62" i="12"/>
  <c r="ED61" i="12"/>
  <c r="ED59" i="12"/>
  <c r="ED58" i="12"/>
  <c r="ED56" i="12"/>
  <c r="ED55" i="12"/>
  <c r="ED54" i="12"/>
  <c r="ED52" i="12"/>
  <c r="ED51" i="12"/>
  <c r="ED50" i="12"/>
  <c r="ED49" i="12"/>
  <c r="ED48" i="12"/>
  <c r="ED47" i="12"/>
  <c r="ED46" i="12"/>
  <c r="ED45" i="12"/>
  <c r="ED43" i="12"/>
  <c r="ED41" i="12"/>
  <c r="EG59" i="12"/>
  <c r="EE58" i="12"/>
  <c r="EE56" i="12"/>
  <c r="EE55" i="12"/>
  <c r="EE54" i="12"/>
  <c r="EE52" i="12"/>
  <c r="EE51" i="12"/>
  <c r="EE50" i="12"/>
  <c r="EE49" i="12"/>
  <c r="EE48" i="12"/>
  <c r="EE47" i="12"/>
  <c r="EE46" i="12"/>
  <c r="EE45" i="12"/>
  <c r="EE43" i="12"/>
  <c r="EE41" i="12"/>
  <c r="EE65" i="12"/>
  <c r="EE81" i="12" s="1"/>
  <c r="EE62" i="12"/>
  <c r="EE61" i="12"/>
  <c r="EF58" i="12"/>
  <c r="EF56" i="12"/>
  <c r="EF55" i="12"/>
  <c r="EG62" i="12"/>
  <c r="EG58" i="12"/>
  <c r="EG55" i="12"/>
  <c r="EG52" i="12"/>
  <c r="EG49" i="12"/>
  <c r="EF65" i="12"/>
  <c r="EF81" i="12" s="1"/>
  <c r="EF62" i="12"/>
  <c r="EG65" i="12"/>
  <c r="EG81" i="12" s="1"/>
  <c r="EG48" i="12"/>
  <c r="EG45" i="12"/>
  <c r="EG43" i="12"/>
  <c r="EG41" i="12"/>
  <c r="EG47" i="12"/>
  <c r="EE7" i="12"/>
  <c r="EE33" i="12"/>
  <c r="EG61" i="12"/>
  <c r="EG56" i="12"/>
  <c r="EG54" i="12"/>
  <c r="EG51" i="12"/>
  <c r="EF59" i="12"/>
  <c r="EE9" i="12"/>
  <c r="EF52" i="12"/>
  <c r="EF49" i="12"/>
  <c r="EF46" i="12"/>
  <c r="EF41" i="12"/>
  <c r="EE14" i="12"/>
  <c r="EE17" i="12"/>
  <c r="EE20" i="12"/>
  <c r="EG50" i="12"/>
  <c r="EG40" i="12"/>
  <c r="EF61" i="12"/>
  <c r="EF60" i="12" s="1"/>
  <c r="EF78" i="12" s="1"/>
  <c r="EF40" i="12"/>
  <c r="EE8" i="12"/>
  <c r="EE23" i="12"/>
  <c r="EE24" i="12"/>
  <c r="EE25" i="12"/>
  <c r="EE26" i="12"/>
  <c r="EE27" i="12"/>
  <c r="EE28" i="12"/>
  <c r="EE29" i="12"/>
  <c r="EE30" i="12"/>
  <c r="EE31" i="12"/>
  <c r="EE38" i="12"/>
  <c r="EE39" i="12"/>
  <c r="EE37" i="12"/>
  <c r="EE40" i="12"/>
  <c r="EE21" i="12"/>
  <c r="EF54" i="12"/>
  <c r="EF50" i="12"/>
  <c r="EF47" i="12"/>
  <c r="EF43" i="12"/>
  <c r="EE11" i="12"/>
  <c r="EE12" i="12"/>
  <c r="EE15" i="12"/>
  <c r="EE19" i="12"/>
  <c r="EG46" i="12"/>
  <c r="EF51" i="12"/>
  <c r="EF48" i="12"/>
  <c r="EF45" i="12"/>
  <c r="EE10" i="12"/>
  <c r="EE16" i="12"/>
  <c r="EE18" i="12"/>
  <c r="EE34" i="12"/>
  <c r="DX44" i="12"/>
  <c r="DX53" i="12"/>
  <c r="DV53" i="12"/>
  <c r="DV42" i="12" s="1"/>
  <c r="DV76" i="12" s="1"/>
  <c r="DW57" i="12"/>
  <c r="DW77" i="12" s="1"/>
  <c r="DV36" i="12"/>
  <c r="DV35" i="12" s="1"/>
  <c r="DV75" i="12" s="1"/>
  <c r="DV13" i="12"/>
  <c r="DV6" i="12" s="1"/>
  <c r="DY44" i="12"/>
  <c r="DW22" i="12"/>
  <c r="DW73" i="12" s="1"/>
  <c r="DV22" i="12"/>
  <c r="DV73" i="12" s="1"/>
  <c r="DY13" i="12"/>
  <c r="DY6" i="12" s="1"/>
  <c r="DW42" i="12" l="1"/>
  <c r="DW76" i="12" s="1"/>
  <c r="EF53" i="12"/>
  <c r="EF36" i="12"/>
  <c r="ED32" i="12"/>
  <c r="ED74" i="12" s="1"/>
  <c r="EE57" i="12"/>
  <c r="EE77" i="12" s="1"/>
  <c r="EE44" i="12"/>
  <c r="EE53" i="12"/>
  <c r="ED60" i="12"/>
  <c r="ED78" i="12" s="1"/>
  <c r="EF32" i="12"/>
  <c r="EF74" i="12" s="1"/>
  <c r="ED57" i="12"/>
  <c r="ED77" i="12" s="1"/>
  <c r="DY42" i="12"/>
  <c r="DY76" i="12" s="1"/>
  <c r="EG57" i="12"/>
  <c r="EG77" i="12" s="1"/>
  <c r="EG60" i="12"/>
  <c r="EG78" i="12" s="1"/>
  <c r="EG53" i="12"/>
  <c r="EF44" i="12"/>
  <c r="EE32" i="12"/>
  <c r="EE74" i="12" s="1"/>
  <c r="EG22" i="12"/>
  <c r="EG73" i="12" s="1"/>
  <c r="EF22" i="12"/>
  <c r="EF73" i="12" s="1"/>
  <c r="DY72" i="12"/>
  <c r="DV72" i="12"/>
  <c r="DV63" i="12"/>
  <c r="DV79" i="12" s="1"/>
  <c r="DV84" i="12" s="1"/>
  <c r="EE22" i="12"/>
  <c r="EE73" i="12" s="1"/>
  <c r="EE13" i="12"/>
  <c r="EE6" i="12" s="1"/>
  <c r="EG44" i="12"/>
  <c r="EF57" i="12"/>
  <c r="EF77" i="12" s="1"/>
  <c r="ED22" i="12"/>
  <c r="ED73" i="12" s="1"/>
  <c r="EF35" i="12"/>
  <c r="EF75" i="12" s="1"/>
  <c r="DX42" i="12"/>
  <c r="DX76" i="12" s="1"/>
  <c r="EE36" i="12"/>
  <c r="EE35" i="12" s="1"/>
  <c r="EE75" i="12" s="1"/>
  <c r="EE60" i="12"/>
  <c r="EE78" i="12" s="1"/>
  <c r="ED44" i="12"/>
  <c r="ED53" i="12"/>
  <c r="EG32" i="12"/>
  <c r="EG74" i="12" s="1"/>
  <c r="EG13" i="12"/>
  <c r="EG6" i="12" s="1"/>
  <c r="EF13" i="12"/>
  <c r="EF6" i="12" s="1"/>
  <c r="EK1" i="12"/>
  <c r="EK68" i="12" s="1"/>
  <c r="ER1" i="12"/>
  <c r="EJ68" i="12"/>
  <c r="EN7" i="12"/>
  <c r="EN8" i="12"/>
  <c r="EN9" i="12"/>
  <c r="EN10" i="12"/>
  <c r="EN11" i="12"/>
  <c r="EN12" i="12"/>
  <c r="EN14" i="12"/>
  <c r="EN15" i="12"/>
  <c r="EN16" i="12"/>
  <c r="EN17" i="12"/>
  <c r="EN18" i="12"/>
  <c r="EN19" i="12"/>
  <c r="EN20" i="12"/>
  <c r="EN25" i="12"/>
  <c r="EN29" i="12"/>
  <c r="EN37" i="12"/>
  <c r="EN26" i="12"/>
  <c r="EN34" i="12"/>
  <c r="EO23" i="12"/>
  <c r="EN23" i="12"/>
  <c r="EN27" i="12"/>
  <c r="EN33" i="12"/>
  <c r="EN24" i="12"/>
  <c r="EO10" i="12"/>
  <c r="EO15" i="12"/>
  <c r="EO18" i="12"/>
  <c r="EO19" i="12"/>
  <c r="EO20" i="12"/>
  <c r="EO34" i="12"/>
  <c r="EN21" i="12"/>
  <c r="EN31" i="12"/>
  <c r="EN39" i="12"/>
  <c r="EL40" i="12"/>
  <c r="EO7" i="12"/>
  <c r="EO11" i="12"/>
  <c r="EO16" i="12"/>
  <c r="EO12" i="12"/>
  <c r="EO17" i="12"/>
  <c r="EO24" i="12"/>
  <c r="EO25" i="12"/>
  <c r="EO26" i="12"/>
  <c r="EO27" i="12"/>
  <c r="EO28" i="12"/>
  <c r="EO29" i="12"/>
  <c r="EO30" i="12"/>
  <c r="EO31" i="12"/>
  <c r="EO38" i="12"/>
  <c r="EO39" i="12"/>
  <c r="EM40" i="12"/>
  <c r="EL7" i="12"/>
  <c r="EL8" i="12"/>
  <c r="EL9" i="12"/>
  <c r="EL10" i="12"/>
  <c r="EL11" i="12"/>
  <c r="EO8" i="12"/>
  <c r="EO9" i="12"/>
  <c r="EO21" i="12"/>
  <c r="EO33" i="12"/>
  <c r="EO37" i="12"/>
  <c r="EL33" i="12"/>
  <c r="EN28" i="12"/>
  <c r="EL23" i="12"/>
  <c r="EL24" i="12"/>
  <c r="EL25" i="12"/>
  <c r="EL26" i="12"/>
  <c r="EL27" i="12"/>
  <c r="EL28" i="12"/>
  <c r="EL29" i="12"/>
  <c r="EL30" i="12"/>
  <c r="EL31" i="12"/>
  <c r="EN30" i="12"/>
  <c r="EN38" i="12"/>
  <c r="EL12" i="12"/>
  <c r="EL14" i="12"/>
  <c r="EL15" i="12"/>
  <c r="EL16" i="12"/>
  <c r="EL17" i="12"/>
  <c r="EL18" i="12"/>
  <c r="EL19" i="12"/>
  <c r="EL20" i="12"/>
  <c r="EL21" i="12"/>
  <c r="EL37" i="12"/>
  <c r="EL38" i="12"/>
  <c r="EL39" i="12"/>
  <c r="EO14" i="12"/>
  <c r="EL34" i="12"/>
  <c r="EM61" i="12"/>
  <c r="EO61" i="12"/>
  <c r="EM65" i="12"/>
  <c r="EM81" i="12" s="1"/>
  <c r="EM62" i="12"/>
  <c r="EM59" i="12"/>
  <c r="EL65" i="12"/>
  <c r="EL81" i="12" s="1"/>
  <c r="EL58" i="12"/>
  <c r="EL52" i="12"/>
  <c r="EL48" i="12"/>
  <c r="EL43" i="12"/>
  <c r="EL62" i="12"/>
  <c r="EL56" i="12"/>
  <c r="EL51" i="12"/>
  <c r="EL47" i="12"/>
  <c r="EL41" i="12"/>
  <c r="EO58" i="12"/>
  <c r="EO56" i="12"/>
  <c r="EO55" i="12"/>
  <c r="EO54" i="12"/>
  <c r="EO52" i="12"/>
  <c r="EO51" i="12"/>
  <c r="EO50" i="12"/>
  <c r="EO49" i="12"/>
  <c r="EO48" i="12"/>
  <c r="EO47" i="12"/>
  <c r="EO46" i="12"/>
  <c r="EO45" i="12"/>
  <c r="EO43" i="12"/>
  <c r="EO41" i="12"/>
  <c r="EN59" i="12"/>
  <c r="EL55" i="12"/>
  <c r="EL46" i="12"/>
  <c r="EO65" i="12"/>
  <c r="EO81" i="12" s="1"/>
  <c r="EN55" i="12"/>
  <c r="EN40" i="12"/>
  <c r="EM58" i="12"/>
  <c r="EM56" i="12"/>
  <c r="EM55" i="12"/>
  <c r="EM54" i="12"/>
  <c r="EM52" i="12"/>
  <c r="EM51" i="12"/>
  <c r="EM50" i="12"/>
  <c r="EM49" i="12"/>
  <c r="EM48" i="12"/>
  <c r="EM47" i="12"/>
  <c r="EM46" i="12"/>
  <c r="EM45" i="12"/>
  <c r="EM43" i="12"/>
  <c r="EM41" i="12"/>
  <c r="EL54" i="12"/>
  <c r="EL45" i="12"/>
  <c r="EO59" i="12"/>
  <c r="EL59" i="12"/>
  <c r="EO40" i="12"/>
  <c r="EN62" i="12"/>
  <c r="EN61" i="12"/>
  <c r="EM10" i="12"/>
  <c r="EM11" i="12"/>
  <c r="EM12" i="12"/>
  <c r="EM14" i="12"/>
  <c r="EM15" i="12"/>
  <c r="EM16" i="12"/>
  <c r="EM17" i="12"/>
  <c r="EM18" i="12"/>
  <c r="EM19" i="12"/>
  <c r="EM20" i="12"/>
  <c r="EM34" i="12"/>
  <c r="EL49" i="12"/>
  <c r="EN58" i="12"/>
  <c r="EN56" i="12"/>
  <c r="EN52" i="12"/>
  <c r="EN50" i="12"/>
  <c r="EN47" i="12"/>
  <c r="EN43" i="12"/>
  <c r="EM8" i="12"/>
  <c r="EM24" i="12"/>
  <c r="EM27" i="12"/>
  <c r="EM30" i="12"/>
  <c r="EM38" i="12"/>
  <c r="EL61" i="12"/>
  <c r="EO62" i="12"/>
  <c r="EM7" i="12"/>
  <c r="EM33" i="12"/>
  <c r="EM32" i="12" s="1"/>
  <c r="EM74" i="12" s="1"/>
  <c r="EN54" i="12"/>
  <c r="EN51" i="12"/>
  <c r="EN48" i="12"/>
  <c r="EN45" i="12"/>
  <c r="EM23" i="12"/>
  <c r="EM26" i="12"/>
  <c r="EM29" i="12"/>
  <c r="EN49" i="12"/>
  <c r="EN46" i="12"/>
  <c r="EN41" i="12"/>
  <c r="EM25" i="12"/>
  <c r="EM28" i="12"/>
  <c r="EM31" i="12"/>
  <c r="EM39" i="12"/>
  <c r="EN65" i="12"/>
  <c r="EN81" i="12" s="1"/>
  <c r="EM37" i="12"/>
  <c r="EO66" i="12"/>
  <c r="EO82" i="12" s="1"/>
  <c r="EL50" i="12"/>
  <c r="EM9" i="12"/>
  <c r="EM21" i="12"/>
  <c r="ED36" i="12"/>
  <c r="ED35" i="12" s="1"/>
  <c r="ED75" i="12" s="1"/>
  <c r="ED13" i="12"/>
  <c r="ED6" i="12" s="1"/>
  <c r="EG36" i="12"/>
  <c r="EG35" i="12" s="1"/>
  <c r="EG75" i="12" s="1"/>
  <c r="DW63" i="12"/>
  <c r="DW79" i="12" s="1"/>
  <c r="DW84" i="12" s="1"/>
  <c r="DW72" i="12"/>
  <c r="DX72" i="12"/>
  <c r="EN32" i="12" l="1"/>
  <c r="EN74" i="12" s="1"/>
  <c r="DX63" i="12"/>
  <c r="DX79" i="12" s="1"/>
  <c r="DX84" i="12" s="1"/>
  <c r="EO32" i="12"/>
  <c r="EO74" i="12" s="1"/>
  <c r="EF42" i="12"/>
  <c r="EF76" i="12" s="1"/>
  <c r="EM57" i="12"/>
  <c r="EM77" i="12" s="1"/>
  <c r="EL60" i="12"/>
  <c r="EL78" i="12" s="1"/>
  <c r="EM36" i="12"/>
  <c r="EM35" i="12" s="1"/>
  <c r="EM75" i="12" s="1"/>
  <c r="EL53" i="12"/>
  <c r="EE42" i="12"/>
  <c r="EE76" i="12" s="1"/>
  <c r="DY63" i="12"/>
  <c r="DY79" i="12" s="1"/>
  <c r="DY84" i="12" s="1"/>
  <c r="EN57" i="12"/>
  <c r="EN77" i="12" s="1"/>
  <c r="EO36" i="12"/>
  <c r="EO35" i="12" s="1"/>
  <c r="EO75" i="12" s="1"/>
  <c r="EN53" i="12"/>
  <c r="ED42" i="12"/>
  <c r="ED76" i="12" s="1"/>
  <c r="EN60" i="12"/>
  <c r="EN78" i="12" s="1"/>
  <c r="EL36" i="12"/>
  <c r="EL35" i="12" s="1"/>
  <c r="EL75" i="12" s="1"/>
  <c r="EG42" i="12"/>
  <c r="EG76" i="12" s="1"/>
  <c r="EO13" i="12"/>
  <c r="EO6" i="12" s="1"/>
  <c r="EN44" i="12"/>
  <c r="EL44" i="12"/>
  <c r="EL42" i="12" s="1"/>
  <c r="EL76" i="12" s="1"/>
  <c r="EM44" i="12"/>
  <c r="EM53" i="12"/>
  <c r="EO44" i="12"/>
  <c r="EO53" i="12"/>
  <c r="EL57" i="12"/>
  <c r="EL77" i="12" s="1"/>
  <c r="EO72" i="12"/>
  <c r="EF72" i="12"/>
  <c r="EF63" i="12"/>
  <c r="EF79" i="12" s="1"/>
  <c r="EF84" i="12" s="1"/>
  <c r="ED72" i="12"/>
  <c r="EO60" i="12"/>
  <c r="EO78" i="12" s="1"/>
  <c r="EL32" i="12"/>
  <c r="EL74" i="12" s="1"/>
  <c r="EN22" i="12"/>
  <c r="EN73" i="12" s="1"/>
  <c r="EN36" i="12"/>
  <c r="EN35" i="12" s="1"/>
  <c r="EN75" i="12" s="1"/>
  <c r="EG72" i="12"/>
  <c r="EM60" i="12"/>
  <c r="EM78" i="12" s="1"/>
  <c r="EO22" i="12"/>
  <c r="EO73" i="12" s="1"/>
  <c r="EN13" i="12"/>
  <c r="EN6" i="12" s="1"/>
  <c r="ER68" i="12"/>
  <c r="EZ1" i="12"/>
  <c r="ES1" i="12"/>
  <c r="ES68" i="12" s="1"/>
  <c r="EU40" i="12"/>
  <c r="EV21" i="12"/>
  <c r="EV7" i="12"/>
  <c r="EV8" i="12"/>
  <c r="EV9" i="12"/>
  <c r="EV10" i="12"/>
  <c r="EV11" i="12"/>
  <c r="EV12" i="12"/>
  <c r="EV14" i="12"/>
  <c r="EV15" i="12"/>
  <c r="EV16" i="12"/>
  <c r="EV17" i="12"/>
  <c r="EV18" i="12"/>
  <c r="EV19" i="12"/>
  <c r="EV20" i="12"/>
  <c r="EV24" i="12"/>
  <c r="EV28" i="12"/>
  <c r="EV30" i="12"/>
  <c r="EV31" i="12"/>
  <c r="EV38" i="12"/>
  <c r="EV39" i="12"/>
  <c r="EW7" i="12"/>
  <c r="EW8" i="12"/>
  <c r="EV25" i="12"/>
  <c r="EV29" i="12"/>
  <c r="EV37" i="12"/>
  <c r="EV26" i="12"/>
  <c r="EV34" i="12"/>
  <c r="EV23" i="12"/>
  <c r="EW9" i="12"/>
  <c r="EW14" i="12"/>
  <c r="EW21" i="12"/>
  <c r="EW37" i="12"/>
  <c r="EV33" i="12"/>
  <c r="EW10" i="12"/>
  <c r="EW15" i="12"/>
  <c r="EW18" i="12"/>
  <c r="EW19" i="12"/>
  <c r="EW20" i="12"/>
  <c r="EW11" i="12"/>
  <c r="EW16" i="12"/>
  <c r="EW33" i="12"/>
  <c r="EW23" i="12"/>
  <c r="EW27" i="12"/>
  <c r="EW28" i="12"/>
  <c r="EW29" i="12"/>
  <c r="EW30" i="12"/>
  <c r="EW31" i="12"/>
  <c r="EW34" i="12"/>
  <c r="EW38" i="12"/>
  <c r="EW39" i="12"/>
  <c r="ET34" i="12"/>
  <c r="EW24" i="12"/>
  <c r="ET33" i="12"/>
  <c r="EV27" i="12"/>
  <c r="EW17" i="12"/>
  <c r="EW25" i="12"/>
  <c r="ET23" i="12"/>
  <c r="ET24" i="12"/>
  <c r="ET25" i="12"/>
  <c r="ET26" i="12"/>
  <c r="ET27" i="12"/>
  <c r="ET28" i="12"/>
  <c r="ET29" i="12"/>
  <c r="ET30" i="12"/>
  <c r="ET31" i="12"/>
  <c r="EW12" i="12"/>
  <c r="EW26" i="12"/>
  <c r="ET7" i="12"/>
  <c r="ET8" i="12"/>
  <c r="ET9" i="12"/>
  <c r="ET10" i="12"/>
  <c r="ET11" i="12"/>
  <c r="ET12" i="12"/>
  <c r="ET14" i="12"/>
  <c r="ET15" i="12"/>
  <c r="ET16" i="12"/>
  <c r="ET17" i="12"/>
  <c r="ET18" i="12"/>
  <c r="ET19" i="12"/>
  <c r="ET20" i="12"/>
  <c r="ET21" i="12"/>
  <c r="ET39" i="12"/>
  <c r="ET37" i="12"/>
  <c r="ET38" i="12"/>
  <c r="EU65" i="12"/>
  <c r="EU81" i="12" s="1"/>
  <c r="EU62" i="12"/>
  <c r="EW65" i="12"/>
  <c r="EW81" i="12" s="1"/>
  <c r="EW62" i="12"/>
  <c r="EU61" i="12"/>
  <c r="ET62" i="12"/>
  <c r="ET56" i="12"/>
  <c r="ET51" i="12"/>
  <c r="ET47" i="12"/>
  <c r="ET41" i="12"/>
  <c r="EW58" i="12"/>
  <c r="EW56" i="12"/>
  <c r="EW55" i="12"/>
  <c r="EW54" i="12"/>
  <c r="EW52" i="12"/>
  <c r="EW51" i="12"/>
  <c r="EW50" i="12"/>
  <c r="EW49" i="12"/>
  <c r="EW48" i="12"/>
  <c r="EW47" i="12"/>
  <c r="EW46" i="12"/>
  <c r="ET61" i="12"/>
  <c r="ET60" i="12" s="1"/>
  <c r="ET78" i="12" s="1"/>
  <c r="ET55" i="12"/>
  <c r="ET50" i="12"/>
  <c r="ET46" i="12"/>
  <c r="ET40" i="12"/>
  <c r="EW59" i="12"/>
  <c r="EV61" i="12"/>
  <c r="EU58" i="12"/>
  <c r="EU56" i="12"/>
  <c r="EU55" i="12"/>
  <c r="EU54" i="12"/>
  <c r="EU52" i="12"/>
  <c r="EU51" i="12"/>
  <c r="EU50" i="12"/>
  <c r="EU49" i="12"/>
  <c r="EU48" i="12"/>
  <c r="EU47" i="12"/>
  <c r="EU46" i="12"/>
  <c r="EU45" i="12"/>
  <c r="EU43" i="12"/>
  <c r="EU41" i="12"/>
  <c r="ET54" i="12"/>
  <c r="ET53" i="12" s="1"/>
  <c r="ET45" i="12"/>
  <c r="EW45" i="12"/>
  <c r="EW43" i="12"/>
  <c r="EW41" i="12"/>
  <c r="EU7" i="12"/>
  <c r="EU8" i="12"/>
  <c r="EU9" i="12"/>
  <c r="ET65" i="12"/>
  <c r="ET81" i="12" s="1"/>
  <c r="ET52" i="12"/>
  <c r="ET43" i="12"/>
  <c r="EW40" i="12"/>
  <c r="ET48" i="12"/>
  <c r="EV40" i="12"/>
  <c r="EU21" i="12"/>
  <c r="EU37" i="12"/>
  <c r="ET58" i="12"/>
  <c r="EV65" i="12"/>
  <c r="EV81" i="12" s="1"/>
  <c r="EU24" i="12"/>
  <c r="EU26" i="12"/>
  <c r="EU30" i="12"/>
  <c r="EU38" i="12"/>
  <c r="ET49" i="12"/>
  <c r="EW61" i="12"/>
  <c r="EV59" i="12"/>
  <c r="EV58" i="12"/>
  <c r="EV56" i="12"/>
  <c r="EV54" i="12"/>
  <c r="EV52" i="12"/>
  <c r="EV51" i="12"/>
  <c r="EV50" i="12"/>
  <c r="EV49" i="12"/>
  <c r="EV48" i="12"/>
  <c r="EV47" i="12"/>
  <c r="EV46" i="12"/>
  <c r="EV45" i="12"/>
  <c r="EV43" i="12"/>
  <c r="EV41" i="12"/>
  <c r="EU10" i="12"/>
  <c r="EU11" i="12"/>
  <c r="EU12" i="12"/>
  <c r="EU14" i="12"/>
  <c r="EU15" i="12"/>
  <c r="EU16" i="12"/>
  <c r="EU17" i="12"/>
  <c r="EU18" i="12"/>
  <c r="EU19" i="12"/>
  <c r="EU20" i="12"/>
  <c r="EU34" i="12"/>
  <c r="EU33" i="12"/>
  <c r="EW66" i="12"/>
  <c r="EW82" i="12" s="1"/>
  <c r="EV62" i="12"/>
  <c r="EU23" i="12"/>
  <c r="EU27" i="12"/>
  <c r="EU29" i="12"/>
  <c r="EU39" i="12"/>
  <c r="EU59" i="12"/>
  <c r="ET59" i="12"/>
  <c r="EV55" i="12"/>
  <c r="EU25" i="12"/>
  <c r="EU28" i="12"/>
  <c r="EU31" i="12"/>
  <c r="EE72" i="12"/>
  <c r="EM22" i="12"/>
  <c r="EM73" i="12" s="1"/>
  <c r="EM13" i="12"/>
  <c r="EM6" i="12" s="1"/>
  <c r="EO57" i="12"/>
  <c r="EO77" i="12" s="1"/>
  <c r="EL13" i="12"/>
  <c r="EL6" i="12" s="1"/>
  <c r="EL22" i="12"/>
  <c r="EL73" i="12" s="1"/>
  <c r="EN42" i="12" l="1"/>
  <c r="EN76" i="12" s="1"/>
  <c r="EG63" i="12"/>
  <c r="EG79" i="12" s="1"/>
  <c r="EG84" i="12" s="1"/>
  <c r="ED63" i="12"/>
  <c r="ED79" i="12" s="1"/>
  <c r="ED84" i="12" s="1"/>
  <c r="EM42" i="12"/>
  <c r="EM76" i="12" s="1"/>
  <c r="EE63" i="12"/>
  <c r="EE79" i="12" s="1"/>
  <c r="EE84" i="12" s="1"/>
  <c r="EW60" i="12"/>
  <c r="EW78" i="12" s="1"/>
  <c r="EU60" i="12"/>
  <c r="EU78" i="12" s="1"/>
  <c r="ET32" i="12"/>
  <c r="ET74" i="12" s="1"/>
  <c r="EV32" i="12"/>
  <c r="EV74" i="12" s="1"/>
  <c r="EV36" i="12"/>
  <c r="EV35" i="12" s="1"/>
  <c r="EV75" i="12" s="1"/>
  <c r="EO42" i="12"/>
  <c r="EO76" i="12" s="1"/>
  <c r="EW44" i="12"/>
  <c r="EU32" i="12"/>
  <c r="EU74" i="12" s="1"/>
  <c r="EU13" i="12"/>
  <c r="EU6" i="12" s="1"/>
  <c r="EV57" i="12"/>
  <c r="EV77" i="12" s="1"/>
  <c r="ET44" i="12"/>
  <c r="ET42" i="12" s="1"/>
  <c r="ET76" i="12" s="1"/>
  <c r="EU44" i="12"/>
  <c r="EU53" i="12"/>
  <c r="EV60" i="12"/>
  <c r="EV78" i="12" s="1"/>
  <c r="EW36" i="12"/>
  <c r="EW35" i="12" s="1"/>
  <c r="EW75" i="12" s="1"/>
  <c r="EV22" i="12"/>
  <c r="EV73" i="12" s="1"/>
  <c r="EV13" i="12"/>
  <c r="EV6" i="12" s="1"/>
  <c r="EN72" i="12"/>
  <c r="EU22" i="12"/>
  <c r="EU73" i="12" s="1"/>
  <c r="ET57" i="12"/>
  <c r="ET77" i="12" s="1"/>
  <c r="EW57" i="12"/>
  <c r="EW77" i="12" s="1"/>
  <c r="ET36" i="12"/>
  <c r="ET35" i="12" s="1"/>
  <c r="ET75" i="12" s="1"/>
  <c r="EL63" i="12"/>
  <c r="EL79" i="12" s="1"/>
  <c r="EL84" i="12" s="1"/>
  <c r="EL72" i="12"/>
  <c r="EM72" i="12"/>
  <c r="EV44" i="12"/>
  <c r="EV53" i="12"/>
  <c r="EU36" i="12"/>
  <c r="EU35" i="12" s="1"/>
  <c r="EU75" i="12" s="1"/>
  <c r="EW53" i="12"/>
  <c r="ET13" i="12"/>
  <c r="ET6" i="12" s="1"/>
  <c r="EW22" i="12"/>
  <c r="EW73" i="12" s="1"/>
  <c r="EW13" i="12"/>
  <c r="EW6" i="12" s="1"/>
  <c r="FA1" i="12"/>
  <c r="FA68" i="12" s="1"/>
  <c r="EZ68" i="12"/>
  <c r="FD23" i="12"/>
  <c r="FD24" i="12"/>
  <c r="FD25" i="12"/>
  <c r="FD26" i="12"/>
  <c r="FD27" i="12"/>
  <c r="FD28" i="12"/>
  <c r="FD29" i="12"/>
  <c r="FD21" i="12"/>
  <c r="FD7" i="12"/>
  <c r="FD9" i="12"/>
  <c r="FD11" i="12"/>
  <c r="FD14" i="12"/>
  <c r="FD16" i="12"/>
  <c r="FD18" i="12"/>
  <c r="FD33" i="12"/>
  <c r="FD30" i="12"/>
  <c r="FD31" i="12"/>
  <c r="FD38" i="12"/>
  <c r="FD39" i="12"/>
  <c r="FE7" i="12"/>
  <c r="FE8" i="12"/>
  <c r="FE9" i="12"/>
  <c r="FE10" i="12"/>
  <c r="FE11" i="12"/>
  <c r="FE12" i="12"/>
  <c r="FE14" i="12"/>
  <c r="FE15" i="12"/>
  <c r="FE16" i="12"/>
  <c r="FE17" i="12"/>
  <c r="FE18" i="12"/>
  <c r="FE19" i="12"/>
  <c r="FE20" i="12"/>
  <c r="FD8" i="12"/>
  <c r="FD10" i="12"/>
  <c r="FD12" i="12"/>
  <c r="FD15" i="12"/>
  <c r="FD17" i="12"/>
  <c r="FD19" i="12"/>
  <c r="FD37" i="12"/>
  <c r="FE23" i="12"/>
  <c r="FE24" i="12"/>
  <c r="FE25" i="12"/>
  <c r="FE26" i="12"/>
  <c r="FE27" i="12"/>
  <c r="FE28" i="12"/>
  <c r="FE29" i="12"/>
  <c r="FE30" i="12"/>
  <c r="FE31" i="12"/>
  <c r="FE38" i="12"/>
  <c r="FE39" i="12"/>
  <c r="FE21" i="12"/>
  <c r="FD20" i="12"/>
  <c r="FD34" i="12"/>
  <c r="FE34" i="12"/>
  <c r="FB7" i="12"/>
  <c r="FB8" i="12"/>
  <c r="FB9" i="12"/>
  <c r="FB10" i="12"/>
  <c r="FB11" i="12"/>
  <c r="FB12" i="12"/>
  <c r="FB14" i="12"/>
  <c r="FB15" i="12"/>
  <c r="FB16" i="12"/>
  <c r="FB17" i="12"/>
  <c r="FB18" i="12"/>
  <c r="FB19" i="12"/>
  <c r="FB20" i="12"/>
  <c r="FB21" i="12"/>
  <c r="FB37" i="12"/>
  <c r="FB38" i="12"/>
  <c r="FB39" i="12"/>
  <c r="FE33" i="12"/>
  <c r="FE37" i="12"/>
  <c r="FB34" i="12"/>
  <c r="FB33" i="12"/>
  <c r="FB23" i="12"/>
  <c r="FB24" i="12"/>
  <c r="FB25" i="12"/>
  <c r="FB26" i="12"/>
  <c r="FB27" i="12"/>
  <c r="FB29" i="12"/>
  <c r="FB31" i="12"/>
  <c r="FB28" i="12"/>
  <c r="FB30" i="12"/>
  <c r="FC58" i="12"/>
  <c r="FC56" i="12"/>
  <c r="FC55" i="12"/>
  <c r="FC54" i="12"/>
  <c r="FC52" i="12"/>
  <c r="FC51" i="12"/>
  <c r="FC50" i="12"/>
  <c r="FC49" i="12"/>
  <c r="FC48" i="12"/>
  <c r="FC47" i="12"/>
  <c r="FC46" i="12"/>
  <c r="FC45" i="12"/>
  <c r="FC43" i="12"/>
  <c r="FC41" i="12"/>
  <c r="FE58" i="12"/>
  <c r="FE56" i="12"/>
  <c r="FE55" i="12"/>
  <c r="FE54" i="12"/>
  <c r="FE52" i="12"/>
  <c r="FE51" i="12"/>
  <c r="FB61" i="12"/>
  <c r="FB55" i="12"/>
  <c r="FB50" i="12"/>
  <c r="FB46" i="12"/>
  <c r="FB40" i="12"/>
  <c r="FE59" i="12"/>
  <c r="FB59" i="12"/>
  <c r="FB54" i="12"/>
  <c r="FB49" i="12"/>
  <c r="FB45" i="12"/>
  <c r="FE66" i="12"/>
  <c r="FE82" i="12" s="1"/>
  <c r="I102" i="12" s="1"/>
  <c r="FE65" i="12"/>
  <c r="FE81" i="12" s="1"/>
  <c r="I101" i="12" s="1"/>
  <c r="FE62" i="12"/>
  <c r="FE61" i="12"/>
  <c r="FE40" i="12"/>
  <c r="FD65" i="12"/>
  <c r="FD81" i="12" s="1"/>
  <c r="H101" i="12" s="1"/>
  <c r="FD62" i="12"/>
  <c r="FB65" i="12"/>
  <c r="FB81" i="12" s="1"/>
  <c r="F101" i="12" s="1"/>
  <c r="FB52" i="12"/>
  <c r="FB43" i="12"/>
  <c r="FE48" i="12"/>
  <c r="FD58" i="12"/>
  <c r="FD54" i="12"/>
  <c r="FD52" i="12"/>
  <c r="FD51" i="12"/>
  <c r="FD50" i="12"/>
  <c r="FD49" i="12"/>
  <c r="FD48" i="12"/>
  <c r="FD47" i="12"/>
  <c r="FD46" i="12"/>
  <c r="FD45" i="12"/>
  <c r="FD43" i="12"/>
  <c r="FD41" i="12"/>
  <c r="FC65" i="12"/>
  <c r="FC81" i="12" s="1"/>
  <c r="G101" i="12" s="1"/>
  <c r="FC61" i="12"/>
  <c r="FB56" i="12"/>
  <c r="FB47" i="12"/>
  <c r="FE47" i="12"/>
  <c r="FC62" i="12"/>
  <c r="FB62" i="12"/>
  <c r="FB41" i="12"/>
  <c r="FE50" i="12"/>
  <c r="FE45" i="12"/>
  <c r="FE41" i="12"/>
  <c r="FD59" i="12"/>
  <c r="FD56" i="12"/>
  <c r="FC9" i="12"/>
  <c r="FC23" i="12"/>
  <c r="FC24" i="12"/>
  <c r="FC25" i="12"/>
  <c r="FC26" i="12"/>
  <c r="FC27" i="12"/>
  <c r="FC28" i="12"/>
  <c r="FC29" i="12"/>
  <c r="FC30" i="12"/>
  <c r="FC31" i="12"/>
  <c r="FC38" i="12"/>
  <c r="FC39" i="12"/>
  <c r="FC59" i="12"/>
  <c r="FB51" i="12"/>
  <c r="FE49" i="12"/>
  <c r="FE46" i="12"/>
  <c r="FE43" i="12"/>
  <c r="FD55" i="12"/>
  <c r="FC17" i="12"/>
  <c r="FC20" i="12"/>
  <c r="FD40" i="12"/>
  <c r="FB58" i="12"/>
  <c r="FC21" i="12"/>
  <c r="FC37" i="12"/>
  <c r="FC7" i="12"/>
  <c r="FC11" i="12"/>
  <c r="FC14" i="12"/>
  <c r="FC16" i="12"/>
  <c r="FC19" i="12"/>
  <c r="FC34" i="12"/>
  <c r="FC10" i="12"/>
  <c r="FC12" i="12"/>
  <c r="FC15" i="12"/>
  <c r="FC18" i="12"/>
  <c r="FD61" i="12"/>
  <c r="FD60" i="12" s="1"/>
  <c r="FD78" i="12" s="1"/>
  <c r="FC8" i="12"/>
  <c r="FC33" i="12"/>
  <c r="FB48" i="12"/>
  <c r="FC40" i="12"/>
  <c r="EU57" i="12"/>
  <c r="EU77" i="12" s="1"/>
  <c r="ET22" i="12"/>
  <c r="ET73" i="12" s="1"/>
  <c r="EW32" i="12"/>
  <c r="EW74" i="12" s="1"/>
  <c r="EO63" i="12" l="1"/>
  <c r="EO79" i="12" s="1"/>
  <c r="EO84" i="12" s="1"/>
  <c r="EW42" i="12"/>
  <c r="EW76" i="12" s="1"/>
  <c r="EU42" i="12"/>
  <c r="EU76" i="12" s="1"/>
  <c r="EM63" i="12"/>
  <c r="EM79" i="12" s="1"/>
  <c r="EM84" i="12" s="1"/>
  <c r="EN63" i="12"/>
  <c r="EN79" i="12" s="1"/>
  <c r="EN84" i="12" s="1"/>
  <c r="FB57" i="12"/>
  <c r="FB77" i="12" s="1"/>
  <c r="F97" i="12" s="1"/>
  <c r="FD36" i="12"/>
  <c r="FD35" i="12" s="1"/>
  <c r="FD75" i="12" s="1"/>
  <c r="H95" i="12" s="1"/>
  <c r="FE36" i="12"/>
  <c r="FE35" i="12" s="1"/>
  <c r="FE75" i="12" s="1"/>
  <c r="I95" i="12" s="1"/>
  <c r="FE32" i="12"/>
  <c r="FE74" i="12" s="1"/>
  <c r="I94" i="12" s="1"/>
  <c r="FC32" i="12"/>
  <c r="FC74" i="12" s="1"/>
  <c r="G94" i="12" s="1"/>
  <c r="FC36" i="12"/>
  <c r="FC35" i="12" s="1"/>
  <c r="FC75" i="12" s="1"/>
  <c r="G95" i="12" s="1"/>
  <c r="FC44" i="12"/>
  <c r="FC53" i="12"/>
  <c r="EV42" i="12"/>
  <c r="EV76" i="12" s="1"/>
  <c r="FE60" i="12"/>
  <c r="FE78" i="12" s="1"/>
  <c r="I98" i="12" s="1"/>
  <c r="FE53" i="12"/>
  <c r="FE44" i="12"/>
  <c r="FC60" i="12"/>
  <c r="FC78" i="12" s="1"/>
  <c r="G98" i="12" s="1"/>
  <c r="FD44" i="12"/>
  <c r="FD53" i="12"/>
  <c r="FE57" i="12"/>
  <c r="FE77" i="12" s="1"/>
  <c r="I97" i="12" s="1"/>
  <c r="FB32" i="12"/>
  <c r="FB74" i="12" s="1"/>
  <c r="F94" i="12" s="1"/>
  <c r="FD32" i="12"/>
  <c r="FD74" i="12" s="1"/>
  <c r="H94" i="12" s="1"/>
  <c r="EV72" i="12"/>
  <c r="EU72" i="12"/>
  <c r="FD57" i="12"/>
  <c r="FD77" i="12" s="1"/>
  <c r="H97" i="12" s="1"/>
  <c r="FB44" i="12"/>
  <c r="FE13" i="12"/>
  <c r="FE6" i="12" s="1"/>
  <c r="EW72" i="12"/>
  <c r="FC13" i="12"/>
  <c r="FC6" i="12" s="1"/>
  <c r="FB60" i="12"/>
  <c r="FB78" i="12" s="1"/>
  <c r="F98" i="12" s="1"/>
  <c r="FC57" i="12"/>
  <c r="FC77" i="12" s="1"/>
  <c r="G97" i="12" s="1"/>
  <c r="FB36" i="12"/>
  <c r="FB35" i="12" s="1"/>
  <c r="FB75" i="12" s="1"/>
  <c r="F95" i="12" s="1"/>
  <c r="FB13" i="12"/>
  <c r="FB6" i="12" s="1"/>
  <c r="FD22" i="12"/>
  <c r="FD73" i="12" s="1"/>
  <c r="H93" i="12" s="1"/>
  <c r="FC22" i="12"/>
  <c r="FC73" i="12" s="1"/>
  <c r="G93" i="12" s="1"/>
  <c r="FB53" i="12"/>
  <c r="FB22" i="12"/>
  <c r="FB73" i="12" s="1"/>
  <c r="F93" i="12" s="1"/>
  <c r="FE22" i="12"/>
  <c r="FE73" i="12" s="1"/>
  <c r="I93" i="12" s="1"/>
  <c r="FD13" i="12"/>
  <c r="FD6" i="12" s="1"/>
  <c r="ET72" i="12"/>
  <c r="ET63" i="12"/>
  <c r="ET79" i="12" s="1"/>
  <c r="ET84" i="12" s="1"/>
  <c r="H98" i="12"/>
  <c r="EW63" i="12" l="1"/>
  <c r="EW79" i="12" s="1"/>
  <c r="EW84" i="12" s="1"/>
  <c r="EU63" i="12"/>
  <c r="EU79" i="12" s="1"/>
  <c r="EU84" i="12" s="1"/>
  <c r="FD42" i="12"/>
  <c r="FD76" i="12" s="1"/>
  <c r="H96" i="12" s="1"/>
  <c r="FE42" i="12"/>
  <c r="FE76" i="12" s="1"/>
  <c r="I96" i="12" s="1"/>
  <c r="FB42" i="12"/>
  <c r="FB76" i="12" s="1"/>
  <c r="F96" i="12" s="1"/>
  <c r="FC42" i="12"/>
  <c r="FC76" i="12" s="1"/>
  <c r="G96" i="12" s="1"/>
  <c r="EV63" i="12"/>
  <c r="EV79" i="12" s="1"/>
  <c r="EV84" i="12" s="1"/>
  <c r="FB72" i="12"/>
  <c r="F92" i="12" s="1"/>
  <c r="FC72" i="12"/>
  <c r="G92" i="12" s="1"/>
  <c r="FE72" i="12"/>
  <c r="I92" i="12" s="1"/>
  <c r="FD72" i="12"/>
  <c r="H92" i="12" s="1"/>
  <c r="FE63" i="12" l="1"/>
  <c r="FE79" i="12" s="1"/>
  <c r="FE84" i="12" s="1"/>
  <c r="I104" i="12" s="1"/>
  <c r="I99" i="12"/>
  <c r="F99" i="12"/>
  <c r="G99" i="12"/>
  <c r="H99" i="12"/>
  <c r="FD63" i="12"/>
  <c r="FD79" i="12" s="1"/>
  <c r="FD84" i="12" s="1"/>
  <c r="H104" i="12" s="1"/>
  <c r="FB63" i="12"/>
  <c r="FB79" i="12" s="1"/>
  <c r="FB84" i="12" s="1"/>
  <c r="F104" i="12" s="1"/>
  <c r="FC63" i="12"/>
  <c r="FC79" i="12" s="1"/>
  <c r="FC84" i="12" s="1"/>
  <c r="G104" i="12" s="1"/>
</calcChain>
</file>

<file path=xl/comments1.xml><?xml version="1.0" encoding="utf-8"?>
<comments xmlns="http://schemas.openxmlformats.org/spreadsheetml/2006/main">
  <authors>
    <author>DESK10</author>
    <author xml:space="preserve"> </author>
  </authors>
  <commentList>
    <comment ref="F75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市でオークションに出した。落札された金額が不明のためコード２３無償譲渡としているが、事務組合に金額が入っているのであれば売却でコード２０となると思われる。その場合は備考１に金額記入必要）
</t>
        </r>
        <r>
          <rPr>
            <b/>
            <sz val="14"/>
            <color indexed="10"/>
            <rFont val="ＭＳ Ｐゴシック"/>
            <family val="3"/>
            <charset val="128"/>
          </rPr>
          <t xml:space="preserve">本部に確認必要
</t>
        </r>
        <r>
          <rPr>
            <sz val="14"/>
            <color indexed="81"/>
            <rFont val="ＭＳ Ｐゴシック"/>
            <family val="3"/>
            <charset val="128"/>
          </rPr>
          <t xml:space="preserve">H30.9.26沼田課長に上記の件確認し、財産収入なし、所管換えという形ではなく無償譲渡。
→警防1課に報告済
</t>
        </r>
      </text>
    </comment>
    <comment ref="M89" authorId="1" shapeId="0">
      <text>
        <r>
          <rPr>
            <sz val="14"/>
            <color indexed="81"/>
            <rFont val="ＭＳ Ｐゴシック"/>
            <family val="3"/>
            <charset val="128"/>
          </rPr>
          <t>H30.9.26署で購入した車両の所管課は警防１課とする。</t>
        </r>
      </text>
    </comment>
  </commentList>
</comments>
</file>

<file path=xl/sharedStrings.xml><?xml version="1.0" encoding="utf-8"?>
<sst xmlns="http://schemas.openxmlformats.org/spreadsheetml/2006/main" count="3391" uniqueCount="696">
  <si>
    <t>整理番号</t>
    <rPh sb="0" eb="2">
      <t>セイリ</t>
    </rPh>
    <rPh sb="2" eb="4">
      <t>バンゴウ</t>
    </rPh>
    <phoneticPr fontId="5"/>
  </si>
  <si>
    <t>資産の基礎情報</t>
    <rPh sb="0" eb="2">
      <t>シサン</t>
    </rPh>
    <rPh sb="3" eb="5">
      <t>キソ</t>
    </rPh>
    <rPh sb="5" eb="7">
      <t>ジョウホウ</t>
    </rPh>
    <phoneticPr fontId="5"/>
  </si>
  <si>
    <t>分類等</t>
    <rPh sb="0" eb="2">
      <t>ブンルイ</t>
    </rPh>
    <rPh sb="2" eb="3">
      <t>トウ</t>
    </rPh>
    <phoneticPr fontId="5"/>
  </si>
  <si>
    <t>立木竹</t>
    <rPh sb="0" eb="2">
      <t>リュウボク</t>
    </rPh>
    <rPh sb="2" eb="3">
      <t>タケ</t>
    </rPh>
    <phoneticPr fontId="5"/>
  </si>
  <si>
    <t>建物</t>
    <rPh sb="0" eb="2">
      <t>タテモノ</t>
    </rPh>
    <phoneticPr fontId="5"/>
  </si>
  <si>
    <t>耐用年数・償却率</t>
    <rPh sb="0" eb="2">
      <t>タイヨウ</t>
    </rPh>
    <rPh sb="2" eb="4">
      <t>ネンスウ</t>
    </rPh>
    <rPh sb="5" eb="7">
      <t>ショウキャク</t>
    </rPh>
    <rPh sb="7" eb="8">
      <t>リツ</t>
    </rPh>
    <phoneticPr fontId="5"/>
  </si>
  <si>
    <t>価額算定基礎情報</t>
    <rPh sb="0" eb="2">
      <t>カガク</t>
    </rPh>
    <rPh sb="2" eb="4">
      <t>サンテイ</t>
    </rPh>
    <rPh sb="4" eb="6">
      <t>キソ</t>
    </rPh>
    <rPh sb="6" eb="8">
      <t>ジョウホウ</t>
    </rPh>
    <phoneticPr fontId="5"/>
  </si>
  <si>
    <t>前年度
末簿価</t>
    <rPh sb="0" eb="3">
      <t>ゼンネンド</t>
    </rPh>
    <rPh sb="4" eb="5">
      <t>マツ</t>
    </rPh>
    <rPh sb="5" eb="7">
      <t>ボカ</t>
    </rPh>
    <phoneticPr fontId="5"/>
  </si>
  <si>
    <t>当年度増加データ</t>
    <rPh sb="0" eb="3">
      <t>トウネンド</t>
    </rPh>
    <rPh sb="3" eb="5">
      <t>ゾウカ</t>
    </rPh>
    <phoneticPr fontId="5"/>
  </si>
  <si>
    <t>当年度減少データ</t>
    <rPh sb="0" eb="3">
      <t>トウネンド</t>
    </rPh>
    <rPh sb="3" eb="5">
      <t>ゲンショウ</t>
    </rPh>
    <phoneticPr fontId="5"/>
  </si>
  <si>
    <t>当年度末資産価額情報</t>
    <rPh sb="0" eb="3">
      <t>トウネンド</t>
    </rPh>
    <rPh sb="3" eb="4">
      <t>マツ</t>
    </rPh>
    <rPh sb="4" eb="6">
      <t>シサン</t>
    </rPh>
    <rPh sb="6" eb="8">
      <t>カガク</t>
    </rPh>
    <rPh sb="8" eb="10">
      <t>ジョウホウ</t>
    </rPh>
    <phoneticPr fontId="5"/>
  </si>
  <si>
    <t>備考１</t>
    <rPh sb="0" eb="2">
      <t>ビコウ</t>
    </rPh>
    <phoneticPr fontId="5"/>
  </si>
  <si>
    <t>前年度末データ（計算）</t>
    <rPh sb="0" eb="3">
      <t>ゼンネンド</t>
    </rPh>
    <rPh sb="3" eb="4">
      <t>マツ</t>
    </rPh>
    <rPh sb="8" eb="10">
      <t>ケイサン</t>
    </rPh>
    <phoneticPr fontId="5"/>
  </si>
  <si>
    <t>前年度末データ（値）</t>
    <rPh sb="0" eb="3">
      <t>ゼンネンド</t>
    </rPh>
    <rPh sb="3" eb="4">
      <t>マツ</t>
    </rPh>
    <rPh sb="8" eb="9">
      <t>アタイ</t>
    </rPh>
    <phoneticPr fontId="5"/>
  </si>
  <si>
    <t>差</t>
    <rPh sb="0" eb="1">
      <t>サ</t>
    </rPh>
    <phoneticPr fontId="5"/>
  </si>
  <si>
    <t>いずれかひとつに記入</t>
    <rPh sb="8" eb="10">
      <t>キニュウ</t>
    </rPh>
    <phoneticPr fontId="5"/>
  </si>
  <si>
    <t>当年度増加内訳</t>
    <rPh sb="0" eb="3">
      <t>トウネンド</t>
    </rPh>
    <rPh sb="3" eb="5">
      <t>ゾウカ</t>
    </rPh>
    <rPh sb="5" eb="7">
      <t>ウチワケ</t>
    </rPh>
    <phoneticPr fontId="5"/>
  </si>
  <si>
    <t>当年度減少内訳</t>
    <rPh sb="0" eb="3">
      <t>トウネンド</t>
    </rPh>
    <rPh sb="3" eb="5">
      <t>ゲンショウ</t>
    </rPh>
    <rPh sb="5" eb="7">
      <t>ウチワケ</t>
    </rPh>
    <phoneticPr fontId="5"/>
  </si>
  <si>
    <t>枝番</t>
    <rPh sb="0" eb="1">
      <t>エダ</t>
    </rPh>
    <rPh sb="1" eb="2">
      <t>バン</t>
    </rPh>
    <phoneticPr fontId="5"/>
  </si>
  <si>
    <t>件名（施設名）</t>
    <rPh sb="0" eb="2">
      <t>ケンメイ</t>
    </rPh>
    <rPh sb="3" eb="5">
      <t>シセツ</t>
    </rPh>
    <rPh sb="5" eb="6">
      <t>メイ</t>
    </rPh>
    <phoneticPr fontId="5"/>
  </si>
  <si>
    <t>用途</t>
    <rPh sb="0" eb="2">
      <t>ヨウト</t>
    </rPh>
    <phoneticPr fontId="5"/>
  </si>
  <si>
    <t>所在地</t>
    <rPh sb="0" eb="3">
      <t>ショザイチ</t>
    </rPh>
    <phoneticPr fontId="5"/>
  </si>
  <si>
    <t>所管課</t>
    <rPh sb="0" eb="2">
      <t>ショカン</t>
    </rPh>
    <rPh sb="2" eb="3">
      <t>カ</t>
    </rPh>
    <phoneticPr fontId="5"/>
  </si>
  <si>
    <t>出先機関</t>
    <rPh sb="0" eb="2">
      <t>デサキ</t>
    </rPh>
    <rPh sb="2" eb="4">
      <t>キカン</t>
    </rPh>
    <phoneticPr fontId="5"/>
  </si>
  <si>
    <t>会計区分</t>
    <rPh sb="0" eb="2">
      <t>カイケイ</t>
    </rPh>
    <rPh sb="2" eb="4">
      <t>クブン</t>
    </rPh>
    <phoneticPr fontId="5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</si>
  <si>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5"/>
  </si>
  <si>
    <t>所有割合</t>
    <rPh sb="0" eb="2">
      <t>ショユウ</t>
    </rPh>
    <rPh sb="2" eb="4">
      <t>ワリアイ</t>
    </rPh>
    <phoneticPr fontId="5"/>
  </si>
  <si>
    <t>改修工事</t>
    <rPh sb="0" eb="2">
      <t>カイシュウ</t>
    </rPh>
    <rPh sb="2" eb="4">
      <t>コウジ</t>
    </rPh>
    <phoneticPr fontId="5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</si>
  <si>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5"/>
  </si>
  <si>
    <t>法定台帳名称</t>
    <rPh sb="0" eb="2">
      <t>ホウテイ</t>
    </rPh>
    <rPh sb="2" eb="4">
      <t>ダイチョウ</t>
    </rPh>
    <rPh sb="4" eb="6">
      <t>メイショウ</t>
    </rPh>
    <phoneticPr fontId="5"/>
  </si>
  <si>
    <t>法定台帳番号</t>
    <rPh sb="0" eb="2">
      <t>ホウテイ</t>
    </rPh>
    <rPh sb="2" eb="4">
      <t>ダイチョウ</t>
    </rPh>
    <rPh sb="4" eb="6">
      <t>バンゴウ</t>
    </rPh>
    <phoneticPr fontId="5"/>
  </si>
  <si>
    <t>登記地目</t>
    <rPh sb="0" eb="2">
      <t>トウキ</t>
    </rPh>
    <rPh sb="2" eb="4">
      <t>チモク</t>
    </rPh>
    <phoneticPr fontId="5"/>
  </si>
  <si>
    <t>現況地目</t>
    <rPh sb="0" eb="2">
      <t>ゲンキョウ</t>
    </rPh>
    <rPh sb="2" eb="4">
      <t>チモク</t>
    </rPh>
    <phoneticPr fontId="5"/>
  </si>
  <si>
    <t>変換地目</t>
    <rPh sb="0" eb="2">
      <t>ヘンカン</t>
    </rPh>
    <rPh sb="2" eb="4">
      <t>チモク</t>
    </rPh>
    <phoneticPr fontId="5"/>
  </si>
  <si>
    <t>再評価前単価（　　年度）</t>
    <rPh sb="0" eb="3">
      <t>サイヒョウカ</t>
    </rPh>
    <rPh sb="3" eb="4">
      <t>マエ</t>
    </rPh>
    <rPh sb="4" eb="6">
      <t>タンカ</t>
    </rPh>
    <rPh sb="9" eb="11">
      <t>ネンド</t>
    </rPh>
    <phoneticPr fontId="5"/>
  </si>
  <si>
    <t>再評価後単価（　　年度）</t>
    <rPh sb="0" eb="3">
      <t>サイヒョウカ</t>
    </rPh>
    <rPh sb="3" eb="4">
      <t>ゴ</t>
    </rPh>
    <rPh sb="4" eb="6">
      <t>タンカ</t>
    </rPh>
    <phoneticPr fontId="5"/>
  </si>
  <si>
    <t>階数（建物）</t>
    <rPh sb="0" eb="2">
      <t>カイスウ</t>
    </rPh>
    <rPh sb="3" eb="5">
      <t>タテモノ</t>
    </rPh>
    <phoneticPr fontId="5"/>
  </si>
  <si>
    <t>耐用年数分類（構造）</t>
    <rPh sb="0" eb="2">
      <t>タイヨウ</t>
    </rPh>
    <rPh sb="2" eb="4">
      <t>ネンスウ</t>
    </rPh>
    <rPh sb="4" eb="6">
      <t>ブンルイ</t>
    </rPh>
    <rPh sb="7" eb="9">
      <t>コウゾウ</t>
    </rPh>
    <phoneticPr fontId="5"/>
  </si>
  <si>
    <t>耐用年数</t>
    <rPh sb="0" eb="2">
      <t>タイヨウ</t>
    </rPh>
    <rPh sb="2" eb="4">
      <t>ネンスウ</t>
    </rPh>
    <phoneticPr fontId="5"/>
  </si>
  <si>
    <t>償却率</t>
    <rPh sb="0" eb="2">
      <t>ショウキャク</t>
    </rPh>
    <rPh sb="2" eb="3">
      <t>リツ</t>
    </rPh>
    <phoneticPr fontId="5"/>
  </si>
  <si>
    <t>取得年月日</t>
    <rPh sb="0" eb="2">
      <t>シュトク</t>
    </rPh>
    <rPh sb="2" eb="5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</si>
  <si>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</si>
  <si>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供用開始年度</t>
    <rPh sb="0" eb="2">
      <t>キョウヨウ</t>
    </rPh>
    <rPh sb="2" eb="4">
      <t>カイシ</t>
    </rPh>
    <rPh sb="4" eb="6">
      <t>ネンド</t>
    </rPh>
    <phoneticPr fontId="5"/>
  </si>
  <si>
    <t>耐用年数の最終年度</t>
    <rPh sb="0" eb="2">
      <t>タイヨウ</t>
    </rPh>
    <rPh sb="2" eb="4">
      <t>ネンスウ</t>
    </rPh>
    <rPh sb="5" eb="7">
      <t>サイシュウ</t>
    </rPh>
    <rPh sb="7" eb="9">
      <t>ネンド</t>
    </rPh>
    <phoneticPr fontId="5"/>
  </si>
  <si>
    <t>取得価額</t>
    <rPh sb="0" eb="2">
      <t>シュトク</t>
    </rPh>
    <rPh sb="2" eb="4">
      <t>カガク</t>
    </rPh>
    <phoneticPr fontId="5"/>
  </si>
  <si>
    <t>単価</t>
    <rPh sb="0" eb="2">
      <t>タンカ</t>
    </rPh>
    <phoneticPr fontId="5"/>
  </si>
  <si>
    <t>売却可能資産の時価等</t>
    <rPh sb="0" eb="2">
      <t>バイキャク</t>
    </rPh>
    <rPh sb="2" eb="4">
      <t>カノウ</t>
    </rPh>
    <rPh sb="4" eb="6">
      <t>シサン</t>
    </rPh>
    <rPh sb="7" eb="9">
      <t>ジカ</t>
    </rPh>
    <rPh sb="9" eb="10">
      <t>トウ</t>
    </rPh>
    <phoneticPr fontId="5"/>
  </si>
  <si>
    <t>登録年度</t>
    <rPh sb="0" eb="2">
      <t>トウロク</t>
    </rPh>
    <rPh sb="2" eb="4">
      <t>ネンド</t>
    </rPh>
    <phoneticPr fontId="5"/>
  </si>
  <si>
    <t>前年度末簿価＝増減異動前簿価</t>
    <rPh sb="0" eb="3">
      <t>ゼンネンド</t>
    </rPh>
    <rPh sb="3" eb="4">
      <t>マツ</t>
    </rPh>
    <rPh sb="4" eb="6">
      <t>ボカ</t>
    </rPh>
    <rPh sb="7" eb="9">
      <t>ゾウゲン</t>
    </rPh>
    <rPh sb="9" eb="11">
      <t>イドウ</t>
    </rPh>
    <rPh sb="11" eb="12">
      <t>マエ</t>
    </rPh>
    <rPh sb="12" eb="14">
      <t>ボカ</t>
    </rPh>
    <phoneticPr fontId="5"/>
  </si>
  <si>
    <t>増加異動日付</t>
    <rPh sb="0" eb="2">
      <t>ゾウカ</t>
    </rPh>
    <rPh sb="2" eb="4">
      <t>イドウ</t>
    </rPh>
    <rPh sb="4" eb="5">
      <t>ヒ</t>
    </rPh>
    <rPh sb="5" eb="6">
      <t>ツ</t>
    </rPh>
    <phoneticPr fontId="5"/>
  </si>
  <si>
    <t>増加年度</t>
    <rPh sb="0" eb="2">
      <t>ゾウカ</t>
    </rPh>
    <rPh sb="2" eb="4">
      <t>ネンド</t>
    </rPh>
    <phoneticPr fontId="5"/>
  </si>
  <si>
    <t>増加事由コード</t>
    <rPh sb="0" eb="2">
      <t>ゾウカ</t>
    </rPh>
    <rPh sb="2" eb="4">
      <t>ジユウ</t>
    </rPh>
    <phoneticPr fontId="5"/>
  </si>
  <si>
    <t>減少異動日付</t>
    <rPh sb="0" eb="2">
      <t>ゲンショウ</t>
    </rPh>
    <rPh sb="2" eb="4">
      <t>イドウ</t>
    </rPh>
    <rPh sb="4" eb="5">
      <t>ヒ</t>
    </rPh>
    <rPh sb="5" eb="6">
      <t>ツ</t>
    </rPh>
    <phoneticPr fontId="5"/>
  </si>
  <si>
    <t>減少年度</t>
    <rPh sb="0" eb="2">
      <t>ゲンショウ</t>
    </rPh>
    <rPh sb="2" eb="4">
      <t>ネンド</t>
    </rPh>
    <phoneticPr fontId="5"/>
  </si>
  <si>
    <t>減少事由コード</t>
    <rPh sb="0" eb="2">
      <t>ゲンショウ</t>
    </rPh>
    <rPh sb="2" eb="4">
      <t>ジユウ</t>
    </rPh>
    <phoneticPr fontId="5"/>
  </si>
  <si>
    <t>税収等</t>
    <rPh sb="0" eb="2">
      <t>ゼイシュウ</t>
    </rPh>
    <rPh sb="2" eb="3">
      <t>トウ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</si>
  <si>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</si>
  <si>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5"/>
  </si>
  <si>
    <t>資産評価額（取得価額・再調達価額等）</t>
    <rPh sb="0" eb="2">
      <t>シサン</t>
    </rPh>
    <rPh sb="2" eb="5">
      <t>ヒョウカガク</t>
    </rPh>
    <rPh sb="6" eb="8">
      <t>シュトク</t>
    </rPh>
    <rPh sb="8" eb="10">
      <t>カガク</t>
    </rPh>
    <rPh sb="11" eb="14">
      <t>サイチョウタツ</t>
    </rPh>
    <rPh sb="14" eb="16">
      <t>カガク</t>
    </rPh>
    <rPh sb="16" eb="17">
      <t>トウ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</si>
  <si>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</si>
  <si>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</si>
  <si>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>期末簿価</t>
    <rPh sb="0" eb="2">
      <t>キマツ</t>
    </rPh>
    <rPh sb="2" eb="4">
      <t>ボカ</t>
    </rPh>
    <phoneticPr fontId="5"/>
  </si>
  <si>
    <t>期首簿価計算－値</t>
    <phoneticPr fontId="5"/>
  </si>
  <si>
    <t>年度末対象</t>
    <rPh sb="0" eb="2">
      <t>ネンド</t>
    </rPh>
    <rPh sb="2" eb="3">
      <t>マツ</t>
    </rPh>
    <rPh sb="3" eb="5">
      <t>タイショウ</t>
    </rPh>
    <phoneticPr fontId="4"/>
  </si>
  <si>
    <t>取得年度</t>
    <rPh sb="0" eb="2">
      <t>シュトク</t>
    </rPh>
    <rPh sb="2" eb="4">
      <t>ネンド</t>
    </rPh>
    <phoneticPr fontId="4"/>
  </si>
  <si>
    <t>単位（m、㎡、t等）</t>
    <rPh sb="0" eb="2">
      <t>タンイ</t>
    </rPh>
    <rPh sb="8" eb="9">
      <t>トウ</t>
    </rPh>
    <phoneticPr fontId="5"/>
  </si>
  <si>
    <t>会計区分コード</t>
    <rPh sb="0" eb="2">
      <t>カイケイ</t>
    </rPh>
    <rPh sb="2" eb="4">
      <t>クブン</t>
    </rPh>
    <phoneticPr fontId="4"/>
  </si>
  <si>
    <t>会計名称</t>
    <rPh sb="0" eb="2">
      <t>カイケイ</t>
    </rPh>
    <rPh sb="2" eb="4">
      <t>メイショウ</t>
    </rPh>
    <phoneticPr fontId="2"/>
  </si>
  <si>
    <t>会計名称</t>
    <rPh sb="0" eb="2">
      <t>カイケイ</t>
    </rPh>
    <rPh sb="2" eb="4">
      <t>メイショウ</t>
    </rPh>
    <phoneticPr fontId="5"/>
  </si>
  <si>
    <t>コード
番号</t>
    <rPh sb="4" eb="6">
      <t>バンゴウ</t>
    </rPh>
    <phoneticPr fontId="5"/>
  </si>
  <si>
    <t>区分</t>
    <rPh sb="0" eb="2">
      <t>クブン</t>
    </rPh>
    <phoneticPr fontId="4"/>
  </si>
  <si>
    <t>■増減事由コード表</t>
    <rPh sb="1" eb="3">
      <t>ゾウゲン</t>
    </rPh>
    <rPh sb="3" eb="5">
      <t>ジユウ</t>
    </rPh>
    <rPh sb="8" eb="9">
      <t>ヒョウ</t>
    </rPh>
    <phoneticPr fontId="4"/>
  </si>
  <si>
    <t>増　減　事　由</t>
    <rPh sb="0" eb="1">
      <t>ゾウ</t>
    </rPh>
    <rPh sb="2" eb="3">
      <t>ゲン</t>
    </rPh>
    <rPh sb="4" eb="5">
      <t>コト</t>
    </rPh>
    <rPh sb="6" eb="7">
      <t>ヨシ</t>
    </rPh>
    <phoneticPr fontId="2"/>
  </si>
  <si>
    <t>内　　訳　　等</t>
    <rPh sb="0" eb="1">
      <t>ウチ</t>
    </rPh>
    <rPh sb="3" eb="4">
      <t>ヤク</t>
    </rPh>
    <rPh sb="6" eb="7">
      <t>トウ</t>
    </rPh>
    <phoneticPr fontId="2"/>
  </si>
  <si>
    <t>コード
番　号</t>
    <rPh sb="4" eb="5">
      <t>バン</t>
    </rPh>
    <rPh sb="6" eb="7">
      <t>ゴウ</t>
    </rPh>
    <phoneticPr fontId="2"/>
  </si>
  <si>
    <t>増加</t>
    <rPh sb="0" eb="2">
      <t>ゾウカ</t>
    </rPh>
    <phoneticPr fontId="2"/>
  </si>
  <si>
    <t>有償取得</t>
    <rPh sb="0" eb="2">
      <t>ユウショウ</t>
    </rPh>
    <rPh sb="2" eb="4">
      <t>シュトク</t>
    </rPh>
    <phoneticPr fontId="2"/>
  </si>
  <si>
    <t>購入や新規に整備した場合</t>
    <rPh sb="0" eb="2">
      <t>コウニュウ</t>
    </rPh>
    <rPh sb="3" eb="5">
      <t>シンキ</t>
    </rPh>
    <rPh sb="6" eb="8">
      <t>セイビ</t>
    </rPh>
    <rPh sb="10" eb="12">
      <t>バアイ</t>
    </rPh>
    <phoneticPr fontId="2"/>
  </si>
  <si>
    <t>資料等が判明し、追加する</t>
    <rPh sb="0" eb="3">
      <t>シリョウトウ</t>
    </rPh>
    <rPh sb="4" eb="6">
      <t>ハンメイ</t>
    </rPh>
    <rPh sb="8" eb="10">
      <t>ツイカ</t>
    </rPh>
    <phoneticPr fontId="2"/>
  </si>
  <si>
    <t>減少</t>
    <rPh sb="0" eb="2">
      <t>ゲンショウ</t>
    </rPh>
    <phoneticPr fontId="2"/>
  </si>
  <si>
    <t>売却</t>
    <rPh sb="0" eb="2">
      <t>バイキャク</t>
    </rPh>
    <phoneticPr fontId="2"/>
  </si>
  <si>
    <t>売却した場合</t>
    <rPh sb="0" eb="2">
      <t>バイキャク</t>
    </rPh>
    <rPh sb="4" eb="6">
      <t>バアイ</t>
    </rPh>
    <phoneticPr fontId="2"/>
  </si>
  <si>
    <t>除却</t>
    <rPh sb="0" eb="2">
      <t>ジョキャク</t>
    </rPh>
    <phoneticPr fontId="2"/>
  </si>
  <si>
    <t>減価償却費・直接減耗費</t>
    <rPh sb="0" eb="2">
      <t>ゲンカ</t>
    </rPh>
    <rPh sb="2" eb="5">
      <t>ショウキャクヒ</t>
    </rPh>
    <rPh sb="6" eb="8">
      <t>チョクセツ</t>
    </rPh>
    <rPh sb="8" eb="10">
      <t>ゲンモウ</t>
    </rPh>
    <rPh sb="10" eb="11">
      <t>ヒ</t>
    </rPh>
    <phoneticPr fontId="2"/>
  </si>
  <si>
    <t>会計</t>
    <rPh sb="0" eb="2">
      <t>カイケイ</t>
    </rPh>
    <phoneticPr fontId="2"/>
  </si>
  <si>
    <t>小計</t>
    <rPh sb="0" eb="2">
      <t>ショウケイ</t>
    </rPh>
    <phoneticPr fontId="5"/>
  </si>
  <si>
    <t>簿価</t>
    <rPh sb="0" eb="2">
      <t>ボカ</t>
    </rPh>
    <phoneticPr fontId="2"/>
  </si>
  <si>
    <t>件数/棟数</t>
    <rPh sb="0" eb="2">
      <t>ケンスウ</t>
    </rPh>
    <rPh sb="3" eb="4">
      <t>ムネ</t>
    </rPh>
    <rPh sb="4" eb="5">
      <t>スウ</t>
    </rPh>
    <phoneticPr fontId="2"/>
  </si>
  <si>
    <t>減価償却費</t>
    <rPh sb="0" eb="2">
      <t>ゲンカ</t>
    </rPh>
    <rPh sb="2" eb="5">
      <t>ショウキャクヒ</t>
    </rPh>
    <phoneticPr fontId="2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</si>
  <si>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2"/>
  </si>
  <si>
    <t>増減事由</t>
    <rPh sb="0" eb="2">
      <t>ゾウゲン</t>
    </rPh>
    <rPh sb="2" eb="4">
      <t>ジユウ</t>
    </rPh>
    <phoneticPr fontId="5"/>
  </si>
  <si>
    <t>耐用年数</t>
    <rPh sb="2" eb="4">
      <t>ネンスウ</t>
    </rPh>
    <phoneticPr fontId="1"/>
  </si>
  <si>
    <t>償却率（定額法）</t>
  </si>
  <si>
    <t>財源内訳表</t>
    <rPh sb="0" eb="2">
      <t>ザイゲン</t>
    </rPh>
    <rPh sb="2" eb="4">
      <t>ウチワケ</t>
    </rPh>
    <rPh sb="4" eb="5">
      <t>ヒョウ</t>
    </rPh>
    <phoneticPr fontId="5"/>
  </si>
  <si>
    <t>財源</t>
    <rPh sb="0" eb="2">
      <t>ザイゲン</t>
    </rPh>
    <phoneticPr fontId="5"/>
  </si>
  <si>
    <t>国庫支出金</t>
    <rPh sb="0" eb="2">
      <t>コッコ</t>
    </rPh>
    <rPh sb="2" eb="5">
      <t>シシュツキン</t>
    </rPh>
    <phoneticPr fontId="5"/>
  </si>
  <si>
    <t>都道府県等支出金</t>
    <rPh sb="0" eb="5">
      <t>トドウフケントウ</t>
    </rPh>
    <rPh sb="5" eb="8">
      <t>シシュツキン</t>
    </rPh>
    <phoneticPr fontId="5"/>
  </si>
  <si>
    <t>その他収入</t>
    <rPh sb="2" eb="3">
      <t>タ</t>
    </rPh>
    <rPh sb="3" eb="5">
      <t>シュウニュウ</t>
    </rPh>
    <phoneticPr fontId="5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</si>
  <si>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5"/>
  </si>
  <si>
    <t>リース区分・PFI・PPP （該当「１」）</t>
    <rPh sb="3" eb="5">
      <t>クブン</t>
    </rPh>
    <rPh sb="15" eb="17">
      <t>ガイトウ</t>
    </rPh>
    <phoneticPr fontId="5"/>
  </si>
  <si>
    <t>登録時価額算定方法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</si>
  <si>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開始時見積資産 直接評価「１」</t>
    <rPh sb="0" eb="2">
      <t>カイシ</t>
    </rPh>
    <rPh sb="2" eb="3">
      <t>ジ</t>
    </rPh>
    <rPh sb="3" eb="5">
      <t>ミツモリ</t>
    </rPh>
    <rPh sb="5" eb="7">
      <t>シサン</t>
    </rPh>
    <rPh sb="8" eb="10">
      <t>チョクセツ</t>
    </rPh>
    <rPh sb="10" eb="12">
      <t>ヒョウカ</t>
    </rPh>
    <phoneticPr fontId="5"/>
  </si>
  <si>
    <t>償却区分</t>
    <rPh sb="0" eb="2">
      <t>ショウキャク</t>
    </rPh>
    <rPh sb="2" eb="4">
      <t>クブン</t>
    </rPh>
    <phoneticPr fontId="5"/>
  </si>
  <si>
    <t>稼動年数＝経過年数</t>
    <rPh sb="0" eb="2">
      <t>カドウ</t>
    </rPh>
    <rPh sb="2" eb="4">
      <t>ネンスウ</t>
    </rPh>
    <rPh sb="5" eb="7">
      <t>ケイカ</t>
    </rPh>
    <rPh sb="7" eb="9">
      <t>ネンスウ</t>
    </rPh>
    <phoneticPr fontId="5"/>
  </si>
  <si>
    <t>外部からの無償所管換え</t>
    <rPh sb="0" eb="2">
      <t>ガイブ</t>
    </rPh>
    <rPh sb="5" eb="7">
      <t>ムショウ</t>
    </rPh>
    <rPh sb="7" eb="9">
      <t>ショカン</t>
    </rPh>
    <rPh sb="9" eb="10">
      <t>ガ</t>
    </rPh>
    <phoneticPr fontId="5"/>
  </si>
  <si>
    <t>その他無償取得</t>
    <rPh sb="2" eb="3">
      <t>タ</t>
    </rPh>
    <rPh sb="3" eb="5">
      <t>ムショウ</t>
    </rPh>
    <rPh sb="5" eb="7">
      <t>シュトク</t>
    </rPh>
    <phoneticPr fontId="2"/>
  </si>
  <si>
    <t>その他の無償取得</t>
    <rPh sb="2" eb="3">
      <t>タ</t>
    </rPh>
    <rPh sb="4" eb="6">
      <t>ムショウ</t>
    </rPh>
    <rPh sb="6" eb="8">
      <t>シュトク</t>
    </rPh>
    <phoneticPr fontId="2"/>
  </si>
  <si>
    <t>振替増分</t>
    <rPh sb="0" eb="2">
      <t>フリカ</t>
    </rPh>
    <rPh sb="2" eb="3">
      <t>ゾウ</t>
    </rPh>
    <rPh sb="3" eb="4">
      <t>ブン</t>
    </rPh>
    <phoneticPr fontId="5"/>
  </si>
  <si>
    <r>
      <t>既存物件の再評価による増加額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4">
      <t>ゾウカガク</t>
    </rPh>
    <phoneticPr fontId="2"/>
  </si>
  <si>
    <t>分筆後</t>
    <rPh sb="0" eb="2">
      <t>ブンピツ</t>
    </rPh>
    <rPh sb="2" eb="3">
      <t>ゴ</t>
    </rPh>
    <phoneticPr fontId="5"/>
  </si>
  <si>
    <t>合筆後</t>
    <rPh sb="0" eb="2">
      <t>ゴウヒツ</t>
    </rPh>
    <rPh sb="2" eb="3">
      <t>ゴ</t>
    </rPh>
    <phoneticPr fontId="5"/>
  </si>
  <si>
    <t>所管換え後</t>
    <rPh sb="0" eb="2">
      <t>ショカン</t>
    </rPh>
    <rPh sb="2" eb="3">
      <t>ガ</t>
    </rPh>
    <rPh sb="4" eb="5">
      <t>ゴ</t>
    </rPh>
    <phoneticPr fontId="5"/>
  </si>
  <si>
    <t>無償所管換増分</t>
    <rPh sb="0" eb="2">
      <t>ムショウ</t>
    </rPh>
    <rPh sb="2" eb="4">
      <t>ショカン</t>
    </rPh>
    <rPh sb="4" eb="5">
      <t>ガ</t>
    </rPh>
    <rPh sb="5" eb="7">
      <t>ゾウブン</t>
    </rPh>
    <phoneticPr fontId="5"/>
  </si>
  <si>
    <t>調査判明増分</t>
    <rPh sb="0" eb="2">
      <t>チョウサ</t>
    </rPh>
    <rPh sb="2" eb="4">
      <t>ハンメイ</t>
    </rPh>
    <rPh sb="4" eb="6">
      <t>ゾウブン</t>
    </rPh>
    <phoneticPr fontId="2"/>
  </si>
  <si>
    <t>無償所管換減分</t>
    <rPh sb="0" eb="2">
      <t>ムショウ</t>
    </rPh>
    <rPh sb="2" eb="4">
      <t>ショカン</t>
    </rPh>
    <rPh sb="4" eb="5">
      <t>ガ</t>
    </rPh>
    <rPh sb="5" eb="6">
      <t>ゲン</t>
    </rPh>
    <rPh sb="6" eb="7">
      <t>ブン</t>
    </rPh>
    <phoneticPr fontId="5"/>
  </si>
  <si>
    <t>その他無償譲渡</t>
    <rPh sb="2" eb="3">
      <t>タ</t>
    </rPh>
    <rPh sb="3" eb="5">
      <t>ムショウ</t>
    </rPh>
    <rPh sb="5" eb="7">
      <t>ジョウト</t>
    </rPh>
    <phoneticPr fontId="2"/>
  </si>
  <si>
    <r>
      <t>既存物件の再評価による減少額</t>
    </r>
    <r>
      <rPr>
        <sz val="10"/>
        <color rgb="FFFF0000"/>
        <rFont val="ＭＳ Ｐゴシック"/>
        <family val="3"/>
        <charset val="128"/>
      </rPr>
      <t/>
    </r>
    <rPh sb="0" eb="2">
      <t>キゾン</t>
    </rPh>
    <rPh sb="2" eb="4">
      <t>ブッケン</t>
    </rPh>
    <rPh sb="5" eb="8">
      <t>サイヒョウカ</t>
    </rPh>
    <rPh sb="11" eb="13">
      <t>ゲンショウ</t>
    </rPh>
    <rPh sb="13" eb="14">
      <t>ガク</t>
    </rPh>
    <phoneticPr fontId="2"/>
  </si>
  <si>
    <t>振替減分</t>
    <rPh sb="0" eb="2">
      <t>フリカ</t>
    </rPh>
    <rPh sb="2" eb="3">
      <t>ゲン</t>
    </rPh>
    <rPh sb="3" eb="4">
      <t>ブン</t>
    </rPh>
    <phoneticPr fontId="5"/>
  </si>
  <si>
    <t>建設仮勘定から本勘定への振替による減少等他勘定への振替</t>
    <rPh sb="17" eb="19">
      <t>ゲンショウ</t>
    </rPh>
    <rPh sb="19" eb="20">
      <t>トウ</t>
    </rPh>
    <rPh sb="20" eb="21">
      <t>タ</t>
    </rPh>
    <rPh sb="21" eb="23">
      <t>カンジョウ</t>
    </rPh>
    <rPh sb="25" eb="27">
      <t>フリカエ</t>
    </rPh>
    <phoneticPr fontId="5"/>
  </si>
  <si>
    <t>建設仮勘定から本勘定への振替による増加等他勘定からの振替</t>
    <rPh sb="19" eb="20">
      <t>トウ</t>
    </rPh>
    <rPh sb="20" eb="21">
      <t>タ</t>
    </rPh>
    <rPh sb="21" eb="23">
      <t>カンジョウ</t>
    </rPh>
    <rPh sb="26" eb="28">
      <t>フリカエ</t>
    </rPh>
    <phoneticPr fontId="5"/>
  </si>
  <si>
    <t>価額等データの修正に伴い再登録する場合の増分等</t>
    <rPh sb="0" eb="2">
      <t>カガク</t>
    </rPh>
    <rPh sb="2" eb="3">
      <t>トウ</t>
    </rPh>
    <rPh sb="7" eb="9">
      <t>シュウセイ</t>
    </rPh>
    <rPh sb="10" eb="11">
      <t>トモナ</t>
    </rPh>
    <rPh sb="12" eb="15">
      <t>サイトウロク</t>
    </rPh>
    <rPh sb="17" eb="19">
      <t>バアイ</t>
    </rPh>
    <rPh sb="20" eb="22">
      <t>ゾウブン</t>
    </rPh>
    <rPh sb="22" eb="23">
      <t>トウ</t>
    </rPh>
    <phoneticPr fontId="5"/>
  </si>
  <si>
    <t>事業用資産を除却・廃棄した場合</t>
    <rPh sb="0" eb="3">
      <t>ジギョウヨウ</t>
    </rPh>
    <rPh sb="3" eb="5">
      <t>シサン</t>
    </rPh>
    <rPh sb="6" eb="8">
      <t>ジョキャク</t>
    </rPh>
    <rPh sb="9" eb="11">
      <t>ハイキ</t>
    </rPh>
    <rPh sb="13" eb="15">
      <t>バアイ</t>
    </rPh>
    <phoneticPr fontId="2"/>
  </si>
  <si>
    <t>外部への無償所管換え</t>
    <rPh sb="0" eb="2">
      <t>ガイブ</t>
    </rPh>
    <rPh sb="6" eb="8">
      <t>ショカン</t>
    </rPh>
    <rPh sb="8" eb="9">
      <t>ガ</t>
    </rPh>
    <phoneticPr fontId="5"/>
  </si>
  <si>
    <t>誤って二重計上した場合の削除
価額等データの修正に伴い一旦登録を削除する場合の減分等</t>
    <rPh sb="0" eb="1">
      <t>アヤマ</t>
    </rPh>
    <rPh sb="9" eb="11">
      <t>バアイ</t>
    </rPh>
    <rPh sb="12" eb="14">
      <t>サクジョ</t>
    </rPh>
    <rPh sb="15" eb="17">
      <t>カガク</t>
    </rPh>
    <rPh sb="17" eb="18">
      <t>トウ</t>
    </rPh>
    <rPh sb="22" eb="24">
      <t>シュウセイ</t>
    </rPh>
    <rPh sb="25" eb="26">
      <t>トモナ</t>
    </rPh>
    <rPh sb="27" eb="29">
      <t>イッタン</t>
    </rPh>
    <rPh sb="29" eb="31">
      <t>トウロク</t>
    </rPh>
    <rPh sb="32" eb="34">
      <t>サクジョ</t>
    </rPh>
    <rPh sb="36" eb="38">
      <t>バアイ</t>
    </rPh>
    <rPh sb="39" eb="40">
      <t>ゲン</t>
    </rPh>
    <rPh sb="40" eb="41">
      <t>ブン</t>
    </rPh>
    <rPh sb="41" eb="42">
      <t>トウ</t>
    </rPh>
    <phoneticPr fontId="2"/>
  </si>
  <si>
    <t>合筆元</t>
    <rPh sb="0" eb="2">
      <t>ゴウヒツ</t>
    </rPh>
    <rPh sb="2" eb="3">
      <t>モト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</si>
  <si>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5"/>
  </si>
  <si>
    <t>所管変更後登録</t>
    <rPh sb="0" eb="2">
      <t>ショカン</t>
    </rPh>
    <rPh sb="2" eb="4">
      <t>ヘンコウ</t>
    </rPh>
    <rPh sb="4" eb="5">
      <t>ゴ</t>
    </rPh>
    <rPh sb="5" eb="7">
      <t>トウロク</t>
    </rPh>
    <phoneticPr fontId="5"/>
  </si>
  <si>
    <t>所管変更前</t>
    <rPh sb="0" eb="2">
      <t>ショカン</t>
    </rPh>
    <rPh sb="2" eb="4">
      <t>ヘンコウ</t>
    </rPh>
    <rPh sb="4" eb="5">
      <t>マエ</t>
    </rPh>
    <phoneticPr fontId="5"/>
  </si>
  <si>
    <t>分筆元</t>
    <rPh sb="0" eb="2">
      <t>ブンピツ</t>
    </rPh>
    <rPh sb="2" eb="3">
      <t>モト</t>
    </rPh>
    <phoneticPr fontId="5"/>
  </si>
  <si>
    <t>資産評価額</t>
    <rPh sb="0" eb="2">
      <t>シサン</t>
    </rPh>
    <rPh sb="2" eb="5">
      <t>ヒョウカガク</t>
    </rPh>
    <phoneticPr fontId="2"/>
  </si>
  <si>
    <t>事業／イン／その他</t>
    <rPh sb="0" eb="2">
      <t>ジギョウ</t>
    </rPh>
    <rPh sb="8" eb="9">
      <t>タ</t>
    </rPh>
    <phoneticPr fontId="2"/>
  </si>
  <si>
    <t>年度末</t>
    <rPh sb="0" eb="2">
      <t>ネンド</t>
    </rPh>
    <rPh sb="2" eb="3">
      <t>マツ</t>
    </rPh>
    <phoneticPr fontId="2"/>
  </si>
  <si>
    <t>資産名称</t>
    <rPh sb="0" eb="2">
      <t>シサン</t>
    </rPh>
    <rPh sb="2" eb="4">
      <t>メイショウ</t>
    </rPh>
    <phoneticPr fontId="2"/>
  </si>
  <si>
    <t>集計結果</t>
    <rPh sb="0" eb="2">
      <t>シュウケイ</t>
    </rPh>
    <rPh sb="2" eb="4">
      <t>ケッカ</t>
    </rPh>
    <phoneticPr fontId="2"/>
  </si>
  <si>
    <t>合計</t>
    <rPh sb="0" eb="2">
      <t>ゴウケイ</t>
    </rPh>
    <phoneticPr fontId="5"/>
  </si>
  <si>
    <t>有償取得</t>
    <rPh sb="0" eb="2">
      <t>ユウショウ</t>
    </rPh>
    <rPh sb="2" eb="4">
      <t>シュトク</t>
    </rPh>
    <phoneticPr fontId="5"/>
  </si>
  <si>
    <t>無償所管換</t>
    <rPh sb="0" eb="2">
      <t>ムショウ</t>
    </rPh>
    <rPh sb="2" eb="4">
      <t>ショカン</t>
    </rPh>
    <rPh sb="4" eb="5">
      <t>ガ</t>
    </rPh>
    <phoneticPr fontId="5"/>
  </si>
  <si>
    <t>その他
無償取得</t>
    <rPh sb="2" eb="3">
      <t>タ</t>
    </rPh>
    <rPh sb="4" eb="6">
      <t>ムショウ</t>
    </rPh>
    <rPh sb="6" eb="8">
      <t>シュトク</t>
    </rPh>
    <phoneticPr fontId="5"/>
  </si>
  <si>
    <t>調査判明</t>
    <rPh sb="0" eb="2">
      <t>チョウサ</t>
    </rPh>
    <rPh sb="2" eb="4">
      <t>ハンメイ</t>
    </rPh>
    <phoneticPr fontId="5"/>
  </si>
  <si>
    <t>振替増分</t>
    <rPh sb="0" eb="2">
      <t>フリカエ</t>
    </rPh>
    <rPh sb="2" eb="4">
      <t>ゾウブン</t>
    </rPh>
    <phoneticPr fontId="5"/>
  </si>
  <si>
    <t>分筆先</t>
    <rPh sb="0" eb="2">
      <t>ブンピツ</t>
    </rPh>
    <rPh sb="2" eb="3">
      <t>サキ</t>
    </rPh>
    <phoneticPr fontId="5"/>
  </si>
  <si>
    <t>合筆先</t>
    <rPh sb="0" eb="2">
      <t>ゴウヒツ</t>
    </rPh>
    <rPh sb="2" eb="3">
      <t>サキ</t>
    </rPh>
    <phoneticPr fontId="5"/>
  </si>
  <si>
    <t>所管換後</t>
    <rPh sb="0" eb="2">
      <t>ショカン</t>
    </rPh>
    <rPh sb="2" eb="3">
      <t>ガ</t>
    </rPh>
    <rPh sb="3" eb="4">
      <t>ゴ</t>
    </rPh>
    <phoneticPr fontId="5"/>
  </si>
  <si>
    <t>その他</t>
    <rPh sb="2" eb="3">
      <t>タ</t>
    </rPh>
    <phoneticPr fontId="5"/>
  </si>
  <si>
    <t>歳出節番号</t>
    <rPh sb="0" eb="2">
      <t>サイシュツ</t>
    </rPh>
    <rPh sb="2" eb="3">
      <t>セツ</t>
    </rPh>
    <rPh sb="3" eb="5">
      <t>バンゴウ</t>
    </rPh>
    <phoneticPr fontId="5"/>
  </si>
  <si>
    <t>財源内訳</t>
    <rPh sb="0" eb="2">
      <t>ザイゲン</t>
    </rPh>
    <rPh sb="2" eb="4">
      <t>ウチワケ</t>
    </rPh>
    <phoneticPr fontId="5"/>
  </si>
  <si>
    <t>年度末増加集計</t>
    <rPh sb="0" eb="2">
      <t>ネンド</t>
    </rPh>
    <rPh sb="2" eb="3">
      <t>マツ</t>
    </rPh>
    <rPh sb="3" eb="5">
      <t>ゾウカ</t>
    </rPh>
    <rPh sb="5" eb="7">
      <t>シュウケイ</t>
    </rPh>
    <phoneticPr fontId="5"/>
  </si>
  <si>
    <t>年度末減少集計</t>
    <rPh sb="0" eb="2">
      <t>ネンド</t>
    </rPh>
    <rPh sb="2" eb="3">
      <t>マツ</t>
    </rPh>
    <rPh sb="3" eb="5">
      <t>ゲンショウ</t>
    </rPh>
    <rPh sb="5" eb="7">
      <t>シュウケイ</t>
    </rPh>
    <phoneticPr fontId="5"/>
  </si>
  <si>
    <t>評価等増額（再評価益）</t>
    <rPh sb="0" eb="2">
      <t>ヒョウカ</t>
    </rPh>
    <rPh sb="2" eb="3">
      <t>トウ</t>
    </rPh>
    <rPh sb="3" eb="5">
      <t>ゾウガク</t>
    </rPh>
    <rPh sb="6" eb="9">
      <t>サイヒョウカ</t>
    </rPh>
    <rPh sb="9" eb="10">
      <t>エキ</t>
    </rPh>
    <phoneticPr fontId="2"/>
  </si>
  <si>
    <t>評価等減額（再評価損）</t>
    <rPh sb="0" eb="2">
      <t>ヒョウカ</t>
    </rPh>
    <rPh sb="2" eb="3">
      <t>トウ</t>
    </rPh>
    <rPh sb="3" eb="5">
      <t>ゲンガク</t>
    </rPh>
    <rPh sb="6" eb="9">
      <t>サイヒョウカ</t>
    </rPh>
    <rPh sb="9" eb="10">
      <t>ソン</t>
    </rPh>
    <phoneticPr fontId="2"/>
  </si>
  <si>
    <t>分筆元削除</t>
    <rPh sb="2" eb="3">
      <t>モト</t>
    </rPh>
    <rPh sb="3" eb="5">
      <t>サクジョ</t>
    </rPh>
    <phoneticPr fontId="5"/>
  </si>
  <si>
    <t>合筆元削除</t>
    <rPh sb="0" eb="2">
      <t>ゴウヒツ</t>
    </rPh>
    <rPh sb="2" eb="3">
      <t>モト</t>
    </rPh>
    <rPh sb="3" eb="5">
      <t>サクジョ</t>
    </rPh>
    <phoneticPr fontId="5"/>
  </si>
  <si>
    <t>合筆先登録</t>
    <rPh sb="0" eb="2">
      <t>ゴウヒツ</t>
    </rPh>
    <rPh sb="2" eb="3">
      <t>サキ</t>
    </rPh>
    <rPh sb="3" eb="5">
      <t>トウロク</t>
    </rPh>
    <phoneticPr fontId="5"/>
  </si>
  <si>
    <t>分筆先登録</t>
    <rPh sb="3" eb="5">
      <t>トウロク</t>
    </rPh>
    <phoneticPr fontId="5"/>
  </si>
  <si>
    <t>誤記載等増分（再登録）</t>
    <rPh sb="0" eb="1">
      <t>ゴ</t>
    </rPh>
    <rPh sb="1" eb="3">
      <t>キサイ</t>
    </rPh>
    <rPh sb="3" eb="4">
      <t>トウ</t>
    </rPh>
    <rPh sb="4" eb="6">
      <t>ゾウブン</t>
    </rPh>
    <rPh sb="7" eb="10">
      <t>サイトウロク</t>
    </rPh>
    <phoneticPr fontId="5"/>
  </si>
  <si>
    <t>誤記載等減少分（削除）</t>
    <rPh sb="0" eb="1">
      <t>ゴ</t>
    </rPh>
    <rPh sb="1" eb="3">
      <t>キサイ</t>
    </rPh>
    <rPh sb="3" eb="4">
      <t>トウ</t>
    </rPh>
    <rPh sb="4" eb="6">
      <t>ゲンショウ</t>
    </rPh>
    <rPh sb="6" eb="7">
      <t>ブン</t>
    </rPh>
    <rPh sb="8" eb="10">
      <t>サクジョ</t>
    </rPh>
    <phoneticPr fontId="2"/>
  </si>
  <si>
    <t>売却</t>
    <rPh sb="0" eb="2">
      <t>バイキャク</t>
    </rPh>
    <phoneticPr fontId="5"/>
  </si>
  <si>
    <t>除却</t>
    <rPh sb="0" eb="2">
      <t>ジョキャク</t>
    </rPh>
    <phoneticPr fontId="5"/>
  </si>
  <si>
    <t>その他無償譲渡</t>
    <rPh sb="2" eb="3">
      <t>タ</t>
    </rPh>
    <rPh sb="3" eb="5">
      <t>ムショウ</t>
    </rPh>
    <rPh sb="5" eb="7">
      <t>ジョウト</t>
    </rPh>
    <phoneticPr fontId="5"/>
  </si>
  <si>
    <t>誤記載等減分</t>
    <rPh sb="0" eb="1">
      <t>ゴ</t>
    </rPh>
    <rPh sb="1" eb="3">
      <t>キサイ</t>
    </rPh>
    <rPh sb="3" eb="4">
      <t>トウ</t>
    </rPh>
    <rPh sb="4" eb="5">
      <t>ゲン</t>
    </rPh>
    <rPh sb="5" eb="6">
      <t>ブン</t>
    </rPh>
    <phoneticPr fontId="5"/>
  </si>
  <si>
    <t>振替減分</t>
    <rPh sb="0" eb="2">
      <t>フリカ</t>
    </rPh>
    <rPh sb="2" eb="3">
      <t>ゲン</t>
    </rPh>
    <rPh sb="3" eb="4">
      <t>ブン</t>
    </rPh>
    <phoneticPr fontId="5"/>
  </si>
  <si>
    <t>評価等減額</t>
    <rPh sb="0" eb="2">
      <t>ヒョウカ</t>
    </rPh>
    <rPh sb="2" eb="3">
      <t>トウ</t>
    </rPh>
    <rPh sb="3" eb="5">
      <t>ゲンガク</t>
    </rPh>
    <phoneticPr fontId="5"/>
  </si>
  <si>
    <t>分筆元削除</t>
    <rPh sb="0" eb="2">
      <t>ブンピツ</t>
    </rPh>
    <rPh sb="2" eb="3">
      <t>モト</t>
    </rPh>
    <rPh sb="3" eb="5">
      <t>サクジョ</t>
    </rPh>
    <phoneticPr fontId="5"/>
  </si>
  <si>
    <t>合筆元削除</t>
    <rPh sb="0" eb="2">
      <t>ゴウヒツ</t>
    </rPh>
    <rPh sb="2" eb="3">
      <t>モト</t>
    </rPh>
    <rPh sb="3" eb="5">
      <t>サクジョ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</si>
  <si>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5"/>
  </si>
  <si>
    <t>減少事由</t>
    <rPh sb="0" eb="2">
      <t>ゲンショウ</t>
    </rPh>
    <rPh sb="2" eb="4">
      <t>ジユウ</t>
    </rPh>
    <phoneticPr fontId="5"/>
  </si>
  <si>
    <t>小計</t>
    <rPh sb="0" eb="2">
      <t>ショウケイ</t>
    </rPh>
    <phoneticPr fontId="5"/>
  </si>
  <si>
    <t>無償
所管換</t>
    <rPh sb="0" eb="2">
      <t>ムショウ</t>
    </rPh>
    <rPh sb="3" eb="5">
      <t>ショカン</t>
    </rPh>
    <rPh sb="5" eb="6">
      <t>ガ</t>
    </rPh>
    <phoneticPr fontId="5"/>
  </si>
  <si>
    <t>誤記載等
増分</t>
    <rPh sb="0" eb="1">
      <t>ゴ</t>
    </rPh>
    <rPh sb="1" eb="3">
      <t>キサイ</t>
    </rPh>
    <rPh sb="3" eb="4">
      <t>トウ</t>
    </rPh>
    <rPh sb="5" eb="7">
      <t>ゾウブン</t>
    </rPh>
    <phoneticPr fontId="5"/>
  </si>
  <si>
    <t>評価等
増分</t>
    <rPh sb="0" eb="2">
      <t>ヒョウカ</t>
    </rPh>
    <rPh sb="2" eb="3">
      <t>トウ</t>
    </rPh>
    <rPh sb="4" eb="6">
      <t>ゾウブン</t>
    </rPh>
    <phoneticPr fontId="5"/>
  </si>
  <si>
    <t>事／イ／その他</t>
    <rPh sb="0" eb="1">
      <t>コト</t>
    </rPh>
    <rPh sb="6" eb="7">
      <t>タ</t>
    </rPh>
    <phoneticPr fontId="5"/>
  </si>
  <si>
    <t>件数</t>
    <rPh sb="0" eb="2">
      <t>ケンスウ</t>
    </rPh>
    <phoneticPr fontId="5"/>
  </si>
  <si>
    <t>土地</t>
  </si>
  <si>
    <t>償却区分コード</t>
    <rPh sb="0" eb="2">
      <t>ショウキャク</t>
    </rPh>
    <rPh sb="2" eb="4">
      <t>クブン</t>
    </rPh>
    <phoneticPr fontId="5"/>
  </si>
  <si>
    <t>登録時価額算定方法コード</t>
    <rPh sb="0" eb="2">
      <t>トウロク</t>
    </rPh>
    <rPh sb="2" eb="3">
      <t>ジ</t>
    </rPh>
    <rPh sb="3" eb="5">
      <t>カガク</t>
    </rPh>
    <rPh sb="5" eb="7">
      <t>サンテイ</t>
    </rPh>
    <rPh sb="7" eb="9">
      <t>ホウホウ</t>
    </rPh>
    <phoneticPr fontId="4"/>
  </si>
  <si>
    <t>売却可能区分 （売却可能「１」</t>
    <rPh sb="0" eb="2">
      <t>バイキャク</t>
    </rPh>
    <rPh sb="2" eb="4">
      <t>カノウ</t>
    </rPh>
    <rPh sb="4" eb="6">
      <t>クブン</t>
    </rPh>
    <rPh sb="8" eb="10">
      <t>バイキャク</t>
    </rPh>
    <rPh sb="10" eb="12">
      <t>カノウ</t>
    </rPh>
    <phoneticPr fontId="5"/>
  </si>
  <si>
    <t>勘定科目コード</t>
    <rPh sb="0" eb="2">
      <t>カンジョウ</t>
    </rPh>
    <rPh sb="2" eb="4">
      <t>カモク</t>
    </rPh>
    <phoneticPr fontId="4"/>
  </si>
  <si>
    <t>償却／備忘１</t>
    <rPh sb="0" eb="2">
      <t>ショウキャク</t>
    </rPh>
    <rPh sb="3" eb="5">
      <t>ビボウ</t>
    </rPh>
    <phoneticPr fontId="4"/>
  </si>
  <si>
    <t>非償却</t>
    <phoneticPr fontId="4"/>
  </si>
  <si>
    <t>取得原価</t>
    <rPh sb="0" eb="2">
      <t>シュトク</t>
    </rPh>
    <rPh sb="2" eb="4">
      <t>ゲンカ</t>
    </rPh>
    <phoneticPr fontId="4"/>
  </si>
  <si>
    <t>単価×数量</t>
    <phoneticPr fontId="4"/>
  </si>
  <si>
    <t>保険・見積金額</t>
    <phoneticPr fontId="4"/>
  </si>
  <si>
    <t>備忘価額１円</t>
    <phoneticPr fontId="4"/>
  </si>
  <si>
    <t>有形/事業/土地</t>
    <rPh sb="0" eb="2">
      <t>ユウケイ</t>
    </rPh>
    <rPh sb="3" eb="4">
      <t>コト</t>
    </rPh>
    <rPh sb="4" eb="5">
      <t>ギョウ</t>
    </rPh>
    <rPh sb="6" eb="8">
      <t>トチ</t>
    </rPh>
    <phoneticPr fontId="4"/>
  </si>
  <si>
    <t>有形/事業/立木竹</t>
    <rPh sb="4" eb="5">
      <t>ギョウ</t>
    </rPh>
    <rPh sb="6" eb="8">
      <t>リュウボク</t>
    </rPh>
    <rPh sb="8" eb="9">
      <t>タケ</t>
    </rPh>
    <phoneticPr fontId="4"/>
  </si>
  <si>
    <t>有形/事業/建物</t>
    <rPh sb="6" eb="8">
      <t>タテモノ</t>
    </rPh>
    <phoneticPr fontId="4"/>
  </si>
  <si>
    <t>有形/事業/工作物</t>
    <rPh sb="6" eb="9">
      <t>コウサクブツ</t>
    </rPh>
    <phoneticPr fontId="4"/>
  </si>
  <si>
    <t>有形/事業/船舶</t>
    <rPh sb="6" eb="8">
      <t>センパク</t>
    </rPh>
    <phoneticPr fontId="4"/>
  </si>
  <si>
    <t>有形/事業/浮標等</t>
    <rPh sb="0" eb="2">
      <t>ユウケイ</t>
    </rPh>
    <rPh sb="3" eb="5">
      <t>ジギョウ</t>
    </rPh>
    <rPh sb="6" eb="8">
      <t>フヒョウ</t>
    </rPh>
    <rPh sb="8" eb="9">
      <t>トウ</t>
    </rPh>
    <phoneticPr fontId="4"/>
  </si>
  <si>
    <t>有形/事業/航空機</t>
    <rPh sb="0" eb="2">
      <t>ユウケイ</t>
    </rPh>
    <rPh sb="3" eb="5">
      <t>ジギョウ</t>
    </rPh>
    <rPh sb="6" eb="9">
      <t>コウクウキ</t>
    </rPh>
    <phoneticPr fontId="4"/>
  </si>
  <si>
    <t>有形/事業/その他</t>
    <rPh sb="0" eb="2">
      <t>ユウケイ</t>
    </rPh>
    <rPh sb="3" eb="5">
      <t>ジギョウ</t>
    </rPh>
    <rPh sb="8" eb="9">
      <t>タ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</si>
  <si>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有形/事業</t>
    </r>
    <r>
      <rPr>
        <b/>
        <sz val="11"/>
        <color theme="1"/>
        <rFont val="ＭＳ Ｐゴシック"/>
        <family val="3"/>
        <charset val="128"/>
        <scheme val="minor"/>
      </rPr>
      <t>/</t>
    </r>
    <r>
      <rPr>
        <sz val="11"/>
        <color theme="1"/>
        <rFont val="ＭＳ Ｐゴシック"/>
        <family val="2"/>
        <charset val="128"/>
        <scheme val="minor"/>
      </rPr>
      <t>建設仮勘定</t>
    </r>
    <rPh sb="0" eb="2">
      <t>ユウケイ</t>
    </rPh>
    <rPh sb="3" eb="5">
      <t>ジギョウ</t>
    </rPh>
    <rPh sb="6" eb="8">
      <t>ケンセツ</t>
    </rPh>
    <rPh sb="8" eb="11">
      <t>カリカンジョウ</t>
    </rPh>
    <phoneticPr fontId="4"/>
  </si>
  <si>
    <t>有形/ｲﾝﾌﾗ/土地</t>
    <rPh sb="0" eb="2">
      <t>ユウケイ</t>
    </rPh>
    <rPh sb="8" eb="10">
      <t>トチ</t>
    </rPh>
    <phoneticPr fontId="4"/>
  </si>
  <si>
    <t>有形/ｲﾝﾌﾗ/建物</t>
    <rPh sb="8" eb="10">
      <t>タテモノ</t>
    </rPh>
    <phoneticPr fontId="4"/>
  </si>
  <si>
    <t>有形/ｲﾝﾌﾗ/工作物</t>
    <rPh sb="8" eb="11">
      <t>コウサクブツ</t>
    </rPh>
    <phoneticPr fontId="4"/>
  </si>
  <si>
    <t>有形/ｲﾝﾌﾗ/その他</t>
    <rPh sb="10" eb="11">
      <t>タ</t>
    </rPh>
    <phoneticPr fontId="4"/>
  </si>
  <si>
    <t>有形/ｲﾝﾌﾗ/建設仮勘定</t>
    <rPh sb="8" eb="10">
      <t>ケンセツ</t>
    </rPh>
    <rPh sb="10" eb="13">
      <t>カリカンジョウ</t>
    </rPh>
    <phoneticPr fontId="4"/>
  </si>
  <si>
    <t>有形/物品</t>
    <rPh sb="0" eb="1">
      <t>ユウ</t>
    </rPh>
    <rPh sb="1" eb="2">
      <t>カタチ</t>
    </rPh>
    <rPh sb="3" eb="5">
      <t>ブッピン</t>
    </rPh>
    <phoneticPr fontId="4"/>
  </si>
  <si>
    <t>無形/ｿﾌﾄｳｴｱ</t>
    <rPh sb="0" eb="1">
      <t>ム</t>
    </rPh>
    <rPh sb="1" eb="2">
      <t>カタチ</t>
    </rPh>
    <phoneticPr fontId="4"/>
  </si>
  <si>
    <t>無形/その他</t>
    <rPh sb="0" eb="1">
      <t>ム</t>
    </rPh>
    <rPh sb="1" eb="2">
      <t>カタチ</t>
    </rPh>
    <rPh sb="5" eb="6">
      <t>タ</t>
    </rPh>
    <phoneticPr fontId="4"/>
  </si>
  <si>
    <t>有形事業用</t>
    <phoneticPr fontId="4"/>
  </si>
  <si>
    <t>有形インフラ</t>
    <phoneticPr fontId="4"/>
  </si>
  <si>
    <t>その他</t>
    <phoneticPr fontId="4"/>
  </si>
  <si>
    <t>償却／備忘０</t>
    <phoneticPr fontId="4"/>
  </si>
  <si>
    <t>会計1</t>
    <rPh sb="0" eb="2">
      <t>カイケイ</t>
    </rPh>
    <phoneticPr fontId="5"/>
  </si>
  <si>
    <t>区分</t>
    <rPh sb="0" eb="2">
      <t>クブン</t>
    </rPh>
    <phoneticPr fontId="5"/>
  </si>
  <si>
    <t>再調達価額</t>
    <rPh sb="0" eb="3">
      <t>サイチョウタツ</t>
    </rPh>
    <rPh sb="3" eb="5">
      <t>カガク</t>
    </rPh>
    <phoneticPr fontId="5"/>
  </si>
  <si>
    <t>減価償却累計費</t>
    <rPh sb="0" eb="2">
      <t>ゲンカ</t>
    </rPh>
    <rPh sb="2" eb="4">
      <t>ショウキャク</t>
    </rPh>
    <rPh sb="4" eb="6">
      <t>ルイケイ</t>
    </rPh>
    <rPh sb="6" eb="7">
      <t>ヒ</t>
    </rPh>
    <phoneticPr fontId="5"/>
  </si>
  <si>
    <t>簿　価</t>
    <rPh sb="0" eb="1">
      <t>ボ</t>
    </rPh>
    <rPh sb="2" eb="3">
      <t>カ</t>
    </rPh>
    <phoneticPr fontId="5"/>
  </si>
  <si>
    <t>D</t>
    <phoneticPr fontId="5"/>
  </si>
  <si>
    <t>D</t>
    <phoneticPr fontId="5"/>
  </si>
  <si>
    <t>D</t>
    <phoneticPr fontId="5"/>
  </si>
  <si>
    <t>生活インフラ・国土保全</t>
    <rPh sb="0" eb="2">
      <t>セイカツ</t>
    </rPh>
    <rPh sb="7" eb="9">
      <t>コクド</t>
    </rPh>
    <rPh sb="9" eb="11">
      <t>ホゼン</t>
    </rPh>
    <phoneticPr fontId="5"/>
  </si>
  <si>
    <t>道路</t>
    <rPh sb="0" eb="2">
      <t>ドウロ</t>
    </rPh>
    <phoneticPr fontId="5"/>
  </si>
  <si>
    <t>橋りょう</t>
    <rPh sb="0" eb="1">
      <t>キョウ</t>
    </rPh>
    <phoneticPr fontId="5"/>
  </si>
  <si>
    <t>河川</t>
    <rPh sb="0" eb="2">
      <t>カセン</t>
    </rPh>
    <phoneticPr fontId="5"/>
  </si>
  <si>
    <t>砂防</t>
    <rPh sb="0" eb="2">
      <t>サボウ</t>
    </rPh>
    <phoneticPr fontId="5"/>
  </si>
  <si>
    <t>海岸保全</t>
    <rPh sb="0" eb="2">
      <t>カイガン</t>
    </rPh>
    <rPh sb="2" eb="4">
      <t>ホゼン</t>
    </rPh>
    <phoneticPr fontId="5"/>
  </si>
  <si>
    <t>港湾</t>
    <rPh sb="0" eb="2">
      <t>コウワン</t>
    </rPh>
    <phoneticPr fontId="5"/>
  </si>
  <si>
    <t>都市計画</t>
    <rPh sb="0" eb="2">
      <t>トシ</t>
    </rPh>
    <rPh sb="2" eb="4">
      <t>ケイカク</t>
    </rPh>
    <phoneticPr fontId="5"/>
  </si>
  <si>
    <t>街路</t>
    <rPh sb="0" eb="2">
      <t>ガイロ</t>
    </rPh>
    <phoneticPr fontId="5"/>
  </si>
  <si>
    <t>都市下水路</t>
    <rPh sb="0" eb="2">
      <t>トシ</t>
    </rPh>
    <rPh sb="2" eb="5">
      <t>ゲスイロ</t>
    </rPh>
    <phoneticPr fontId="5"/>
  </si>
  <si>
    <t>区画整理</t>
    <rPh sb="0" eb="2">
      <t>クカク</t>
    </rPh>
    <rPh sb="2" eb="4">
      <t>セイリ</t>
    </rPh>
    <phoneticPr fontId="5"/>
  </si>
  <si>
    <t>公園</t>
    <rPh sb="0" eb="2">
      <t>コウエン</t>
    </rPh>
    <phoneticPr fontId="5"/>
  </si>
  <si>
    <t>その他</t>
    <rPh sb="0" eb="3">
      <t>ソノタ</t>
    </rPh>
    <phoneticPr fontId="5"/>
  </si>
  <si>
    <t>住宅</t>
    <rPh sb="0" eb="2">
      <t>ジュウタク</t>
    </rPh>
    <phoneticPr fontId="5"/>
  </si>
  <si>
    <t>空港</t>
    <rPh sb="0" eb="2">
      <t>クウコウ</t>
    </rPh>
    <phoneticPr fontId="5"/>
  </si>
  <si>
    <t>教育</t>
    <rPh sb="0" eb="2">
      <t>キョウイク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</si>
  <si>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</si>
  <si>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</si>
  <si>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</si>
  <si>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幼稚園</t>
    <rPh sb="0" eb="3">
      <t>ヨウチエン</t>
    </rPh>
    <phoneticPr fontId="5"/>
  </si>
  <si>
    <t>特殊学校</t>
    <rPh sb="0" eb="2">
      <t>トクシュ</t>
    </rPh>
    <rPh sb="2" eb="4">
      <t>ガッコウ</t>
    </rPh>
    <phoneticPr fontId="5"/>
  </si>
  <si>
    <t>大学</t>
    <rPh sb="0" eb="2">
      <t>ダイガク</t>
    </rPh>
    <phoneticPr fontId="5"/>
  </si>
  <si>
    <t>各種学校</t>
    <rPh sb="0" eb="2">
      <t>カクシュ</t>
    </rPh>
    <rPh sb="2" eb="4">
      <t>ガッコウ</t>
    </rPh>
    <phoneticPr fontId="5"/>
  </si>
  <si>
    <t>社会教育</t>
    <rPh sb="0" eb="2">
      <t>シャカイ</t>
    </rPh>
    <rPh sb="2" eb="4">
      <t>キョウイク</t>
    </rPh>
    <phoneticPr fontId="5"/>
  </si>
  <si>
    <t>福祉</t>
    <rPh sb="0" eb="2">
      <t>フクシ</t>
    </rPh>
    <phoneticPr fontId="5"/>
  </si>
  <si>
    <t>保育所</t>
    <rPh sb="0" eb="3">
      <t>ホイクショ</t>
    </rPh>
    <phoneticPr fontId="5"/>
  </si>
  <si>
    <t>環境衛生</t>
    <rPh sb="0" eb="2">
      <t>カンキョウ</t>
    </rPh>
    <rPh sb="2" eb="4">
      <t>エイセイ</t>
    </rPh>
    <phoneticPr fontId="5"/>
  </si>
  <si>
    <t>清掃</t>
    <rPh sb="0" eb="2">
      <t>セイソウ</t>
    </rPh>
    <phoneticPr fontId="5"/>
  </si>
  <si>
    <t>ごみ処理</t>
    <rPh sb="2" eb="4">
      <t>ショリ</t>
    </rPh>
    <phoneticPr fontId="5"/>
  </si>
  <si>
    <t>し尿処理</t>
    <rPh sb="0" eb="2">
      <t>シニョウ</t>
    </rPh>
    <rPh sb="2" eb="4">
      <t>ショリ</t>
    </rPh>
    <phoneticPr fontId="5"/>
  </si>
  <si>
    <t>保健衛生</t>
    <rPh sb="0" eb="2">
      <t>ホケン</t>
    </rPh>
    <rPh sb="2" eb="4">
      <t>エイセイ</t>
    </rPh>
    <phoneticPr fontId="5"/>
  </si>
  <si>
    <t>産業振興</t>
    <rPh sb="0" eb="2">
      <t>サンギョウ</t>
    </rPh>
    <rPh sb="2" eb="4">
      <t>シンコウ</t>
    </rPh>
    <phoneticPr fontId="5"/>
  </si>
  <si>
    <t>労働</t>
    <rPh sb="0" eb="2">
      <t>ロウドウ</t>
    </rPh>
    <phoneticPr fontId="5"/>
  </si>
  <si>
    <t>農林水産業</t>
    <rPh sb="0" eb="2">
      <t>ノウリン</t>
    </rPh>
    <rPh sb="2" eb="5">
      <t>スイサンギョウ</t>
    </rPh>
    <phoneticPr fontId="5"/>
  </si>
  <si>
    <t>造林</t>
    <rPh sb="0" eb="2">
      <t>ゾウリン</t>
    </rPh>
    <phoneticPr fontId="5"/>
  </si>
  <si>
    <t>林道</t>
    <rPh sb="0" eb="2">
      <t>リンドウ</t>
    </rPh>
    <phoneticPr fontId="5"/>
  </si>
  <si>
    <t>治山</t>
    <rPh sb="0" eb="2">
      <t>チサン</t>
    </rPh>
    <phoneticPr fontId="5"/>
  </si>
  <si>
    <t>漁港</t>
    <rPh sb="0" eb="2">
      <t>ギョコウ</t>
    </rPh>
    <phoneticPr fontId="5"/>
  </si>
  <si>
    <t>農業農村整備</t>
    <rPh sb="0" eb="2">
      <t>ノウギョウ</t>
    </rPh>
    <rPh sb="2" eb="4">
      <t>ノウソン</t>
    </rPh>
    <rPh sb="4" eb="6">
      <t>セイビ</t>
    </rPh>
    <phoneticPr fontId="5"/>
  </si>
  <si>
    <t>商工</t>
    <rPh sb="0" eb="2">
      <t>ショウコウ</t>
    </rPh>
    <phoneticPr fontId="5"/>
  </si>
  <si>
    <t>国立公園等</t>
    <rPh sb="0" eb="2">
      <t>コクリツ</t>
    </rPh>
    <rPh sb="2" eb="4">
      <t>コウエン</t>
    </rPh>
    <rPh sb="4" eb="5">
      <t>トウ</t>
    </rPh>
    <phoneticPr fontId="5"/>
  </si>
  <si>
    <t>観光</t>
    <rPh sb="0" eb="2">
      <t>カンコウ</t>
    </rPh>
    <phoneticPr fontId="5"/>
  </si>
  <si>
    <t>消防(警察)</t>
    <rPh sb="0" eb="2">
      <t>ショウボウ</t>
    </rPh>
    <rPh sb="3" eb="5">
      <t>ケイサツ</t>
    </rPh>
    <phoneticPr fontId="5"/>
  </si>
  <si>
    <t>庁舎</t>
    <rPh sb="0" eb="2">
      <t>チョウシャ</t>
    </rPh>
    <phoneticPr fontId="5"/>
  </si>
  <si>
    <t>総務</t>
    <rPh sb="0" eb="2">
      <t>ソウム</t>
    </rPh>
    <phoneticPr fontId="5"/>
  </si>
  <si>
    <t>庁舎等</t>
    <rPh sb="0" eb="2">
      <t>チョウシャ</t>
    </rPh>
    <rPh sb="2" eb="3">
      <t>トウ</t>
    </rPh>
    <phoneticPr fontId="5"/>
  </si>
  <si>
    <t>売却可能資産</t>
    <rPh sb="0" eb="2">
      <t>バイキャク</t>
    </rPh>
    <rPh sb="2" eb="4">
      <t>カノウ</t>
    </rPh>
    <rPh sb="4" eb="6">
      <t>シサン</t>
    </rPh>
    <phoneticPr fontId="5"/>
  </si>
  <si>
    <t>合　　　計</t>
    <rPh sb="0" eb="1">
      <t>ゴウ</t>
    </rPh>
    <rPh sb="4" eb="5">
      <t>ケイ</t>
    </rPh>
    <phoneticPr fontId="5"/>
  </si>
  <si>
    <t>D</t>
    <phoneticPr fontId="5"/>
  </si>
  <si>
    <t>D</t>
    <phoneticPr fontId="5"/>
  </si>
  <si>
    <t>資産の種類</t>
    <rPh sb="0" eb="2">
      <t>シサン</t>
    </rPh>
    <rPh sb="3" eb="5">
      <t>シュルイ</t>
    </rPh>
    <phoneticPr fontId="5"/>
  </si>
  <si>
    <t>所属部局</t>
    <rPh sb="0" eb="2">
      <t>ショゾク</t>
    </rPh>
    <rPh sb="2" eb="3">
      <t>ブ</t>
    </rPh>
    <rPh sb="3" eb="4">
      <t>キョク</t>
    </rPh>
    <phoneticPr fontId="5"/>
  </si>
  <si>
    <t>予算執行科目番号「節」</t>
    <rPh sb="0" eb="2">
      <t>ヨサン</t>
    </rPh>
    <rPh sb="2" eb="4">
      <t>シッコウ</t>
    </rPh>
    <rPh sb="4" eb="6">
      <t>カモク</t>
    </rPh>
    <rPh sb="6" eb="8">
      <t>バンゴウ</t>
    </rPh>
    <rPh sb="9" eb="10">
      <t>セツ</t>
    </rPh>
    <phoneticPr fontId="5"/>
  </si>
  <si>
    <t>保険金額</t>
    <rPh sb="0" eb="2">
      <t>ホケン</t>
    </rPh>
    <rPh sb="2" eb="4">
      <t>キンガク</t>
    </rPh>
    <phoneticPr fontId="5"/>
  </si>
  <si>
    <t>税収等</t>
    <rPh sb="0" eb="2">
      <t>ゼイシュウ</t>
    </rPh>
    <rPh sb="2" eb="3">
      <t>トウ</t>
    </rPh>
    <phoneticPr fontId="4"/>
  </si>
  <si>
    <t>社会保険</t>
    <rPh sb="0" eb="2">
      <t>シャカイ</t>
    </rPh>
    <rPh sb="2" eb="4">
      <t>ホケン</t>
    </rPh>
    <phoneticPr fontId="5"/>
  </si>
  <si>
    <t>当年度増加額合計</t>
    <rPh sb="0" eb="3">
      <t>トウネンド</t>
    </rPh>
    <rPh sb="3" eb="5">
      <t>ゾウカ</t>
    </rPh>
    <rPh sb="5" eb="6">
      <t>ガク</t>
    </rPh>
    <rPh sb="6" eb="8">
      <t>ゴウケイ</t>
    </rPh>
    <phoneticPr fontId="5"/>
  </si>
  <si>
    <t>当年度減少額合計</t>
    <rPh sb="0" eb="3">
      <t>トウネンド</t>
    </rPh>
    <rPh sb="3" eb="5">
      <t>ゲンショウ</t>
    </rPh>
    <rPh sb="5" eb="6">
      <t>ガク</t>
    </rPh>
    <rPh sb="6" eb="8">
      <t>ゴウケイ</t>
    </rPh>
    <phoneticPr fontId="5"/>
  </si>
  <si>
    <t>地方債等</t>
    <rPh sb="0" eb="2">
      <t>チホウ</t>
    </rPh>
    <rPh sb="2" eb="3">
      <t>サイ</t>
    </rPh>
    <rPh sb="3" eb="4">
      <t>トウ</t>
    </rPh>
    <phoneticPr fontId="4"/>
  </si>
  <si>
    <t>非表示</t>
    <rPh sb="0" eb="1">
      <t>ヒ</t>
    </rPh>
    <rPh sb="1" eb="3">
      <t>ヒョウジ</t>
    </rPh>
    <phoneticPr fontId="4"/>
  </si>
  <si>
    <t>登録時簿価
（期末簿価＋減価償却費）</t>
    <rPh sb="0" eb="3">
      <t>トウロクジ</t>
    </rPh>
    <rPh sb="3" eb="5">
      <t>ボカ</t>
    </rPh>
    <rPh sb="7" eb="9">
      <t>キマツ</t>
    </rPh>
    <rPh sb="9" eb="11">
      <t>ボカ</t>
    </rPh>
    <rPh sb="12" eb="14">
      <t>ゲンカ</t>
    </rPh>
    <rPh sb="14" eb="16">
      <t>ショウキャク</t>
    </rPh>
    <rPh sb="16" eb="17">
      <t>ヒ</t>
    </rPh>
    <phoneticPr fontId="5"/>
  </si>
  <si>
    <t>登録年度</t>
    <rPh sb="0" eb="2">
      <t>トウロク</t>
    </rPh>
    <rPh sb="2" eb="4">
      <t>ネンド</t>
    </rPh>
    <phoneticPr fontId="4"/>
  </si>
  <si>
    <t>件名（施設名）</t>
    <rPh sb="0" eb="2">
      <t>ケンメイ</t>
    </rPh>
    <rPh sb="3" eb="5">
      <t>シセツ</t>
    </rPh>
    <rPh sb="5" eb="6">
      <t>メイ</t>
    </rPh>
    <phoneticPr fontId="2"/>
  </si>
  <si>
    <t>施設内訳＝資産名称</t>
    <rPh sb="0" eb="2">
      <t>シセツ</t>
    </rPh>
    <rPh sb="2" eb="4">
      <t>ウチワケ</t>
    </rPh>
    <rPh sb="5" eb="7">
      <t>シサン</t>
    </rPh>
    <rPh sb="7" eb="9">
      <t>メイショウ</t>
    </rPh>
    <phoneticPr fontId="2"/>
  </si>
  <si>
    <t>用途</t>
    <rPh sb="0" eb="2">
      <t>ヨウト</t>
    </rPh>
    <phoneticPr fontId="2"/>
  </si>
  <si>
    <t>建物構造</t>
    <rPh sb="0" eb="2">
      <t>タテモノ</t>
    </rPh>
    <rPh sb="2" eb="4">
      <t>コウゾウ</t>
    </rPh>
    <phoneticPr fontId="2"/>
  </si>
  <si>
    <t>属性情報</t>
    <rPh sb="0" eb="2">
      <t>ゾクセイ</t>
    </rPh>
    <rPh sb="2" eb="4">
      <t>ジョウホウ</t>
    </rPh>
    <phoneticPr fontId="2"/>
  </si>
  <si>
    <t>耐用年数</t>
    <rPh sb="0" eb="2">
      <t>タイヨウ</t>
    </rPh>
    <rPh sb="2" eb="4">
      <t>ネンスウ</t>
    </rPh>
    <phoneticPr fontId="2"/>
  </si>
  <si>
    <t>供用開始年度</t>
    <rPh sb="0" eb="2">
      <t>キョウヨウ</t>
    </rPh>
    <rPh sb="2" eb="4">
      <t>カイシ</t>
    </rPh>
    <rPh sb="4" eb="6">
      <t>ネンド</t>
    </rPh>
    <phoneticPr fontId="2"/>
  </si>
  <si>
    <t>地目</t>
    <rPh sb="0" eb="2">
      <t>チモク</t>
    </rPh>
    <phoneticPr fontId="2"/>
  </si>
  <si>
    <t>金額</t>
    <rPh sb="0" eb="2">
      <t>キンガク</t>
    </rPh>
    <phoneticPr fontId="2"/>
  </si>
  <si>
    <t>内容修正メモ１（価額情報に影響なし）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phoneticPr fontId="2"/>
  </si>
  <si>
    <t>資産の種別</t>
    <rPh sb="0" eb="2">
      <t>シサン</t>
    </rPh>
    <rPh sb="3" eb="5">
      <t>シュベツ</t>
    </rPh>
    <phoneticPr fontId="4"/>
  </si>
  <si>
    <t>耐震診断状況（建物）</t>
    <rPh sb="0" eb="2">
      <t>タイシン</t>
    </rPh>
    <rPh sb="2" eb="4">
      <t>シンダン</t>
    </rPh>
    <rPh sb="4" eb="6">
      <t>ジョウキョウ</t>
    </rPh>
    <rPh sb="7" eb="9">
      <t>タテモノ</t>
    </rPh>
    <phoneticPr fontId="2"/>
  </si>
  <si>
    <t>耐震化状況（建物）</t>
    <rPh sb="0" eb="2">
      <t>タイシン</t>
    </rPh>
    <rPh sb="2" eb="3">
      <t>カ</t>
    </rPh>
    <rPh sb="3" eb="5">
      <t>ジョウキョウ</t>
    </rPh>
    <rPh sb="6" eb="8">
      <t>タテモノ</t>
    </rPh>
    <phoneticPr fontId="2"/>
  </si>
  <si>
    <t>複合化状況</t>
    <rPh sb="0" eb="2">
      <t>フクゴウ</t>
    </rPh>
    <rPh sb="2" eb="3">
      <t>カ</t>
    </rPh>
    <rPh sb="3" eb="5">
      <t>ジョウキョウ</t>
    </rPh>
    <phoneticPr fontId="2"/>
  </si>
  <si>
    <t>運営方式</t>
    <rPh sb="0" eb="2">
      <t>ウンエイ</t>
    </rPh>
    <rPh sb="2" eb="4">
      <t>ホウシキ</t>
    </rPh>
    <phoneticPr fontId="2"/>
  </si>
  <si>
    <t>棚卸資産</t>
    <rPh sb="0" eb="2">
      <t>タナオロ</t>
    </rPh>
    <rPh sb="2" eb="4">
      <t>シサン</t>
    </rPh>
    <phoneticPr fontId="4"/>
  </si>
  <si>
    <t>目的資産コード</t>
    <rPh sb="0" eb="2">
      <t>モクテキ</t>
    </rPh>
    <rPh sb="2" eb="4">
      <t>シサン</t>
    </rPh>
    <phoneticPr fontId="5"/>
  </si>
  <si>
    <t>売却可能資産時価</t>
    <rPh sb="0" eb="2">
      <t>バイキャク</t>
    </rPh>
    <rPh sb="2" eb="4">
      <t>カノウ</t>
    </rPh>
    <rPh sb="4" eb="6">
      <t>シサン</t>
    </rPh>
    <rPh sb="6" eb="8">
      <t>ジカ</t>
    </rPh>
    <phoneticPr fontId="5"/>
  </si>
  <si>
    <t>各会計合計</t>
    <phoneticPr fontId="5"/>
  </si>
  <si>
    <t>時価等</t>
    <rPh sb="0" eb="2">
      <t>ジカ</t>
    </rPh>
    <rPh sb="2" eb="3">
      <t>トウ</t>
    </rPh>
    <phoneticPr fontId="5"/>
  </si>
  <si>
    <t>売却可能資産</t>
    <rPh sb="0" eb="2">
      <t>バイキャク</t>
    </rPh>
    <rPh sb="2" eb="4">
      <t>カノウ</t>
    </rPh>
    <rPh sb="4" eb="6">
      <t>シサン</t>
    </rPh>
    <phoneticPr fontId="5"/>
  </si>
  <si>
    <t>ＣＭ</t>
    <phoneticPr fontId="5"/>
  </si>
  <si>
    <t>ＣＮ</t>
    <phoneticPr fontId="5"/>
  </si>
  <si>
    <t>ＣＯ</t>
    <phoneticPr fontId="5"/>
  </si>
  <si>
    <t>ＡＷ</t>
    <phoneticPr fontId="5"/>
  </si>
  <si>
    <t>集計列</t>
    <rPh sb="0" eb="2">
      <t>シュウケイ</t>
    </rPh>
    <rPh sb="2" eb="3">
      <t>レツ</t>
    </rPh>
    <phoneticPr fontId="5"/>
  </si>
  <si>
    <t>参照Ｒ列</t>
    <rPh sb="0" eb="2">
      <t>サンショウ</t>
    </rPh>
    <rPh sb="3" eb="4">
      <t>レツ</t>
    </rPh>
    <phoneticPr fontId="5"/>
  </si>
  <si>
    <t>集計ＣＬ</t>
    <rPh sb="0" eb="2">
      <t>シュウケイ</t>
    </rPh>
    <phoneticPr fontId="5"/>
  </si>
  <si>
    <t>集計ＣＯ</t>
    <rPh sb="0" eb="2">
      <t>シュウケイ</t>
    </rPh>
    <phoneticPr fontId="5"/>
  </si>
  <si>
    <t>参照Ｏ列</t>
    <rPh sb="0" eb="2">
      <t>サンショウ</t>
    </rPh>
    <rPh sb="3" eb="4">
      <t>レツ</t>
    </rPh>
    <phoneticPr fontId="5"/>
  </si>
  <si>
    <t>社会保険</t>
    <rPh sb="0" eb="2">
      <t>シャカイ</t>
    </rPh>
    <rPh sb="2" eb="4">
      <t>ホケン</t>
    </rPh>
    <phoneticPr fontId="5"/>
  </si>
  <si>
    <t>国県補助金等</t>
    <rPh sb="0" eb="1">
      <t>クニ</t>
    </rPh>
    <rPh sb="1" eb="2">
      <t>ケン</t>
    </rPh>
    <rPh sb="2" eb="6">
      <t>ホジョキントウ</t>
    </rPh>
    <phoneticPr fontId="5"/>
  </si>
  <si>
    <t>地方債等</t>
    <rPh sb="0" eb="2">
      <t>チホウ</t>
    </rPh>
    <rPh sb="2" eb="3">
      <t>サイ</t>
    </rPh>
    <rPh sb="3" eb="4">
      <t>トウ</t>
    </rPh>
    <phoneticPr fontId="5"/>
  </si>
  <si>
    <t>資産名</t>
    <rPh sb="0" eb="2">
      <t>シサン</t>
    </rPh>
    <rPh sb="2" eb="3">
      <t>メイ</t>
    </rPh>
    <phoneticPr fontId="5"/>
  </si>
  <si>
    <t>合計</t>
    <rPh sb="0" eb="1">
      <t>ゴウ</t>
    </rPh>
    <rPh sb="1" eb="2">
      <t>ケイ</t>
    </rPh>
    <phoneticPr fontId="4"/>
  </si>
  <si>
    <t>合計</t>
    <rPh sb="0" eb="1">
      <t>ゴウ</t>
    </rPh>
    <rPh sb="1" eb="2">
      <t>ケイ</t>
    </rPh>
    <phoneticPr fontId="5"/>
  </si>
  <si>
    <t>（記載しない）</t>
    <rPh sb="1" eb="3">
      <t>キサイ</t>
    </rPh>
    <phoneticPr fontId="2"/>
  </si>
  <si>
    <t>税収等</t>
    <rPh sb="0" eb="2">
      <t>ゼイシュウ</t>
    </rPh>
    <rPh sb="2" eb="3">
      <t>ラ</t>
    </rPh>
    <phoneticPr fontId="5"/>
  </si>
  <si>
    <t>移転収入</t>
    <rPh sb="0" eb="2">
      <t>イテン</t>
    </rPh>
    <rPh sb="2" eb="4">
      <t>シュウニュウ</t>
    </rPh>
    <phoneticPr fontId="5"/>
  </si>
  <si>
    <t>借入金</t>
    <rPh sb="0" eb="2">
      <t>カリイレ</t>
    </rPh>
    <rPh sb="2" eb="3">
      <t>キン</t>
    </rPh>
    <phoneticPr fontId="5"/>
  </si>
  <si>
    <t>支出</t>
    <rPh sb="0" eb="2">
      <t>シシュツ</t>
    </rPh>
    <phoneticPr fontId="4"/>
  </si>
  <si>
    <t>所管</t>
    <rPh sb="0" eb="2">
      <t>ショカン</t>
    </rPh>
    <phoneticPr fontId="5"/>
  </si>
  <si>
    <t>財産区分</t>
    <rPh sb="0" eb="1">
      <t>ザイ</t>
    </rPh>
    <rPh sb="1" eb="2">
      <t>サン</t>
    </rPh>
    <rPh sb="2" eb="4">
      <t>クブン</t>
    </rPh>
    <phoneticPr fontId="5"/>
  </si>
  <si>
    <t>属性</t>
    <rPh sb="0" eb="2">
      <t>ゾクセイ</t>
    </rPh>
    <phoneticPr fontId="5"/>
  </si>
  <si>
    <t>年度</t>
    <rPh sb="0" eb="2">
      <t>ネンド</t>
    </rPh>
    <phoneticPr fontId="5"/>
  </si>
  <si>
    <t>登録時</t>
    <rPh sb="0" eb="2">
      <t>トウロク</t>
    </rPh>
    <rPh sb="2" eb="3">
      <t>ジ</t>
    </rPh>
    <phoneticPr fontId="4"/>
  </si>
  <si>
    <t>取得財源内訳</t>
    <rPh sb="0" eb="2">
      <t>シュトク</t>
    </rPh>
    <rPh sb="2" eb="4">
      <t>ザイゲン</t>
    </rPh>
    <rPh sb="4" eb="6">
      <t>ウチワケ</t>
    </rPh>
    <phoneticPr fontId="5"/>
  </si>
  <si>
    <t>資産評価額（取得原価・再調達原価）</t>
    <rPh sb="0" eb="2">
      <t>シサン</t>
    </rPh>
    <rPh sb="2" eb="5">
      <t>ヒョウカガク</t>
    </rPh>
    <rPh sb="6" eb="8">
      <t>シュトク</t>
    </rPh>
    <rPh sb="8" eb="10">
      <t>ゲンカ</t>
    </rPh>
    <rPh sb="11" eb="14">
      <t>サイチョウタツ</t>
    </rPh>
    <rPh sb="14" eb="16">
      <t>ゲンカ</t>
    </rPh>
    <phoneticPr fontId="5"/>
  </si>
  <si>
    <t>上段：初回開始時記入欄　：　必要○　不要×　空白でもやむを得ない△</t>
    <rPh sb="0" eb="1">
      <t>ウエ</t>
    </rPh>
    <rPh sb="1" eb="2">
      <t>ダン</t>
    </rPh>
    <rPh sb="3" eb="5">
      <t>ショカイ</t>
    </rPh>
    <rPh sb="5" eb="7">
      <t>カイシ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</si>
  <si>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下段：増減整備時記入欄　：　必要○　不要×　空白でもやむを得ない△</t>
    <rPh sb="0" eb="1">
      <t>シタ</t>
    </rPh>
    <rPh sb="1" eb="2">
      <t>ダン</t>
    </rPh>
    <rPh sb="3" eb="5">
      <t>ゾウゲン</t>
    </rPh>
    <rPh sb="5" eb="7">
      <t>セイビ</t>
    </rPh>
    <rPh sb="7" eb="8">
      <t>ジ</t>
    </rPh>
    <rPh sb="8" eb="10">
      <t>キニュウ</t>
    </rPh>
    <rPh sb="10" eb="11">
      <t>ラン</t>
    </rPh>
    <rPh sb="14" eb="16">
      <t>ヒツヨウ</t>
    </rPh>
    <rPh sb="18" eb="20">
      <t>フヨウ</t>
    </rPh>
    <rPh sb="22" eb="24">
      <t>クウハク</t>
    </rPh>
    <rPh sb="29" eb="30">
      <t>エ</t>
    </rPh>
    <phoneticPr fontId="5"/>
  </si>
  <si>
    <t>PDリストの列</t>
    <rPh sb="6" eb="7">
      <t>レツ</t>
    </rPh>
    <phoneticPr fontId="5"/>
  </si>
  <si>
    <t>　PD=プルダウン</t>
    <phoneticPr fontId="5"/>
  </si>
  <si>
    <t>○</t>
    <phoneticPr fontId="5"/>
  </si>
  <si>
    <t>×</t>
    <phoneticPr fontId="5"/>
  </si>
  <si>
    <t>△</t>
    <phoneticPr fontId="5"/>
  </si>
  <si>
    <t>×</t>
    <phoneticPr fontId="5"/>
  </si>
  <si>
    <t>いずれか１つ</t>
    <phoneticPr fontId="5"/>
  </si>
  <si>
    <t>検算</t>
    <rPh sb="0" eb="2">
      <t>ケンザン</t>
    </rPh>
    <phoneticPr fontId="4"/>
  </si>
  <si>
    <t>資産の種別
（有形事業用「１」・有形インフラ「２」．その他「３」）</t>
    <rPh sb="0" eb="2">
      <t>シサン</t>
    </rPh>
    <rPh sb="3" eb="5">
      <t>シュベツ</t>
    </rPh>
    <rPh sb="7" eb="9">
      <t>ユウケイ</t>
    </rPh>
    <rPh sb="9" eb="12">
      <t>ジギョウヨウ</t>
    </rPh>
    <rPh sb="16" eb="18">
      <t>ユウケイ</t>
    </rPh>
    <rPh sb="28" eb="29">
      <t>タ</t>
    </rPh>
    <phoneticPr fontId="5"/>
  </si>
  <si>
    <r>
      <t>数量（（面積</t>
    </r>
    <r>
      <rPr>
        <sz val="11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  <scheme val="minor"/>
      </rPr>
      <t>）</t>
    </r>
    <rPh sb="0" eb="2">
      <t>スウリョウ</t>
    </rPh>
    <rPh sb="4" eb="6">
      <t>メンセキ</t>
    </rPh>
    <rPh sb="6" eb="7">
      <t>トウ</t>
    </rPh>
    <phoneticPr fontId="5"/>
  </si>
  <si>
    <t>＊</t>
    <phoneticPr fontId="4"/>
  </si>
  <si>
    <t>　開始時年度</t>
    <rPh sb="1" eb="3">
      <t>カイシ</t>
    </rPh>
    <rPh sb="3" eb="4">
      <t>ジ</t>
    </rPh>
    <rPh sb="4" eb="6">
      <t>ネンド</t>
    </rPh>
    <phoneticPr fontId="4"/>
  </si>
  <si>
    <t>その他３（　　　　　　）</t>
    <rPh sb="2" eb="3">
      <t>タ</t>
    </rPh>
    <phoneticPr fontId="2"/>
  </si>
  <si>
    <t>その他４（　　　　　　）</t>
    <rPh sb="2" eb="3">
      <t>タ</t>
    </rPh>
    <phoneticPr fontId="2"/>
  </si>
  <si>
    <t>その他５（　　　　　　）</t>
    <rPh sb="2" eb="3">
      <t>タ</t>
    </rPh>
    <phoneticPr fontId="2"/>
  </si>
  <si>
    <t>公　共　施　設　等　総　合　管　理　計　画</t>
    <phoneticPr fontId="4"/>
  </si>
  <si>
    <t>年間利用件数</t>
    <rPh sb="0" eb="2">
      <t>ネンカン</t>
    </rPh>
    <rPh sb="2" eb="4">
      <t>リヨウ</t>
    </rPh>
    <rPh sb="4" eb="6">
      <t>ケンスウ</t>
    </rPh>
    <phoneticPr fontId="2"/>
  </si>
  <si>
    <t>年間利用者数</t>
    <rPh sb="0" eb="2">
      <t>ネンカン</t>
    </rPh>
    <rPh sb="2" eb="5">
      <t>リヨウシャ</t>
    </rPh>
    <rPh sb="5" eb="6">
      <t>スウ</t>
    </rPh>
    <phoneticPr fontId="2"/>
  </si>
  <si>
    <t>耐震</t>
    <rPh sb="0" eb="2">
      <t>タイシン</t>
    </rPh>
    <phoneticPr fontId="4"/>
  </si>
  <si>
    <t>利用状況</t>
    <rPh sb="0" eb="2">
      <t>リヨウ</t>
    </rPh>
    <rPh sb="2" eb="4">
      <t>ジョウキョウ</t>
    </rPh>
    <phoneticPr fontId="4"/>
  </si>
  <si>
    <t>職員人数</t>
    <rPh sb="0" eb="2">
      <t>ショクイン</t>
    </rPh>
    <rPh sb="2" eb="4">
      <t>ニンズウ</t>
    </rPh>
    <phoneticPr fontId="4"/>
  </si>
  <si>
    <t>災害危険区域</t>
    <rPh sb="0" eb="2">
      <t>サイガイ</t>
    </rPh>
    <rPh sb="2" eb="4">
      <t>キケン</t>
    </rPh>
    <rPh sb="4" eb="6">
      <t>クイキ</t>
    </rPh>
    <phoneticPr fontId="4"/>
  </si>
  <si>
    <t>避難場所・防災拠点等</t>
    <rPh sb="0" eb="2">
      <t>ヒナン</t>
    </rPh>
    <rPh sb="2" eb="4">
      <t>バショ</t>
    </rPh>
    <rPh sb="5" eb="7">
      <t>ボウサイ</t>
    </rPh>
    <rPh sb="7" eb="9">
      <t>キョテン</t>
    </rPh>
    <rPh sb="9" eb="10">
      <t>ラ</t>
    </rPh>
    <phoneticPr fontId="4"/>
  </si>
  <si>
    <t>蔵書数</t>
    <rPh sb="0" eb="2">
      <t>ゾウショ</t>
    </rPh>
    <rPh sb="2" eb="3">
      <t>スウ</t>
    </rPh>
    <phoneticPr fontId="2"/>
  </si>
  <si>
    <t>年間貸出数（図書館）</t>
    <rPh sb="0" eb="2">
      <t>ネンカン</t>
    </rPh>
    <rPh sb="2" eb="4">
      <t>カシダシ</t>
    </rPh>
    <rPh sb="4" eb="5">
      <t>スウ</t>
    </rPh>
    <rPh sb="6" eb="9">
      <t>トショカン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</si>
  <si>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</si>
  <si>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</si>
  <si>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2"/>
  </si>
  <si>
    <t>市債</t>
    <rPh sb="0" eb="2">
      <t>シサイ</t>
    </rPh>
    <phoneticPr fontId="4"/>
  </si>
  <si>
    <t>その他</t>
    <rPh sb="2" eb="3">
      <t>タ</t>
    </rPh>
    <phoneticPr fontId="4"/>
  </si>
  <si>
    <t>人件費（ヒト）</t>
    <rPh sb="0" eb="3">
      <t>ジンケンヒ</t>
    </rPh>
    <phoneticPr fontId="4"/>
  </si>
  <si>
    <t>光熱費・電話代（モノ）</t>
    <rPh sb="0" eb="3">
      <t>コウネツヒ</t>
    </rPh>
    <rPh sb="4" eb="6">
      <t>デンワ</t>
    </rPh>
    <rPh sb="6" eb="7">
      <t>カ</t>
    </rPh>
    <phoneticPr fontId="4"/>
  </si>
  <si>
    <t>委託料（モノ）</t>
    <rPh sb="0" eb="2">
      <t>イタク</t>
    </rPh>
    <rPh sb="2" eb="3">
      <t>リョウ</t>
    </rPh>
    <phoneticPr fontId="4"/>
  </si>
  <si>
    <t>その他物件費（モノ）</t>
    <rPh sb="2" eb="3">
      <t>タ</t>
    </rPh>
    <rPh sb="3" eb="6">
      <t>ブッケンヒ</t>
    </rPh>
    <phoneticPr fontId="4"/>
  </si>
  <si>
    <t>維持修繕費</t>
    <rPh sb="0" eb="2">
      <t>イジ</t>
    </rPh>
    <rPh sb="2" eb="4">
      <t>シュウゼン</t>
    </rPh>
    <rPh sb="4" eb="5">
      <t>ヒ</t>
    </rPh>
    <phoneticPr fontId="4"/>
  </si>
  <si>
    <t>支払利息（その他）</t>
    <rPh sb="0" eb="2">
      <t>シハラ</t>
    </rPh>
    <rPh sb="2" eb="4">
      <t>リソク</t>
    </rPh>
    <rPh sb="7" eb="8">
      <t>タ</t>
    </rPh>
    <phoneticPr fontId="4"/>
  </si>
  <si>
    <t>運営</t>
    <rPh sb="0" eb="2">
      <t>ウンエイ</t>
    </rPh>
    <phoneticPr fontId="2"/>
  </si>
  <si>
    <t>防災</t>
    <rPh sb="0" eb="2">
      <t>ボウサイ</t>
    </rPh>
    <phoneticPr fontId="4"/>
  </si>
  <si>
    <t>図書館</t>
    <rPh sb="0" eb="3">
      <t>トショカン</t>
    </rPh>
    <phoneticPr fontId="4"/>
  </si>
  <si>
    <t>歳入関係費</t>
    <rPh sb="0" eb="2">
      <t>サイニュウ</t>
    </rPh>
    <rPh sb="2" eb="5">
      <t>カンケイヒ</t>
    </rPh>
    <phoneticPr fontId="4"/>
  </si>
  <si>
    <t>歳出関係費</t>
    <rPh sb="0" eb="2">
      <t>サイシュツ</t>
    </rPh>
    <rPh sb="2" eb="5">
      <t>カンケイヒ</t>
    </rPh>
    <phoneticPr fontId="4"/>
  </si>
  <si>
    <t>必ず記載（集計に使用）</t>
    <rPh sb="0" eb="1">
      <t>カナラ</t>
    </rPh>
    <rPh sb="2" eb="4">
      <t>キサイ</t>
    </rPh>
    <rPh sb="5" eb="7">
      <t>シュウケイ</t>
    </rPh>
    <rPh sb="8" eb="10">
      <t>シヨウ</t>
    </rPh>
    <phoneticPr fontId="5"/>
  </si>
  <si>
    <t>コード記入の列</t>
    <rPh sb="3" eb="5">
      <t>キニュウ</t>
    </rPh>
    <rPh sb="6" eb="7">
      <t>レツ</t>
    </rPh>
    <phoneticPr fontId="5"/>
  </si>
  <si>
    <t>地方債等</t>
    <rPh sb="0" eb="3">
      <t>チホウサイ</t>
    </rPh>
    <rPh sb="3" eb="4">
      <t>ラ</t>
    </rPh>
    <phoneticPr fontId="5"/>
  </si>
  <si>
    <t>固定資産調査表の記載対象</t>
    <rPh sb="0" eb="2">
      <t>コテイ</t>
    </rPh>
    <rPh sb="2" eb="4">
      <t>シサン</t>
    </rPh>
    <rPh sb="4" eb="7">
      <t>チョウサヒョウ</t>
    </rPh>
    <rPh sb="8" eb="10">
      <t>キサイ</t>
    </rPh>
    <rPh sb="10" eb="12">
      <t>タイショウ</t>
    </rPh>
    <phoneticPr fontId="4"/>
  </si>
  <si>
    <t>国県等補助金</t>
    <rPh sb="0" eb="1">
      <t>クニ</t>
    </rPh>
    <rPh sb="1" eb="2">
      <t>ケン</t>
    </rPh>
    <rPh sb="2" eb="3">
      <t>ラ</t>
    </rPh>
    <rPh sb="3" eb="6">
      <t>ホジョキン</t>
    </rPh>
    <phoneticPr fontId="5"/>
  </si>
  <si>
    <t>繰入金</t>
    <rPh sb="0" eb="2">
      <t>クリイレ</t>
    </rPh>
    <rPh sb="2" eb="3">
      <t>キン</t>
    </rPh>
    <phoneticPr fontId="5"/>
  </si>
  <si>
    <t>地方債</t>
    <rPh sb="0" eb="2">
      <t>チホウ</t>
    </rPh>
    <phoneticPr fontId="5"/>
  </si>
  <si>
    <t>使用料・手数料</t>
    <rPh sb="0" eb="3">
      <t>シヨウリョウ</t>
    </rPh>
    <rPh sb="4" eb="7">
      <t>テスウリョウ</t>
    </rPh>
    <phoneticPr fontId="5"/>
  </si>
  <si>
    <t>国県等補助金</t>
    <rPh sb="0" eb="1">
      <t>コク</t>
    </rPh>
    <rPh sb="1" eb="2">
      <t>ケン</t>
    </rPh>
    <rPh sb="2" eb="3">
      <t>ラ</t>
    </rPh>
    <rPh sb="3" eb="6">
      <t>ホジョキン</t>
    </rPh>
    <phoneticPr fontId="5"/>
  </si>
  <si>
    <t>勘定科目</t>
    <rPh sb="0" eb="2">
      <t>カンジョウ</t>
    </rPh>
    <rPh sb="2" eb="4">
      <t>カモク</t>
    </rPh>
    <phoneticPr fontId="4"/>
  </si>
  <si>
    <t>　　　　　　　　　　　　　　　　　　　　　　</t>
    <phoneticPr fontId="4"/>
  </si>
  <si>
    <t>勘定科目（種別/勘定科目）</t>
    <rPh sb="0" eb="2">
      <t>カンジョウ</t>
    </rPh>
    <rPh sb="2" eb="4">
      <t>カモク</t>
    </rPh>
    <rPh sb="5" eb="7">
      <t>シュベツ</t>
    </rPh>
    <rPh sb="8" eb="10">
      <t>カンジョウ</t>
    </rPh>
    <rPh sb="10" eb="12">
      <t>カモク</t>
    </rPh>
    <phoneticPr fontId="5"/>
  </si>
  <si>
    <t>列1</t>
    <rPh sb="0" eb="1">
      <t>レツ</t>
    </rPh>
    <phoneticPr fontId="4"/>
  </si>
  <si>
    <t>運営時間・日数</t>
    <rPh sb="0" eb="2">
      <t>ウンエイ</t>
    </rPh>
    <rPh sb="2" eb="4">
      <t>ジカン</t>
    </rPh>
    <rPh sb="5" eb="7">
      <t>ニッスウ</t>
    </rPh>
    <phoneticPr fontId="4"/>
  </si>
  <si>
    <t>財産区分（行政・普通）</t>
    <rPh sb="0" eb="2">
      <t>ザイサン</t>
    </rPh>
    <rPh sb="2" eb="4">
      <t>クブン</t>
    </rPh>
    <rPh sb="5" eb="7">
      <t>ギョウセイ</t>
    </rPh>
    <rPh sb="8" eb="10">
      <t>フツウ</t>
    </rPh>
    <phoneticPr fontId="5"/>
  </si>
  <si>
    <t>地区</t>
    <rPh sb="0" eb="2">
      <t>チク</t>
    </rPh>
    <phoneticPr fontId="5"/>
  </si>
  <si>
    <t>追加１</t>
    <rPh sb="0" eb="2">
      <t>ツイカ</t>
    </rPh>
    <phoneticPr fontId="5"/>
  </si>
  <si>
    <t>備考２</t>
    <rPh sb="0" eb="2">
      <t>ビコウ</t>
    </rPh>
    <phoneticPr fontId="5"/>
  </si>
  <si>
    <t>売却分</t>
    <rPh sb="0" eb="2">
      <t>バイキャク</t>
    </rPh>
    <rPh sb="2" eb="3">
      <t>ブン</t>
    </rPh>
    <phoneticPr fontId="6"/>
  </si>
  <si>
    <t>除却額</t>
    <rPh sb="0" eb="1">
      <t>ジョ</t>
    </rPh>
    <rPh sb="2" eb="3">
      <t>ガク</t>
    </rPh>
    <phoneticPr fontId="6"/>
  </si>
  <si>
    <t>無償所管換減分</t>
    <rPh sb="0" eb="2">
      <t>ムショウ</t>
    </rPh>
    <rPh sb="2" eb="4">
      <t>ショカン</t>
    </rPh>
    <rPh sb="4" eb="5">
      <t>カン</t>
    </rPh>
    <rPh sb="5" eb="6">
      <t>ゲン</t>
    </rPh>
    <rPh sb="6" eb="7">
      <t>ブン</t>
    </rPh>
    <phoneticPr fontId="6"/>
  </si>
  <si>
    <t>その他無償譲渡分</t>
    <rPh sb="2" eb="3">
      <t>タ</t>
    </rPh>
    <rPh sb="5" eb="7">
      <t>ジョウト</t>
    </rPh>
    <phoneticPr fontId="6"/>
  </si>
  <si>
    <t>誤記載減少分</t>
    <rPh sb="0" eb="2">
      <t>ゴキ</t>
    </rPh>
    <rPh sb="3" eb="6">
      <t>ゲンショウブン</t>
    </rPh>
    <phoneticPr fontId="6"/>
  </si>
  <si>
    <t>振替・分割減額</t>
    <rPh sb="0" eb="2">
      <t>フリカエ</t>
    </rPh>
    <rPh sb="3" eb="5">
      <t>ブンカツ</t>
    </rPh>
    <rPh sb="5" eb="7">
      <t>ゲンガク</t>
    </rPh>
    <phoneticPr fontId="6"/>
  </si>
  <si>
    <t>減価償却額</t>
    <rPh sb="0" eb="2">
      <t>ゲンカ</t>
    </rPh>
    <rPh sb="2" eb="5">
      <t>ショウキャクガク</t>
    </rPh>
    <phoneticPr fontId="6"/>
  </si>
  <si>
    <t>評価等減額</t>
    <rPh sb="0" eb="2">
      <t>ヒョウカ</t>
    </rPh>
    <rPh sb="2" eb="3">
      <t>ラ</t>
    </rPh>
    <rPh sb="3" eb="5">
      <t>ゲンガク</t>
    </rPh>
    <phoneticPr fontId="6"/>
  </si>
  <si>
    <t>分筆減分</t>
    <rPh sb="2" eb="3">
      <t>ゲン</t>
    </rPh>
    <rPh sb="3" eb="4">
      <t>ブン</t>
    </rPh>
    <phoneticPr fontId="5"/>
  </si>
  <si>
    <t>合筆減分</t>
    <rPh sb="0" eb="2">
      <t>ゴウヒツ</t>
    </rPh>
    <rPh sb="2" eb="3">
      <t>ゲン</t>
    </rPh>
    <rPh sb="3" eb="4">
      <t>ブン</t>
    </rPh>
    <phoneticPr fontId="5"/>
  </si>
  <si>
    <t>所管変更前削除</t>
    <rPh sb="0" eb="2">
      <t>ショカン</t>
    </rPh>
    <rPh sb="2" eb="4">
      <t>ヘンコウ</t>
    </rPh>
    <rPh sb="4" eb="5">
      <t>マエ</t>
    </rPh>
    <rPh sb="5" eb="7">
      <t>サクジョ</t>
    </rPh>
    <phoneticPr fontId="6"/>
  </si>
  <si>
    <t>有償取得額</t>
    <rPh sb="0" eb="2">
      <t>ユウショウ</t>
    </rPh>
    <rPh sb="2" eb="4">
      <t>シュトク</t>
    </rPh>
    <rPh sb="4" eb="5">
      <t>ガク</t>
    </rPh>
    <phoneticPr fontId="6"/>
  </si>
  <si>
    <t>無償所管換増分</t>
    <rPh sb="0" eb="2">
      <t>ムショウ</t>
    </rPh>
    <rPh sb="2" eb="4">
      <t>ショカン</t>
    </rPh>
    <rPh sb="4" eb="5">
      <t>カ</t>
    </rPh>
    <rPh sb="5" eb="7">
      <t>ゾウブン</t>
    </rPh>
    <phoneticPr fontId="6"/>
  </si>
  <si>
    <t>その他無償取得分</t>
    <rPh sb="2" eb="3">
      <t>タ</t>
    </rPh>
    <rPh sb="3" eb="5">
      <t>ムショウ</t>
    </rPh>
    <rPh sb="5" eb="7">
      <t>シュトク</t>
    </rPh>
    <rPh sb="7" eb="8">
      <t>ブン</t>
    </rPh>
    <phoneticPr fontId="6"/>
  </si>
  <si>
    <t>調査判明増分</t>
    <rPh sb="0" eb="2">
      <t>チョウサ</t>
    </rPh>
    <rPh sb="2" eb="4">
      <t>ハンメイ</t>
    </rPh>
    <rPh sb="4" eb="6">
      <t>ゾウブン</t>
    </rPh>
    <phoneticPr fontId="6"/>
  </si>
  <si>
    <t>誤記載増分</t>
    <rPh sb="0" eb="1">
      <t>アヤマ</t>
    </rPh>
    <rPh sb="1" eb="3">
      <t>キサイ</t>
    </rPh>
    <rPh sb="3" eb="4">
      <t>ゾウ</t>
    </rPh>
    <rPh sb="4" eb="5">
      <t>ブン</t>
    </rPh>
    <phoneticPr fontId="6"/>
  </si>
  <si>
    <t>振替増額</t>
    <rPh sb="0" eb="2">
      <t>フリカエ</t>
    </rPh>
    <rPh sb="2" eb="3">
      <t>ゾウ</t>
    </rPh>
    <rPh sb="3" eb="4">
      <t>ガク</t>
    </rPh>
    <phoneticPr fontId="6"/>
  </si>
  <si>
    <t>評価等増額</t>
    <rPh sb="0" eb="2">
      <t>ヒョウカ</t>
    </rPh>
    <rPh sb="2" eb="3">
      <t>ラ</t>
    </rPh>
    <rPh sb="3" eb="5">
      <t>ゾウガク</t>
    </rPh>
    <phoneticPr fontId="6"/>
  </si>
  <si>
    <t>所管変更後登録</t>
    <rPh sb="0" eb="2">
      <t>ショカン</t>
    </rPh>
    <rPh sb="2" eb="4">
      <t>ヘンコウ</t>
    </rPh>
    <rPh sb="4" eb="5">
      <t>ゴ</t>
    </rPh>
    <rPh sb="5" eb="7">
      <t>トウロク</t>
    </rPh>
    <phoneticPr fontId="6"/>
  </si>
  <si>
    <t>内容修正メモ２（価額情報に影響あり)</t>
    <rPh sb="0" eb="2">
      <t>ナイヨウ</t>
    </rPh>
    <rPh sb="2" eb="4">
      <t>シュウセイ</t>
    </rPh>
    <rPh sb="8" eb="10">
      <t>カガク</t>
    </rPh>
    <rPh sb="10" eb="12">
      <t>ジョウホウ</t>
    </rPh>
    <rPh sb="13" eb="15">
      <t>エイキョウ</t>
    </rPh>
    <phoneticPr fontId="2"/>
  </si>
  <si>
    <t>その他２（　    　）</t>
    <rPh sb="2" eb="3">
      <t>タ</t>
    </rPh>
    <phoneticPr fontId="2"/>
  </si>
  <si>
    <t>その他１（　    　）</t>
    <rPh sb="2" eb="3">
      <t>タ</t>
    </rPh>
    <phoneticPr fontId="2"/>
  </si>
  <si>
    <t>その他５（　　   　）</t>
    <rPh sb="2" eb="3">
      <t>タ</t>
    </rPh>
    <phoneticPr fontId="2"/>
  </si>
  <si>
    <t>その他４（　　   　）</t>
    <rPh sb="2" eb="3">
      <t>タ</t>
    </rPh>
    <phoneticPr fontId="2"/>
  </si>
  <si>
    <t>その他３（　   　　）</t>
    <rPh sb="2" eb="3">
      <t>タ</t>
    </rPh>
    <phoneticPr fontId="2"/>
  </si>
  <si>
    <t>その他２（　   　　）</t>
    <rPh sb="2" eb="3">
      <t>タ</t>
    </rPh>
    <phoneticPr fontId="2"/>
  </si>
  <si>
    <t>減価償却費（モノ）
＝列CM</t>
    <rPh sb="0" eb="2">
      <t>ゲンカ</t>
    </rPh>
    <rPh sb="2" eb="4">
      <t>ショウキャク</t>
    </rPh>
    <rPh sb="4" eb="5">
      <t>ヒ</t>
    </rPh>
    <rPh sb="11" eb="12">
      <t>レツ</t>
    </rPh>
    <phoneticPr fontId="4"/>
  </si>
  <si>
    <t>土地建物等貸借料（モノ）</t>
    <rPh sb="0" eb="2">
      <t>トチ</t>
    </rPh>
    <rPh sb="2" eb="4">
      <t>タテモノ</t>
    </rPh>
    <rPh sb="4" eb="5">
      <t>ラ</t>
    </rPh>
    <rPh sb="5" eb="7">
      <t>タイシャク</t>
    </rPh>
    <rPh sb="7" eb="8">
      <t>リョウ</t>
    </rPh>
    <phoneticPr fontId="4"/>
  </si>
  <si>
    <t>その他</t>
    <rPh sb="2" eb="3">
      <t>タ</t>
    </rPh>
    <phoneticPr fontId="5"/>
  </si>
  <si>
    <t>土地区分（所有地／借地）</t>
    <rPh sb="0" eb="2">
      <t>トチ</t>
    </rPh>
    <rPh sb="2" eb="4">
      <t>クブン</t>
    </rPh>
    <rPh sb="5" eb="7">
      <t>ショユウ</t>
    </rPh>
    <rPh sb="7" eb="8">
      <t>チ</t>
    </rPh>
    <rPh sb="9" eb="11">
      <t>シャクチ</t>
    </rPh>
    <phoneticPr fontId="5"/>
  </si>
  <si>
    <t>借地番号</t>
    <rPh sb="0" eb="2">
      <t>シャクチ</t>
    </rPh>
    <rPh sb="2" eb="4">
      <t>バンゴウ</t>
    </rPh>
    <phoneticPr fontId="5"/>
  </si>
  <si>
    <t>借地割合</t>
    <rPh sb="0" eb="2">
      <t>シャクチ</t>
    </rPh>
    <rPh sb="2" eb="4">
      <t>ワリアイ</t>
    </rPh>
    <phoneticPr fontId="5"/>
  </si>
  <si>
    <t>資産老朽化比率</t>
    <rPh sb="0" eb="2">
      <t>シサン</t>
    </rPh>
    <rPh sb="2" eb="5">
      <t>ロウキュウカ</t>
    </rPh>
    <rPh sb="5" eb="7">
      <t>ヒリツ</t>
    </rPh>
    <phoneticPr fontId="5"/>
  </si>
  <si>
    <t>改修工事実施回数</t>
    <rPh sb="0" eb="2">
      <t>カイシュウ</t>
    </rPh>
    <rPh sb="2" eb="4">
      <t>コウジ</t>
    </rPh>
    <rPh sb="4" eb="6">
      <t>ジッシ</t>
    </rPh>
    <rPh sb="6" eb="8">
      <t>カイスウ</t>
    </rPh>
    <phoneticPr fontId="5"/>
  </si>
  <si>
    <t>FMID</t>
    <phoneticPr fontId="5"/>
  </si>
  <si>
    <t>当年度末簿価＝増減異動後簿価</t>
    <rPh sb="0" eb="1">
      <t>トウ</t>
    </rPh>
    <rPh sb="1" eb="3">
      <t>ネンド</t>
    </rPh>
    <rPh sb="3" eb="4">
      <t>マツ</t>
    </rPh>
    <rPh sb="4" eb="6">
      <t>ボカ</t>
    </rPh>
    <rPh sb="7" eb="9">
      <t>ゾウゲン</t>
    </rPh>
    <rPh sb="9" eb="11">
      <t>イドウ</t>
    </rPh>
    <rPh sb="11" eb="12">
      <t>ゴ</t>
    </rPh>
    <rPh sb="12" eb="14">
      <t>ボカ</t>
    </rPh>
    <phoneticPr fontId="5"/>
  </si>
  <si>
    <t>当年度末状態</t>
    <rPh sb="0" eb="1">
      <t>トウ</t>
    </rPh>
    <rPh sb="1" eb="3">
      <t>ネンド</t>
    </rPh>
    <rPh sb="4" eb="6">
      <t>ジョウタイ</t>
    </rPh>
    <phoneticPr fontId="4"/>
  </si>
  <si>
    <t>完全除却済記号</t>
    <rPh sb="0" eb="2">
      <t>カンゼン</t>
    </rPh>
    <rPh sb="2" eb="4">
      <t>ジョキャク</t>
    </rPh>
    <rPh sb="4" eb="5">
      <t>ズ</t>
    </rPh>
    <rPh sb="5" eb="7">
      <t>キゴウ</t>
    </rPh>
    <phoneticPr fontId="5"/>
  </si>
  <si>
    <t>物品</t>
    <rPh sb="0" eb="2">
      <t>ブッピン</t>
    </rPh>
    <phoneticPr fontId="5"/>
  </si>
  <si>
    <t>取得原価</t>
    <rPh sb="0" eb="4">
      <t>シュトクゲンカ</t>
    </rPh>
    <phoneticPr fontId="5"/>
  </si>
  <si>
    <t>朝日町中央</t>
    <rPh sb="0" eb="3">
      <t>アサヒチョウ</t>
    </rPh>
    <rPh sb="3" eb="5">
      <t>チュウオウ</t>
    </rPh>
    <phoneticPr fontId="2"/>
  </si>
  <si>
    <t>東6条4丁目</t>
    <rPh sb="0" eb="1">
      <t>ヒガシ</t>
    </rPh>
    <rPh sb="2" eb="3">
      <t>ジョウ</t>
    </rPh>
    <rPh sb="4" eb="6">
      <t>チョウメ</t>
    </rPh>
    <phoneticPr fontId="2"/>
  </si>
  <si>
    <t>上士別町16線</t>
    <rPh sb="0" eb="3">
      <t>カミシベツ</t>
    </rPh>
    <rPh sb="3" eb="4">
      <t>チョウ</t>
    </rPh>
    <rPh sb="6" eb="7">
      <t>セン</t>
    </rPh>
    <phoneticPr fontId="2"/>
  </si>
  <si>
    <t>多寄町36線</t>
    <rPh sb="0" eb="3">
      <t>タヨロチョウ</t>
    </rPh>
    <rPh sb="5" eb="6">
      <t>セン</t>
    </rPh>
    <phoneticPr fontId="2"/>
  </si>
  <si>
    <t>東6条4丁目</t>
    <rPh sb="0" eb="1">
      <t>ヒガシ</t>
    </rPh>
    <rPh sb="2" eb="3">
      <t>ジョウ</t>
    </rPh>
    <rPh sb="4" eb="6">
      <t>チョウメ</t>
    </rPh>
    <phoneticPr fontId="3"/>
  </si>
  <si>
    <t>基地局無線機</t>
    <rPh sb="0" eb="3">
      <t>キチキョク</t>
    </rPh>
    <rPh sb="3" eb="6">
      <t>ムセンキ</t>
    </rPh>
    <phoneticPr fontId="2"/>
  </si>
  <si>
    <t>移動局無線機</t>
    <rPh sb="0" eb="3">
      <t>イドウキョク</t>
    </rPh>
    <rPh sb="3" eb="6">
      <t>ムセンキ</t>
    </rPh>
    <phoneticPr fontId="2"/>
  </si>
  <si>
    <t>温風暖房機</t>
    <rPh sb="0" eb="2">
      <t>オンプウ</t>
    </rPh>
    <rPh sb="2" eb="5">
      <t>ダンボウキ</t>
    </rPh>
    <phoneticPr fontId="2"/>
  </si>
  <si>
    <t>ホース洗浄機</t>
    <rPh sb="3" eb="6">
      <t>センジョウキ</t>
    </rPh>
    <phoneticPr fontId="2"/>
  </si>
  <si>
    <t>救急車搭載型患者監視装置</t>
    <rPh sb="0" eb="3">
      <t>キュウキュウシャ</t>
    </rPh>
    <rPh sb="3" eb="6">
      <t>トウサイガタ</t>
    </rPh>
    <rPh sb="6" eb="8">
      <t>カンジャ</t>
    </rPh>
    <rPh sb="8" eb="10">
      <t>カンシ</t>
    </rPh>
    <rPh sb="10" eb="12">
      <t>ソウチ</t>
    </rPh>
    <phoneticPr fontId="2"/>
  </si>
  <si>
    <t>心電図記録計</t>
    <rPh sb="0" eb="3">
      <t>シンデンズ</t>
    </rPh>
    <rPh sb="3" eb="6">
      <t>キロクケイ</t>
    </rPh>
    <phoneticPr fontId="2"/>
  </si>
  <si>
    <t>可搬式消防ポンプ</t>
    <rPh sb="0" eb="2">
      <t>カハン</t>
    </rPh>
    <rPh sb="2" eb="3">
      <t>シキ</t>
    </rPh>
    <rPh sb="3" eb="5">
      <t>ショウボウ</t>
    </rPh>
    <phoneticPr fontId="2"/>
  </si>
  <si>
    <t>指令装置</t>
    <rPh sb="0" eb="2">
      <t>シレイ</t>
    </rPh>
    <rPh sb="2" eb="4">
      <t>ソウチ</t>
    </rPh>
    <phoneticPr fontId="2"/>
  </si>
  <si>
    <t>指令表示板</t>
    <rPh sb="0" eb="2">
      <t>シレイ</t>
    </rPh>
    <rPh sb="2" eb="5">
      <t>ヒョウジバン</t>
    </rPh>
    <phoneticPr fontId="2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</si>
  <si>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2"/>
  </si>
  <si>
    <t>指令音声合成装置</t>
    <rPh sb="0" eb="2">
      <t>シレイ</t>
    </rPh>
    <rPh sb="2" eb="4">
      <t>オンセイ</t>
    </rPh>
    <rPh sb="4" eb="6">
      <t>ゴウセイ</t>
    </rPh>
    <rPh sb="6" eb="8">
      <t>ソウチ</t>
    </rPh>
    <phoneticPr fontId="2"/>
  </si>
  <si>
    <t>指令電源装置</t>
    <rPh sb="0" eb="2">
      <t>シレイ</t>
    </rPh>
    <rPh sb="2" eb="4">
      <t>デンゲン</t>
    </rPh>
    <rPh sb="4" eb="6">
      <t>ソウチ</t>
    </rPh>
    <phoneticPr fontId="2"/>
  </si>
  <si>
    <t>指令非常用発動発電機</t>
    <rPh sb="0" eb="2">
      <t>シレイ</t>
    </rPh>
    <rPh sb="2" eb="5">
      <t>ヒジョウヨウ</t>
    </rPh>
    <rPh sb="5" eb="7">
      <t>ハツドウ</t>
    </rPh>
    <rPh sb="7" eb="10">
      <t>ハツデンキ</t>
    </rPh>
    <phoneticPr fontId="2"/>
  </si>
  <si>
    <t>エクスチェンジストレッチャー</t>
  </si>
  <si>
    <t>噴霧式温水洗車機</t>
    <rPh sb="0" eb="2">
      <t>フンム</t>
    </rPh>
    <rPh sb="2" eb="3">
      <t>シキ</t>
    </rPh>
    <rPh sb="3" eb="5">
      <t>オンスイ</t>
    </rPh>
    <rPh sb="5" eb="8">
      <t>センシャキ</t>
    </rPh>
    <phoneticPr fontId="2"/>
  </si>
  <si>
    <t>自動体外式除細動器</t>
    <rPh sb="0" eb="2">
      <t>ジドウ</t>
    </rPh>
    <rPh sb="2" eb="5">
      <t>タイガイシキ</t>
    </rPh>
    <rPh sb="5" eb="8">
      <t>ジョサイドウ</t>
    </rPh>
    <rPh sb="8" eb="9">
      <t>キ</t>
    </rPh>
    <phoneticPr fontId="2"/>
  </si>
  <si>
    <t>半自動体外式除細動器</t>
    <rPh sb="0" eb="3">
      <t>ハンジドウ</t>
    </rPh>
    <rPh sb="3" eb="6">
      <t>タイガイシキ</t>
    </rPh>
    <rPh sb="6" eb="9">
      <t>ジョサイドウ</t>
    </rPh>
    <rPh sb="9" eb="10">
      <t>キ</t>
    </rPh>
    <phoneticPr fontId="2"/>
  </si>
  <si>
    <t>油圧救助器具(ﾗﾑ・ﾊﾝﾄﾞﾎﾟﾝﾌﾟ)</t>
    <rPh sb="0" eb="2">
      <t>ユアツ</t>
    </rPh>
    <rPh sb="2" eb="4">
      <t>キュウジョ</t>
    </rPh>
    <rPh sb="4" eb="6">
      <t>キグ</t>
    </rPh>
    <phoneticPr fontId="2"/>
  </si>
  <si>
    <t>高度救命処置シミュレーター</t>
    <rPh sb="0" eb="2">
      <t>コウド</t>
    </rPh>
    <rPh sb="2" eb="4">
      <t>キュウメイ</t>
    </rPh>
    <rPh sb="4" eb="6">
      <t>ショチ</t>
    </rPh>
    <phoneticPr fontId="2"/>
  </si>
  <si>
    <t>救助マット</t>
    <rPh sb="0" eb="2">
      <t>キュウジョ</t>
    </rPh>
    <phoneticPr fontId="2"/>
  </si>
  <si>
    <t>圧縮空気泡消火銃</t>
    <rPh sb="0" eb="2">
      <t>アッシュク</t>
    </rPh>
    <rPh sb="2" eb="4">
      <t>クウキ</t>
    </rPh>
    <rPh sb="4" eb="5">
      <t>アワ</t>
    </rPh>
    <rPh sb="5" eb="7">
      <t>ショウカ</t>
    </rPh>
    <rPh sb="7" eb="8">
      <t>ジュウ</t>
    </rPh>
    <phoneticPr fontId="2"/>
  </si>
  <si>
    <t>救助ボート</t>
    <rPh sb="0" eb="2">
      <t>キュウジョ</t>
    </rPh>
    <phoneticPr fontId="2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</si>
  <si>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2"/>
  </si>
  <si>
    <t>分煙機</t>
    <rPh sb="0" eb="2">
      <t>ブンエン</t>
    </rPh>
    <rPh sb="2" eb="3">
      <t>キ</t>
    </rPh>
    <phoneticPr fontId="3"/>
  </si>
  <si>
    <t>通信指令台一式</t>
    <rPh sb="0" eb="2">
      <t>ツウシン</t>
    </rPh>
    <rPh sb="2" eb="5">
      <t>シレイダイ</t>
    </rPh>
    <rPh sb="5" eb="7">
      <t>イッシキ</t>
    </rPh>
    <phoneticPr fontId="1"/>
  </si>
  <si>
    <t>エアーテント一式</t>
    <rPh sb="6" eb="8">
      <t>イッシキ</t>
    </rPh>
    <phoneticPr fontId="1"/>
  </si>
  <si>
    <t>心肺蘇生訓練ダミー</t>
    <rPh sb="0" eb="2">
      <t>シンパイ</t>
    </rPh>
    <rPh sb="2" eb="4">
      <t>ソセイ</t>
    </rPh>
    <rPh sb="4" eb="6">
      <t>クンレン</t>
    </rPh>
    <phoneticPr fontId="1"/>
  </si>
  <si>
    <t>備品</t>
    <rPh sb="0" eb="2">
      <t>ビヒン</t>
    </rPh>
    <phoneticPr fontId="5"/>
  </si>
  <si>
    <t>管理課</t>
    <rPh sb="0" eb="3">
      <t>カンリカ</t>
    </rPh>
    <phoneticPr fontId="2"/>
  </si>
  <si>
    <t>警防２課</t>
    <rPh sb="0" eb="2">
      <t>ケイボウ</t>
    </rPh>
    <rPh sb="3" eb="4">
      <t>カ</t>
    </rPh>
    <phoneticPr fontId="2"/>
  </si>
  <si>
    <t>警防1課</t>
    <rPh sb="0" eb="2">
      <t>ケイボウ</t>
    </rPh>
    <rPh sb="3" eb="4">
      <t>カ</t>
    </rPh>
    <phoneticPr fontId="2"/>
  </si>
  <si>
    <t>管理課</t>
    <rPh sb="0" eb="3">
      <t>カンリカ</t>
    </rPh>
    <phoneticPr fontId="3"/>
  </si>
  <si>
    <t>消防課</t>
  </si>
  <si>
    <t>H13.12.20</t>
  </si>
  <si>
    <t>H27.3.24</t>
  </si>
  <si>
    <t>H26.5.29</t>
  </si>
  <si>
    <t>H10.3.31</t>
  </si>
  <si>
    <t>デジタル無線運用開始による廃棄H26.3.18</t>
    <rPh sb="4" eb="6">
      <t>ムセン</t>
    </rPh>
    <rPh sb="6" eb="8">
      <t>ウンヨウ</t>
    </rPh>
    <rPh sb="8" eb="10">
      <t>カイシ</t>
    </rPh>
    <rPh sb="13" eb="15">
      <t>ハイキ</t>
    </rPh>
    <phoneticPr fontId="1"/>
  </si>
  <si>
    <t>老朽化による廃棄H25.5.30</t>
    <rPh sb="0" eb="3">
      <t>ロウキュウカ</t>
    </rPh>
    <rPh sb="6" eb="8">
      <t>ハイキ</t>
    </rPh>
    <phoneticPr fontId="1"/>
  </si>
  <si>
    <t>指令センター更新による廃棄H26.6.3</t>
    <rPh sb="0" eb="2">
      <t>シレイ</t>
    </rPh>
    <rPh sb="6" eb="8">
      <t>コウシン</t>
    </rPh>
    <rPh sb="11" eb="13">
      <t>ハイキ</t>
    </rPh>
    <phoneticPr fontId="1"/>
  </si>
  <si>
    <t>H22.6.1市財政から移管</t>
    <rPh sb="7" eb="8">
      <t>シ</t>
    </rPh>
    <rPh sb="8" eb="10">
      <t>ザイセイ</t>
    </rPh>
    <rPh sb="12" eb="14">
      <t>イカン</t>
    </rPh>
    <phoneticPr fontId="2"/>
  </si>
  <si>
    <t>士別地方消防事務組合</t>
    <rPh sb="0" eb="2">
      <t>シベツ</t>
    </rPh>
    <rPh sb="2" eb="4">
      <t>チホウ</t>
    </rPh>
    <rPh sb="4" eb="6">
      <t>ショウボウ</t>
    </rPh>
    <rPh sb="6" eb="10">
      <t>ジムクミアイ</t>
    </rPh>
    <phoneticPr fontId="3"/>
  </si>
  <si>
    <t>士別市東6条4丁目</t>
    <rPh sb="0" eb="3">
      <t>シベツシ</t>
    </rPh>
    <rPh sb="3" eb="4">
      <t>ヒガシ</t>
    </rPh>
    <rPh sb="5" eb="6">
      <t>ジョウ</t>
    </rPh>
    <rPh sb="7" eb="9">
      <t>チョウメ</t>
    </rPh>
    <phoneticPr fontId="2"/>
  </si>
  <si>
    <t>士別市朝日町中央</t>
    <rPh sb="0" eb="3">
      <t>シベツシ</t>
    </rPh>
    <rPh sb="3" eb="6">
      <t>アサヒチョウ</t>
    </rPh>
    <rPh sb="6" eb="8">
      <t>チュウオウ</t>
    </rPh>
    <phoneticPr fontId="2"/>
  </si>
  <si>
    <t>士別市上士別町16線</t>
    <rPh sb="0" eb="3">
      <t>シベツシ</t>
    </rPh>
    <rPh sb="3" eb="7">
      <t>カミシベツチョウ</t>
    </rPh>
    <rPh sb="9" eb="10">
      <t>セン</t>
    </rPh>
    <phoneticPr fontId="2"/>
  </si>
  <si>
    <t>士別市多寄町36線</t>
    <rPh sb="0" eb="3">
      <t>シベツシ</t>
    </rPh>
    <rPh sb="3" eb="5">
      <t>タヨロ</t>
    </rPh>
    <rPh sb="5" eb="6">
      <t>チョウ</t>
    </rPh>
    <rPh sb="8" eb="9">
      <t>セン</t>
    </rPh>
    <phoneticPr fontId="2"/>
  </si>
  <si>
    <t>士別市温根別町</t>
    <rPh sb="0" eb="3">
      <t>シベツシ</t>
    </rPh>
    <rPh sb="3" eb="4">
      <t>オン</t>
    </rPh>
    <rPh sb="4" eb="5">
      <t>ネ</t>
    </rPh>
    <rPh sb="5" eb="6">
      <t>ベツ</t>
    </rPh>
    <rPh sb="6" eb="7">
      <t>チョウ</t>
    </rPh>
    <phoneticPr fontId="2"/>
  </si>
  <si>
    <t>士別市中士別町4線</t>
    <rPh sb="0" eb="3">
      <t>シベツシ</t>
    </rPh>
    <rPh sb="3" eb="7">
      <t>ナカシベツチョウ</t>
    </rPh>
    <rPh sb="8" eb="9">
      <t>セン</t>
    </rPh>
    <phoneticPr fontId="2"/>
  </si>
  <si>
    <t>士別市上士別町20線南</t>
    <rPh sb="0" eb="3">
      <t>シベツシ</t>
    </rPh>
    <rPh sb="3" eb="7">
      <t>カミシベツチョウ</t>
    </rPh>
    <rPh sb="9" eb="10">
      <t>セン</t>
    </rPh>
    <rPh sb="10" eb="11">
      <t>ミナミ</t>
    </rPh>
    <phoneticPr fontId="2"/>
  </si>
  <si>
    <t>士別市武徳町44線東6</t>
    <rPh sb="0" eb="3">
      <t>シベツシ</t>
    </rPh>
    <rPh sb="3" eb="6">
      <t>ブトクチョウ</t>
    </rPh>
    <rPh sb="8" eb="9">
      <t>セン</t>
    </rPh>
    <rPh sb="9" eb="10">
      <t>ヒガシ</t>
    </rPh>
    <phoneticPr fontId="3"/>
  </si>
  <si>
    <t>士別市上士別町20線南</t>
    <rPh sb="0" eb="3">
      <t>シベツシ</t>
    </rPh>
    <rPh sb="3" eb="7">
      <t>カミシベツチョウ</t>
    </rPh>
    <rPh sb="9" eb="10">
      <t>セン</t>
    </rPh>
    <rPh sb="10" eb="11">
      <t>ミナミ</t>
    </rPh>
    <phoneticPr fontId="1"/>
  </si>
  <si>
    <t>士別市多寄町36線</t>
    <rPh sb="0" eb="3">
      <t>シベツシ</t>
    </rPh>
    <rPh sb="3" eb="5">
      <t>タヨロ</t>
    </rPh>
    <rPh sb="5" eb="6">
      <t>チョウ</t>
    </rPh>
    <rPh sb="8" eb="9">
      <t>セン</t>
    </rPh>
    <phoneticPr fontId="1"/>
  </si>
  <si>
    <t>日野 水槽付消防ポンプ車</t>
  </si>
  <si>
    <t>日野 小型動力ポンプ付水槽車</t>
  </si>
  <si>
    <t>日野 化学消防ポンプ車</t>
  </si>
  <si>
    <t>日野 消防ポンプ車</t>
  </si>
  <si>
    <t>いすず 消防ポンプ車</t>
  </si>
  <si>
    <t>トヨタ 小型動力ポンプ付積載車</t>
  </si>
  <si>
    <t>いすず 広報車</t>
  </si>
  <si>
    <t>日産 広報車</t>
  </si>
  <si>
    <t>トヨタ 高規格救急自動車</t>
  </si>
  <si>
    <t>トヨタ 小型貨物自動車</t>
  </si>
  <si>
    <t>マツダ 小型貨物自動車</t>
  </si>
  <si>
    <t>三菱 小型動力ポンプ付積載車</t>
  </si>
  <si>
    <t>日産 高規格救急自動車</t>
  </si>
  <si>
    <t>旭川800さ6406</t>
    <rPh sb="0" eb="2">
      <t>アサヒカワ</t>
    </rPh>
    <phoneticPr fontId="2"/>
  </si>
  <si>
    <t>旭川830む119</t>
    <rPh sb="0" eb="2">
      <t>アサヒカワ</t>
    </rPh>
    <phoneticPr fontId="2"/>
  </si>
  <si>
    <t>旭川88た1182</t>
    <rPh sb="0" eb="2">
      <t>アサヒカワ</t>
    </rPh>
    <phoneticPr fontId="2"/>
  </si>
  <si>
    <t>旭川800は1135</t>
    <rPh sb="0" eb="2">
      <t>アサヒカワ</t>
    </rPh>
    <phoneticPr fontId="2"/>
  </si>
  <si>
    <t>旭川88や101</t>
    <rPh sb="0" eb="2">
      <t>アサヒカワ</t>
    </rPh>
    <phoneticPr fontId="2"/>
  </si>
  <si>
    <t>旭川800は544</t>
    <rPh sb="0" eb="2">
      <t>アサヒカワ</t>
    </rPh>
    <phoneticPr fontId="2"/>
  </si>
  <si>
    <t>旭川831の119</t>
    <rPh sb="0" eb="2">
      <t>アサヒカワ</t>
    </rPh>
    <phoneticPr fontId="2"/>
  </si>
  <si>
    <t>旭88せ3525</t>
    <rPh sb="0" eb="1">
      <t>アサヒ</t>
    </rPh>
    <phoneticPr fontId="2"/>
  </si>
  <si>
    <t>旭川800さ6150</t>
    <rPh sb="0" eb="2">
      <t>アサヒカワ</t>
    </rPh>
    <phoneticPr fontId="2"/>
  </si>
  <si>
    <t>旭88そ2560</t>
    <rPh sb="0" eb="1">
      <t>アサヒ</t>
    </rPh>
    <phoneticPr fontId="2"/>
  </si>
  <si>
    <t>旭川800さ1809</t>
    <rPh sb="0" eb="2">
      <t>アサヒカワ</t>
    </rPh>
    <phoneticPr fontId="2"/>
  </si>
  <si>
    <t>旭川831ゆ119</t>
    <rPh sb="0" eb="2">
      <t>アサヒカワ</t>
    </rPh>
    <phoneticPr fontId="2"/>
  </si>
  <si>
    <t>旭川800さ2481</t>
    <rPh sb="0" eb="2">
      <t>アサヒカワ</t>
    </rPh>
    <phoneticPr fontId="2"/>
  </si>
  <si>
    <t>旭川800さ7452</t>
    <rPh sb="0" eb="2">
      <t>アサヒカワ</t>
    </rPh>
    <phoneticPr fontId="3"/>
  </si>
  <si>
    <t>旭川830す991</t>
    <rPh sb="0" eb="2">
      <t>アサヒカワ</t>
    </rPh>
    <phoneticPr fontId="2"/>
  </si>
  <si>
    <t>旭川88せ-8081</t>
    <rPh sb="0" eb="2">
      <t>アサヒカワ</t>
    </rPh>
    <phoneticPr fontId="1"/>
  </si>
  <si>
    <t>旭川800さ-8420</t>
    <rPh sb="0" eb="2">
      <t>アサヒカワ</t>
    </rPh>
    <phoneticPr fontId="1"/>
  </si>
  <si>
    <t>車両・運搬具</t>
    <rPh sb="0" eb="2">
      <t>シャリョウ</t>
    </rPh>
    <rPh sb="3" eb="6">
      <t>ウンパング</t>
    </rPh>
    <phoneticPr fontId="5"/>
  </si>
  <si>
    <t>警防１課</t>
  </si>
  <si>
    <t>朝日支所</t>
  </si>
  <si>
    <t>1</t>
    <phoneticPr fontId="5"/>
  </si>
  <si>
    <t>1</t>
    <phoneticPr fontId="5"/>
  </si>
  <si>
    <t>H21.7.29</t>
  </si>
  <si>
    <t>H14.9.19</t>
  </si>
  <si>
    <t>H7.3.7</t>
  </si>
  <si>
    <t>H19.12.20</t>
  </si>
  <si>
    <t>H2.8.30</t>
  </si>
  <si>
    <t>S59.9.1</t>
  </si>
  <si>
    <t>S61.9.8</t>
  </si>
  <si>
    <t>H2.12.29</t>
  </si>
  <si>
    <t>H15.2.24</t>
  </si>
  <si>
    <t>H17.3.30</t>
  </si>
  <si>
    <t>S63.12.1</t>
  </si>
  <si>
    <t>S60.9.13</t>
  </si>
  <si>
    <t>H20.11.14</t>
  </si>
  <si>
    <t>S56.10.15</t>
  </si>
  <si>
    <t>S57.8.31</t>
  </si>
  <si>
    <t>S58.10.26</t>
  </si>
  <si>
    <t>S58.9.10</t>
  </si>
  <si>
    <t>H6.7.14</t>
  </si>
  <si>
    <t>H11.1.25</t>
  </si>
  <si>
    <t>H13.3.21</t>
  </si>
  <si>
    <t>H19.9.27</t>
  </si>
  <si>
    <t>H6.8.11</t>
  </si>
  <si>
    <t>H6.8.31</t>
  </si>
  <si>
    <t>H13.12.27</t>
  </si>
  <si>
    <t>H24.2.29</t>
  </si>
  <si>
    <t>H24.3.14</t>
  </si>
  <si>
    <t>H24.11.27</t>
  </si>
  <si>
    <t>H25.12.6</t>
  </si>
  <si>
    <t>H26.11.19</t>
  </si>
  <si>
    <t>旧朝日救急</t>
    <rPh sb="0" eb="1">
      <t>キュウ</t>
    </rPh>
    <rPh sb="1" eb="3">
      <t>アサヒ</t>
    </rPh>
    <rPh sb="3" eb="5">
      <t>キュウキュウ</t>
    </rPh>
    <phoneticPr fontId="2"/>
  </si>
  <si>
    <t>名称変更2012年</t>
    <rPh sb="0" eb="2">
      <t>メイショウ</t>
    </rPh>
    <rPh sb="2" eb="4">
      <t>ヘンコウ</t>
    </rPh>
    <rPh sb="8" eb="9">
      <t>ネン</t>
    </rPh>
    <phoneticPr fontId="2"/>
  </si>
  <si>
    <t>救急1</t>
    <rPh sb="0" eb="2">
      <t>キュウキュウ</t>
    </rPh>
    <phoneticPr fontId="2"/>
  </si>
  <si>
    <t>H25 有償</t>
    <rPh sb="4" eb="6">
      <t>ユウショウ</t>
    </rPh>
    <phoneticPr fontId="1"/>
  </si>
  <si>
    <t>2015.10.1</t>
    <phoneticPr fontId="5"/>
  </si>
  <si>
    <t>消防課</t>
    <rPh sb="0" eb="3">
      <t>ショウボウカ</t>
    </rPh>
    <phoneticPr fontId="2"/>
  </si>
  <si>
    <t>所管課変更　管理課から消防課H27.4.1</t>
    <rPh sb="0" eb="3">
      <t>ショカンカ</t>
    </rPh>
    <rPh sb="3" eb="5">
      <t>ヘンコウ</t>
    </rPh>
    <rPh sb="6" eb="9">
      <t>カンリカ</t>
    </rPh>
    <rPh sb="11" eb="14">
      <t>ショウボウカ</t>
    </rPh>
    <phoneticPr fontId="5"/>
  </si>
  <si>
    <t>2015.4.1</t>
    <phoneticPr fontId="5"/>
  </si>
  <si>
    <t>指令センター更新による廃棄H27.4.1</t>
    <rPh sb="0" eb="2">
      <t>シレイ</t>
    </rPh>
    <rPh sb="6" eb="8">
      <t>コウシン</t>
    </rPh>
    <rPh sb="11" eb="13">
      <t>ハイキ</t>
    </rPh>
    <phoneticPr fontId="1"/>
  </si>
  <si>
    <t>広報車から指揮車へ件名変更</t>
    <rPh sb="0" eb="3">
      <t>コウホウシャ</t>
    </rPh>
    <rPh sb="5" eb="8">
      <t>シキシャ</t>
    </rPh>
    <rPh sb="9" eb="11">
      <t>ケンメイ</t>
    </rPh>
    <rPh sb="11" eb="13">
      <t>ヘンコウ</t>
    </rPh>
    <phoneticPr fontId="5"/>
  </si>
  <si>
    <t>指令車から防災パトロール車へ件名変更</t>
    <rPh sb="0" eb="3">
      <t>シレイシャ</t>
    </rPh>
    <rPh sb="5" eb="7">
      <t>ボウサイ</t>
    </rPh>
    <rPh sb="12" eb="13">
      <t>シャ</t>
    </rPh>
    <rPh sb="14" eb="16">
      <t>ケンメイ</t>
    </rPh>
    <rPh sb="16" eb="18">
      <t>ヘンコウ</t>
    </rPh>
    <phoneticPr fontId="5"/>
  </si>
  <si>
    <t>売却額35,000円</t>
    <rPh sb="0" eb="3">
      <t>バイキャクガク</t>
    </rPh>
    <rPh sb="9" eb="10">
      <t>エン</t>
    </rPh>
    <phoneticPr fontId="5"/>
  </si>
  <si>
    <t>売却額60,000円</t>
    <rPh sb="0" eb="3">
      <t>バイキャクガク</t>
    </rPh>
    <rPh sb="9" eb="10">
      <t>エン</t>
    </rPh>
    <phoneticPr fontId="5"/>
  </si>
  <si>
    <t>2016.2.10</t>
    <phoneticPr fontId="5"/>
  </si>
  <si>
    <t>指揮車から火災調査車へ件名変更</t>
    <rPh sb="0" eb="3">
      <t>シキシャ</t>
    </rPh>
    <rPh sb="5" eb="7">
      <t>カサイ</t>
    </rPh>
    <rPh sb="7" eb="9">
      <t>チョウサ</t>
    </rPh>
    <rPh sb="9" eb="10">
      <t>シャ</t>
    </rPh>
    <rPh sb="11" eb="13">
      <t>ケンメイ</t>
    </rPh>
    <rPh sb="13" eb="15">
      <t>ヘンコウ</t>
    </rPh>
    <phoneticPr fontId="2"/>
  </si>
  <si>
    <t>トヨタ 火災調査車</t>
    <rPh sb="4" eb="6">
      <t>カサイ</t>
    </rPh>
    <rPh sb="6" eb="8">
      <t>チョウサ</t>
    </rPh>
    <rPh sb="8" eb="9">
      <t>シャ</t>
    </rPh>
    <phoneticPr fontId="5"/>
  </si>
  <si>
    <t>日野　消防ポンプ自動車</t>
    <rPh sb="0" eb="2">
      <t>ヒノ</t>
    </rPh>
    <rPh sb="3" eb="5">
      <t>ショウボウ</t>
    </rPh>
    <rPh sb="8" eb="11">
      <t>ジドウシャ</t>
    </rPh>
    <phoneticPr fontId="5"/>
  </si>
  <si>
    <t>旭川800さ-8824</t>
    <rPh sb="0" eb="2">
      <t>アサヒカワ</t>
    </rPh>
    <phoneticPr fontId="1"/>
  </si>
  <si>
    <t>士別市中士別町4線東</t>
    <rPh sb="0" eb="3">
      <t>シベツシ</t>
    </rPh>
    <rPh sb="3" eb="7">
      <t>ナカシベツチョウ</t>
    </rPh>
    <rPh sb="8" eb="9">
      <t>セン</t>
    </rPh>
    <rPh sb="9" eb="10">
      <t>ヒガシ</t>
    </rPh>
    <phoneticPr fontId="5"/>
  </si>
  <si>
    <t>朝日支所</t>
    <rPh sb="0" eb="2">
      <t>アサヒ</t>
    </rPh>
    <rPh sb="2" eb="4">
      <t>シショ</t>
    </rPh>
    <phoneticPr fontId="5"/>
  </si>
  <si>
    <t>警防1課</t>
    <rPh sb="0" eb="2">
      <t>ケイボウ</t>
    </rPh>
    <rPh sb="3" eb="4">
      <t>カ</t>
    </rPh>
    <phoneticPr fontId="5"/>
  </si>
  <si>
    <t>旭川800さ-8867</t>
    <rPh sb="0" eb="2">
      <t>アサヒカワ</t>
    </rPh>
    <phoneticPr fontId="1"/>
  </si>
  <si>
    <t>1</t>
    <phoneticPr fontId="5"/>
  </si>
  <si>
    <t>1</t>
    <phoneticPr fontId="5"/>
  </si>
  <si>
    <t>2015.12.9</t>
    <phoneticPr fontId="5"/>
  </si>
  <si>
    <t>デジタル無線運用開始による廃棄H27.3.25</t>
    <rPh sb="4" eb="6">
      <t>ムセン</t>
    </rPh>
    <rPh sb="6" eb="8">
      <t>ウンヨウ</t>
    </rPh>
    <rPh sb="8" eb="10">
      <t>カイシ</t>
    </rPh>
    <rPh sb="13" eb="15">
      <t>ハイキ</t>
    </rPh>
    <phoneticPr fontId="1"/>
  </si>
  <si>
    <t>デジタル無線運用開始による廃棄H27.3.25</t>
    <phoneticPr fontId="5"/>
  </si>
  <si>
    <t>2015.3.25</t>
    <phoneticPr fontId="5"/>
  </si>
  <si>
    <t>2015.3.25</t>
    <phoneticPr fontId="5"/>
  </si>
  <si>
    <t>東6条4丁目</t>
    <phoneticPr fontId="5"/>
  </si>
  <si>
    <t>日野　化学消防ポンプ自動車Ⅱ型</t>
    <rPh sb="0" eb="2">
      <t>ヒノ</t>
    </rPh>
    <rPh sb="3" eb="5">
      <t>カガク</t>
    </rPh>
    <rPh sb="5" eb="7">
      <t>ショウボウ</t>
    </rPh>
    <rPh sb="10" eb="13">
      <t>ジドウシャ</t>
    </rPh>
    <rPh sb="14" eb="15">
      <t>ガタ</t>
    </rPh>
    <phoneticPr fontId="5"/>
  </si>
  <si>
    <t>旭川800は-2036</t>
    <rPh sb="0" eb="2">
      <t>アサヒカワ</t>
    </rPh>
    <phoneticPr fontId="5"/>
  </si>
  <si>
    <t>2017.3.30</t>
    <phoneticPr fontId="5"/>
  </si>
  <si>
    <t>売却額120,000円</t>
    <rPh sb="0" eb="3">
      <t>バイキャクガク</t>
    </rPh>
    <rPh sb="10" eb="11">
      <t>エン</t>
    </rPh>
    <phoneticPr fontId="5"/>
  </si>
  <si>
    <t>警防1課</t>
    <rPh sb="0" eb="2">
      <t>ケイボウ</t>
    </rPh>
    <rPh sb="3" eb="4">
      <t>カ</t>
    </rPh>
    <phoneticPr fontId="5"/>
  </si>
  <si>
    <t>1</t>
    <phoneticPr fontId="5"/>
  </si>
  <si>
    <t>2017.3.24</t>
    <phoneticPr fontId="5"/>
  </si>
  <si>
    <t>トヨタ 指揮車</t>
    <rPh sb="4" eb="7">
      <t>シキシャ</t>
    </rPh>
    <phoneticPr fontId="5"/>
  </si>
  <si>
    <t>トヨタ 防災パトロール車</t>
    <rPh sb="4" eb="6">
      <t>ボウサイ</t>
    </rPh>
    <rPh sb="11" eb="12">
      <t>シャ</t>
    </rPh>
    <phoneticPr fontId="5"/>
  </si>
  <si>
    <t>士別市朝日町中央</t>
    <rPh sb="0" eb="3">
      <t>シベツシ</t>
    </rPh>
    <rPh sb="3" eb="6">
      <t>アサヒマチ</t>
    </rPh>
    <rPh sb="6" eb="8">
      <t>チュウオウ</t>
    </rPh>
    <phoneticPr fontId="2"/>
  </si>
  <si>
    <t>いすず　資機材搬送車</t>
    <rPh sb="4" eb="7">
      <t>シキザイ</t>
    </rPh>
    <rPh sb="7" eb="10">
      <t>ハンソウシャ</t>
    </rPh>
    <phoneticPr fontId="5"/>
  </si>
  <si>
    <t>スズキ　防災パトロール車</t>
    <rPh sb="4" eb="6">
      <t>ボウサイ</t>
    </rPh>
    <rPh sb="11" eb="12">
      <t>シャ</t>
    </rPh>
    <phoneticPr fontId="5"/>
  </si>
  <si>
    <t>日野　水槽付き消防ポンプ車</t>
    <rPh sb="0" eb="1">
      <t>ヒ</t>
    </rPh>
    <rPh sb="1" eb="2">
      <t>ノ</t>
    </rPh>
    <rPh sb="3" eb="6">
      <t>スイソウツキ</t>
    </rPh>
    <rPh sb="7" eb="9">
      <t>ショウボウ</t>
    </rPh>
    <rPh sb="12" eb="13">
      <t>クルマ</t>
    </rPh>
    <phoneticPr fontId="5"/>
  </si>
  <si>
    <t>トヨタ　高規格救急自動車</t>
    <rPh sb="4" eb="7">
      <t>コウキカク</t>
    </rPh>
    <rPh sb="7" eb="9">
      <t>キュウキュウ</t>
    </rPh>
    <rPh sb="9" eb="12">
      <t>ジドウシャ</t>
    </rPh>
    <phoneticPr fontId="5"/>
  </si>
  <si>
    <t>旭川800さ-9568</t>
    <rPh sb="0" eb="2">
      <t>アサヒカワ</t>
    </rPh>
    <phoneticPr fontId="5"/>
  </si>
  <si>
    <t>旭川800さ-9441</t>
    <rPh sb="0" eb="2">
      <t>アサヒカワ</t>
    </rPh>
    <phoneticPr fontId="5"/>
  </si>
  <si>
    <t>旭川800さ-9474</t>
    <rPh sb="0" eb="2">
      <t>アサヒカワ</t>
    </rPh>
    <phoneticPr fontId="5"/>
  </si>
  <si>
    <t>旭川830さ-992</t>
    <rPh sb="0" eb="2">
      <t>アサヒカワ</t>
    </rPh>
    <phoneticPr fontId="5"/>
  </si>
  <si>
    <t>警防1課</t>
    <rPh sb="0" eb="2">
      <t>ケイボウ</t>
    </rPh>
    <rPh sb="3" eb="4">
      <t>カ</t>
    </rPh>
    <phoneticPr fontId="5"/>
  </si>
  <si>
    <t>1</t>
    <phoneticPr fontId="5"/>
  </si>
  <si>
    <t>2017.5.11</t>
    <phoneticPr fontId="5"/>
  </si>
  <si>
    <t>2017.9.21</t>
    <phoneticPr fontId="5"/>
  </si>
  <si>
    <t>2017.10.11</t>
    <phoneticPr fontId="5"/>
  </si>
  <si>
    <t>2017.10.25</t>
    <phoneticPr fontId="5"/>
  </si>
  <si>
    <t>2017.9.11</t>
    <phoneticPr fontId="5"/>
  </si>
  <si>
    <t>救急3から救急2　所在地変更　H29修理不可にて廃棄</t>
    <rPh sb="0" eb="2">
      <t>キュウキュウ</t>
    </rPh>
    <rPh sb="5" eb="7">
      <t>キュウキュウ</t>
    </rPh>
    <rPh sb="9" eb="12">
      <t>ショザイチ</t>
    </rPh>
    <rPh sb="12" eb="14">
      <t>ヘンコウ</t>
    </rPh>
    <rPh sb="18" eb="20">
      <t>シュウリ</t>
    </rPh>
    <rPh sb="20" eb="22">
      <t>フカ</t>
    </rPh>
    <rPh sb="24" eb="26">
      <t>ハイキ</t>
    </rPh>
    <phoneticPr fontId="2"/>
  </si>
  <si>
    <t>2017.10.30</t>
    <phoneticPr fontId="5"/>
  </si>
  <si>
    <t>売却額120,000円</t>
    <rPh sb="0" eb="3">
      <t>バイキャクガク</t>
    </rPh>
    <rPh sb="10" eb="11">
      <t>エン</t>
    </rPh>
    <phoneticPr fontId="5"/>
  </si>
  <si>
    <t>2014.11.28</t>
    <phoneticPr fontId="5"/>
  </si>
  <si>
    <t>売却額80,000円</t>
    <rPh sb="0" eb="3">
      <t>バイキャクガク</t>
    </rPh>
    <rPh sb="9" eb="10">
      <t>エン</t>
    </rPh>
    <phoneticPr fontId="5"/>
  </si>
  <si>
    <t>売却額30,000円</t>
    <rPh sb="0" eb="3">
      <t>バイキャクガク</t>
    </rPh>
    <rPh sb="9" eb="10">
      <t>エン</t>
    </rPh>
    <phoneticPr fontId="5"/>
  </si>
  <si>
    <t>売却額10,000円</t>
    <rPh sb="0" eb="3">
      <t>バイキャクガク</t>
    </rPh>
    <rPh sb="9" eb="10">
      <t>エン</t>
    </rPh>
    <phoneticPr fontId="5"/>
  </si>
  <si>
    <t>売却額25,000円</t>
    <rPh sb="0" eb="3">
      <t>バイキャクガク</t>
    </rPh>
    <rPh sb="9" eb="10">
      <t>エン</t>
    </rPh>
    <phoneticPr fontId="5"/>
  </si>
  <si>
    <t>2012.12.20</t>
    <phoneticPr fontId="5"/>
  </si>
  <si>
    <t>2017.8.30</t>
    <phoneticPr fontId="5"/>
  </si>
  <si>
    <t>2013.10.28</t>
    <phoneticPr fontId="5"/>
  </si>
  <si>
    <t>2017.7.22</t>
    <phoneticPr fontId="5"/>
  </si>
  <si>
    <t>2012.8.13</t>
    <phoneticPr fontId="5"/>
  </si>
  <si>
    <t>士別市温根別町</t>
    <rPh sb="0" eb="3">
      <t>シベツシ</t>
    </rPh>
    <rPh sb="3" eb="7">
      <t>オンネベツチョウ</t>
    </rPh>
    <phoneticPr fontId="2"/>
  </si>
  <si>
    <t>消防署</t>
    <rPh sb="0" eb="3">
      <t>ショウボウショ</t>
    </rPh>
    <phoneticPr fontId="5"/>
  </si>
  <si>
    <t>消防本部</t>
    <rPh sb="0" eb="2">
      <t>ショウボウ</t>
    </rPh>
    <rPh sb="2" eb="4">
      <t>ホンブ</t>
    </rPh>
    <phoneticPr fontId="5"/>
  </si>
  <si>
    <t>いすゞ　水槽付消防ポンプ自動車</t>
    <rPh sb="4" eb="6">
      <t>スイソウ</t>
    </rPh>
    <rPh sb="6" eb="7">
      <t>ツキ</t>
    </rPh>
    <rPh sb="7" eb="9">
      <t>ショウボウ</t>
    </rPh>
    <rPh sb="12" eb="15">
      <t>ジドウシャ</t>
    </rPh>
    <phoneticPr fontId="5"/>
  </si>
  <si>
    <t>旭川88た1862</t>
    <rPh sb="0" eb="2">
      <t>アサヒカワ</t>
    </rPh>
    <phoneticPr fontId="5"/>
  </si>
  <si>
    <t>和寒町字西町109番地</t>
    <rPh sb="0" eb="3">
      <t>ワッサムチョウ</t>
    </rPh>
    <rPh sb="3" eb="4">
      <t>アザ</t>
    </rPh>
    <rPh sb="4" eb="5">
      <t>ニシ</t>
    </rPh>
    <rPh sb="5" eb="6">
      <t>マチ</t>
    </rPh>
    <rPh sb="9" eb="11">
      <t>バンチ</t>
    </rPh>
    <phoneticPr fontId="5"/>
  </si>
  <si>
    <t>日野　小型動力ポンプ付水槽車</t>
    <rPh sb="0" eb="2">
      <t>ヒノ</t>
    </rPh>
    <rPh sb="3" eb="5">
      <t>コガタ</t>
    </rPh>
    <rPh sb="5" eb="7">
      <t>ドウリョク</t>
    </rPh>
    <rPh sb="10" eb="11">
      <t>ツキ</t>
    </rPh>
    <rPh sb="11" eb="13">
      <t>スイソウ</t>
    </rPh>
    <rPh sb="13" eb="14">
      <t>シャ</t>
    </rPh>
    <phoneticPr fontId="5"/>
  </si>
  <si>
    <t>旭川800は632</t>
    <rPh sb="0" eb="2">
      <t>アサヒカワ</t>
    </rPh>
    <phoneticPr fontId="5"/>
  </si>
  <si>
    <t>トヨタ　指令車</t>
    <rPh sb="4" eb="6">
      <t>シレイ</t>
    </rPh>
    <rPh sb="6" eb="7">
      <t>シャ</t>
    </rPh>
    <phoneticPr fontId="5"/>
  </si>
  <si>
    <t>旭川800さ6605</t>
    <rPh sb="0" eb="2">
      <t>アサヒカワ</t>
    </rPh>
    <phoneticPr fontId="5"/>
  </si>
  <si>
    <t>旭川832り119</t>
    <rPh sb="0" eb="2">
      <t>アサヒカワ</t>
    </rPh>
    <phoneticPr fontId="5"/>
  </si>
  <si>
    <t>日野　水槽付消防ポンプ自動車</t>
    <rPh sb="0" eb="2">
      <t>ヒノ</t>
    </rPh>
    <rPh sb="3" eb="5">
      <t>スイソウ</t>
    </rPh>
    <rPh sb="5" eb="6">
      <t>ツキ</t>
    </rPh>
    <rPh sb="6" eb="8">
      <t>ショウボウ</t>
    </rPh>
    <rPh sb="11" eb="14">
      <t>ジドウシャ</t>
    </rPh>
    <phoneticPr fontId="5"/>
  </si>
  <si>
    <t>旭川830さ1705</t>
    <rPh sb="0" eb="2">
      <t>アサヒカワ</t>
    </rPh>
    <phoneticPr fontId="5"/>
  </si>
  <si>
    <t>旭川800は1673</t>
    <rPh sb="0" eb="2">
      <t>アサヒカワ</t>
    </rPh>
    <phoneticPr fontId="5"/>
  </si>
  <si>
    <t>いすゞ　消防ポンプ自動車</t>
    <rPh sb="4" eb="6">
      <t>ショウボウ</t>
    </rPh>
    <rPh sb="9" eb="12">
      <t>ジドウシャ</t>
    </rPh>
    <phoneticPr fontId="5"/>
  </si>
  <si>
    <t>旭川88そ2994</t>
    <rPh sb="0" eb="2">
      <t>アサヒカワ</t>
    </rPh>
    <phoneticPr fontId="5"/>
  </si>
  <si>
    <t>油圧救助器具(ﾙｰｶｽﾚｽｷｭｰﾂｰﾙ)</t>
    <rPh sb="0" eb="2">
      <t>ユアツ</t>
    </rPh>
    <rPh sb="2" eb="4">
      <t>キュウジョ</t>
    </rPh>
    <rPh sb="4" eb="6">
      <t>キグ</t>
    </rPh>
    <phoneticPr fontId="5"/>
  </si>
  <si>
    <t>自動体外式除細動器　AED</t>
    <rPh sb="0" eb="2">
      <t>ジドウ</t>
    </rPh>
    <rPh sb="2" eb="5">
      <t>タイガイシキ</t>
    </rPh>
    <rPh sb="5" eb="8">
      <t>ジョサイドウ</t>
    </rPh>
    <rPh sb="8" eb="9">
      <t>キ</t>
    </rPh>
    <phoneticPr fontId="2"/>
  </si>
  <si>
    <t>二相式半自動除細動器</t>
    <rPh sb="0" eb="2">
      <t>ニソウ</t>
    </rPh>
    <rPh sb="2" eb="3">
      <t>シキ</t>
    </rPh>
    <rPh sb="3" eb="4">
      <t>ハン</t>
    </rPh>
    <rPh sb="4" eb="6">
      <t>ジドウ</t>
    </rPh>
    <rPh sb="6" eb="10">
      <t>ジョサイドウキ</t>
    </rPh>
    <phoneticPr fontId="5"/>
  </si>
  <si>
    <t>消防団団旗</t>
    <rPh sb="0" eb="3">
      <t>ショウボウダン</t>
    </rPh>
    <rPh sb="3" eb="5">
      <t>ダンキ</t>
    </rPh>
    <phoneticPr fontId="5"/>
  </si>
  <si>
    <t>デジタルモノクロ複合機</t>
    <rPh sb="8" eb="11">
      <t>フクゴウキ</t>
    </rPh>
    <phoneticPr fontId="5"/>
  </si>
  <si>
    <t>救命ボート</t>
    <rPh sb="0" eb="2">
      <t>キュウメイ</t>
    </rPh>
    <phoneticPr fontId="5"/>
  </si>
  <si>
    <t>和寒支署</t>
    <rPh sb="0" eb="2">
      <t>ワッサム</t>
    </rPh>
    <rPh sb="2" eb="4">
      <t>シショ</t>
    </rPh>
    <phoneticPr fontId="5"/>
  </si>
  <si>
    <t>警防1係</t>
    <rPh sb="0" eb="2">
      <t>ケイボウ</t>
    </rPh>
    <rPh sb="3" eb="4">
      <t>カカリ</t>
    </rPh>
    <phoneticPr fontId="5"/>
  </si>
  <si>
    <t>警防2係</t>
    <rPh sb="0" eb="2">
      <t>ケイボウ</t>
    </rPh>
    <rPh sb="3" eb="4">
      <t>カカリ</t>
    </rPh>
    <phoneticPr fontId="5"/>
  </si>
  <si>
    <t>庶務係</t>
    <rPh sb="0" eb="2">
      <t>ショム</t>
    </rPh>
    <rPh sb="2" eb="3">
      <t>カカリ</t>
    </rPh>
    <phoneticPr fontId="5"/>
  </si>
  <si>
    <t>マツダ　小型動力ポンプ積載車</t>
    <rPh sb="4" eb="8">
      <t>コガタドウリョク</t>
    </rPh>
    <rPh sb="11" eb="14">
      <t>セキサイシャ</t>
    </rPh>
    <phoneticPr fontId="2"/>
  </si>
  <si>
    <t>旭川88そ756</t>
    <rPh sb="0" eb="2">
      <t>アサヒカワ</t>
    </rPh>
    <phoneticPr fontId="2"/>
  </si>
  <si>
    <t>日野　小型動力ポンプ付水槽車</t>
    <rPh sb="0" eb="2">
      <t>ヒノ</t>
    </rPh>
    <rPh sb="3" eb="5">
      <t>コガタ</t>
    </rPh>
    <rPh sb="5" eb="7">
      <t>ドウリョク</t>
    </rPh>
    <rPh sb="10" eb="11">
      <t>ツキ</t>
    </rPh>
    <rPh sb="11" eb="14">
      <t>スイソウシャ</t>
    </rPh>
    <phoneticPr fontId="2"/>
  </si>
  <si>
    <t>旭川88た605</t>
    <rPh sb="0" eb="2">
      <t>アサヒカワ</t>
    </rPh>
    <phoneticPr fontId="2"/>
  </si>
  <si>
    <t>日野　消防ポンプ車</t>
    <rPh sb="0" eb="2">
      <t>ヒノ</t>
    </rPh>
    <rPh sb="3" eb="5">
      <t>ショウボウ</t>
    </rPh>
    <rPh sb="8" eb="9">
      <t>シャ</t>
    </rPh>
    <phoneticPr fontId="2"/>
  </si>
  <si>
    <t>旭川830せ119</t>
    <rPh sb="0" eb="2">
      <t>アサヒカワ</t>
    </rPh>
    <phoneticPr fontId="2"/>
  </si>
  <si>
    <t>日産　指令車</t>
    <rPh sb="0" eb="2">
      <t>ニッサン</t>
    </rPh>
    <rPh sb="3" eb="5">
      <t>シレイ</t>
    </rPh>
    <rPh sb="5" eb="6">
      <t>シャ</t>
    </rPh>
    <phoneticPr fontId="2"/>
  </si>
  <si>
    <t>旭川800さ3694</t>
    <rPh sb="0" eb="2">
      <t>アサヒカワ</t>
    </rPh>
    <phoneticPr fontId="2"/>
  </si>
  <si>
    <t>旭川830す1711</t>
    <rPh sb="0" eb="2">
      <t>アサヒカワ</t>
    </rPh>
    <phoneticPr fontId="2"/>
  </si>
  <si>
    <t>高圧温水洗浄機</t>
    <rPh sb="0" eb="2">
      <t>コウアツ</t>
    </rPh>
    <rPh sb="2" eb="4">
      <t>オンスイ</t>
    </rPh>
    <rPh sb="4" eb="7">
      <t>センジョウキ</t>
    </rPh>
    <phoneticPr fontId="2"/>
  </si>
  <si>
    <t>発電機・投光器</t>
    <rPh sb="0" eb="3">
      <t>ハツデンキ</t>
    </rPh>
    <rPh sb="4" eb="7">
      <t>トウコウキ</t>
    </rPh>
    <phoneticPr fontId="2"/>
  </si>
  <si>
    <t>救助器具一式</t>
    <rPh sb="0" eb="2">
      <t>キュウジョ</t>
    </rPh>
    <rPh sb="2" eb="4">
      <t>キグ</t>
    </rPh>
    <rPh sb="4" eb="6">
      <t>イッシキ</t>
    </rPh>
    <phoneticPr fontId="2"/>
  </si>
  <si>
    <t>電動救助器具（ラムシリンダー）</t>
    <rPh sb="0" eb="2">
      <t>デンドウ</t>
    </rPh>
    <rPh sb="2" eb="4">
      <t>キュウジョ</t>
    </rPh>
    <rPh sb="4" eb="6">
      <t>キグ</t>
    </rPh>
    <phoneticPr fontId="5"/>
  </si>
  <si>
    <t>剣淵町仲町37番1号</t>
    <rPh sb="0" eb="3">
      <t>ケンブチチョウ</t>
    </rPh>
    <rPh sb="3" eb="5">
      <t>ナカマチ</t>
    </rPh>
    <rPh sb="7" eb="8">
      <t>バン</t>
    </rPh>
    <rPh sb="9" eb="10">
      <t>ゴウ</t>
    </rPh>
    <phoneticPr fontId="2"/>
  </si>
  <si>
    <t>剣淵支署</t>
    <rPh sb="0" eb="2">
      <t>ケンブチ</t>
    </rPh>
    <rPh sb="2" eb="4">
      <t>シショ</t>
    </rPh>
    <phoneticPr fontId="5"/>
  </si>
  <si>
    <t>警防担当</t>
    <rPh sb="0" eb="2">
      <t>ケイボウ</t>
    </rPh>
    <rPh sb="2" eb="4">
      <t>タントウ</t>
    </rPh>
    <phoneticPr fontId="5"/>
  </si>
  <si>
    <t>その他１（売却額）</t>
    <rPh sb="2" eb="3">
      <t>タ</t>
    </rPh>
    <rPh sb="5" eb="8">
      <t>バイキャクガク</t>
    </rPh>
    <phoneticPr fontId="2"/>
  </si>
  <si>
    <t/>
  </si>
  <si>
    <t>基地局無線機(H27.3廃棄)</t>
    <rPh sb="0" eb="3">
      <t>キチキョク</t>
    </rPh>
    <rPh sb="3" eb="6">
      <t>ムセンキ</t>
    </rPh>
    <rPh sb="12" eb="14">
      <t>ハイキ</t>
    </rPh>
    <phoneticPr fontId="2"/>
  </si>
  <si>
    <t>基地局無線機(H26.3廃棄)</t>
    <rPh sb="0" eb="3">
      <t>キチキョク</t>
    </rPh>
    <rPh sb="3" eb="6">
      <t>ムセンキ</t>
    </rPh>
    <rPh sb="12" eb="14">
      <t>ハイキ</t>
    </rPh>
    <phoneticPr fontId="2"/>
  </si>
  <si>
    <t>移動局無線機(H26.3廃棄)</t>
    <rPh sb="0" eb="3">
      <t>イドウキョク</t>
    </rPh>
    <rPh sb="3" eb="6">
      <t>ムセンキ</t>
    </rPh>
    <rPh sb="12" eb="14">
      <t>ハイキ</t>
    </rPh>
    <phoneticPr fontId="2"/>
  </si>
  <si>
    <t>救急車搭載型患者監視装置(H25.5廃棄)</t>
    <rPh sb="0" eb="3">
      <t>キュウキュウシャ</t>
    </rPh>
    <rPh sb="3" eb="6">
      <t>トウサイガタ</t>
    </rPh>
    <rPh sb="6" eb="8">
      <t>カンジャ</t>
    </rPh>
    <rPh sb="8" eb="10">
      <t>カンシ</t>
    </rPh>
    <rPh sb="10" eb="12">
      <t>ソウチ</t>
    </rPh>
    <rPh sb="18" eb="20">
      <t>ハイキ</t>
    </rPh>
    <phoneticPr fontId="2"/>
  </si>
  <si>
    <t>心電図記録計(H25.5廃棄)</t>
    <rPh sb="0" eb="3">
      <t>シンデンズ</t>
    </rPh>
    <rPh sb="3" eb="6">
      <t>キロクケイ</t>
    </rPh>
    <rPh sb="12" eb="14">
      <t>ハイキ</t>
    </rPh>
    <phoneticPr fontId="2"/>
  </si>
  <si>
    <t>指令装置(H26.6廃棄)</t>
    <rPh sb="0" eb="2">
      <t>シレイ</t>
    </rPh>
    <rPh sb="2" eb="4">
      <t>ソウチ</t>
    </rPh>
    <rPh sb="10" eb="12">
      <t>ハイキ</t>
    </rPh>
    <phoneticPr fontId="2"/>
  </si>
  <si>
    <t>指令表示板(H26.6廃棄)</t>
    <rPh sb="0" eb="2">
      <t>シレイ</t>
    </rPh>
    <rPh sb="2" eb="5">
      <t>ヒョウジバン</t>
    </rPh>
    <rPh sb="11" eb="13">
      <t>ハイキ</t>
    </rPh>
    <phoneticPr fontId="2"/>
  </si>
  <si>
    <t>指令音声合成装置(H26.6廃棄)</t>
    <rPh sb="0" eb="2">
      <t>シレイ</t>
    </rPh>
    <rPh sb="2" eb="4">
      <t>オンセイ</t>
    </rPh>
    <rPh sb="4" eb="6">
      <t>ゴウセイ</t>
    </rPh>
    <rPh sb="6" eb="8">
      <t>ソウチ</t>
    </rPh>
    <rPh sb="14" eb="16">
      <t>ハイキ</t>
    </rPh>
    <phoneticPr fontId="2"/>
  </si>
  <si>
    <t>指令電源装置(H26.6廃棄)</t>
    <rPh sb="0" eb="2">
      <t>シレイ</t>
    </rPh>
    <rPh sb="2" eb="4">
      <t>デンゲン</t>
    </rPh>
    <rPh sb="4" eb="6">
      <t>ソウチ</t>
    </rPh>
    <phoneticPr fontId="2"/>
  </si>
  <si>
    <t>指令非常用発動発電機(H27.4廃棄)</t>
    <rPh sb="0" eb="2">
      <t>シレイ</t>
    </rPh>
    <rPh sb="2" eb="5">
      <t>ヒジョウヨウ</t>
    </rPh>
    <rPh sb="5" eb="7">
      <t>ハツドウ</t>
    </rPh>
    <rPh sb="7" eb="10">
      <t>ハツデンキ</t>
    </rPh>
    <rPh sb="16" eb="18">
      <t>ハイキ</t>
    </rPh>
    <phoneticPr fontId="2"/>
  </si>
  <si>
    <r>
      <t>油圧救助器具</t>
    </r>
    <r>
      <rPr>
        <sz val="8"/>
        <rFont val="ＭＳ Ｐゴシック"/>
        <family val="3"/>
        <charset val="128"/>
      </rPr>
      <t>(ｴﾝｼﾞﾝﾎﾟﾝﾌﾟ・ｶｯﾀｰ)</t>
    </r>
    <rPh sb="0" eb="2">
      <t>ユアツ</t>
    </rPh>
    <rPh sb="2" eb="4">
      <t>キュウジョ</t>
    </rPh>
    <rPh sb="4" eb="6">
      <t>キグ</t>
    </rPh>
    <phoneticPr fontId="2"/>
  </si>
  <si>
    <r>
      <t>油圧救助器具</t>
    </r>
    <r>
      <rPr>
        <sz val="6"/>
        <rFont val="ＭＳ Ｐゴシック"/>
        <family val="3"/>
        <charset val="128"/>
      </rPr>
      <t>(ｽﾌﾟﾚｯﾀﾞｰ・ﾎｰｽ・ﾁｮｰｸｾｯﾄ)</t>
    </r>
    <rPh sb="0" eb="2">
      <t>ユアツ</t>
    </rPh>
    <rPh sb="2" eb="4">
      <t>キュウジョ</t>
    </rPh>
    <rPh sb="4" eb="6">
      <t>キグ</t>
    </rPh>
    <phoneticPr fontId="2"/>
  </si>
  <si>
    <t>旭88せ3239(H26.11廃車)</t>
    <rPh sb="0" eb="1">
      <t>アサヒ</t>
    </rPh>
    <rPh sb="15" eb="17">
      <t>ハイシャ</t>
    </rPh>
    <phoneticPr fontId="2"/>
  </si>
  <si>
    <t>旭88せ3777(H29.10廃車)</t>
    <rPh sb="0" eb="1">
      <t>アサヒ</t>
    </rPh>
    <rPh sb="15" eb="17">
      <t>ハイシャ</t>
    </rPh>
    <phoneticPr fontId="2"/>
  </si>
  <si>
    <t>日産 水槽付消防ポンプ車</t>
    <rPh sb="0" eb="2">
      <t>ニッサン</t>
    </rPh>
    <phoneticPr fontId="5"/>
  </si>
  <si>
    <t>旭川88た199(H29.3廃車)</t>
    <rPh sb="0" eb="2">
      <t>アサヒカワ</t>
    </rPh>
    <rPh sb="14" eb="16">
      <t>ハイシャ</t>
    </rPh>
    <phoneticPr fontId="2"/>
  </si>
  <si>
    <t>旭88せ2506(H27.10廃車)</t>
    <rPh sb="0" eb="1">
      <t>アサヒ</t>
    </rPh>
    <rPh sb="15" eb="17">
      <t>ハイシャ</t>
    </rPh>
    <phoneticPr fontId="2"/>
  </si>
  <si>
    <t>旭88せ2716(H28.2廃車)</t>
    <rPh sb="0" eb="1">
      <t>アサヒ</t>
    </rPh>
    <rPh sb="14" eb="16">
      <t>ハイシャ</t>
    </rPh>
    <phoneticPr fontId="2"/>
  </si>
  <si>
    <t>旭88せ3041(H25.10廃車)</t>
    <rPh sb="0" eb="1">
      <t>アサヒ</t>
    </rPh>
    <rPh sb="15" eb="17">
      <t>ハイシャ</t>
    </rPh>
    <phoneticPr fontId="2"/>
  </si>
  <si>
    <t>旭88せ2993(H29.8廃車）</t>
    <rPh sb="0" eb="1">
      <t>アサヒ</t>
    </rPh>
    <rPh sb="14" eb="16">
      <t>ハイシャ</t>
    </rPh>
    <phoneticPr fontId="2"/>
  </si>
  <si>
    <t>旭川88そ5729(H24.12廃車)</t>
    <rPh sb="0" eb="2">
      <t>アサヒカワ</t>
    </rPh>
    <rPh sb="16" eb="18">
      <t>ハイシャ</t>
    </rPh>
    <phoneticPr fontId="2"/>
  </si>
  <si>
    <t>救急3　平成28年度朝日支所へ移管</t>
    <rPh sb="0" eb="2">
      <t>キュウキュウ</t>
    </rPh>
    <rPh sb="4" eb="6">
      <t>ヘイセイ</t>
    </rPh>
    <rPh sb="8" eb="10">
      <t>ネンド</t>
    </rPh>
    <rPh sb="10" eb="12">
      <t>アサヒ</t>
    </rPh>
    <rPh sb="12" eb="14">
      <t>シショ</t>
    </rPh>
    <rPh sb="15" eb="17">
      <t>イカン</t>
    </rPh>
    <phoneticPr fontId="5"/>
  </si>
  <si>
    <t>旭川45た4601(H29.7廃車)</t>
    <rPh sb="0" eb="2">
      <t>アサヒカワ</t>
    </rPh>
    <rPh sb="15" eb="17">
      <t>ハイシャ</t>
    </rPh>
    <phoneticPr fontId="2"/>
  </si>
  <si>
    <t>旭川45た4978(H24.8廃車)</t>
    <rPh sb="0" eb="2">
      <t>アサヒカワ</t>
    </rPh>
    <rPh sb="15" eb="17">
      <t>ハイシャ</t>
    </rPh>
    <phoneticPr fontId="2"/>
  </si>
  <si>
    <t>旭川830す993(H29.9廃車)</t>
    <rPh sb="0" eb="2">
      <t>アサヒカワ</t>
    </rPh>
    <rPh sb="15" eb="17">
      <t>ハイシャ</t>
    </rPh>
    <phoneticPr fontId="3"/>
  </si>
  <si>
    <t>旭88そ874（H31.2.22廃車）</t>
    <rPh sb="0" eb="1">
      <t>アサヒ</t>
    </rPh>
    <rPh sb="16" eb="18">
      <t>ハイシャ</t>
    </rPh>
    <phoneticPr fontId="2"/>
  </si>
  <si>
    <t>日野 水槽付消防ポンプ車</t>
    <phoneticPr fontId="5"/>
  </si>
  <si>
    <t>旭川800さ9898</t>
    <rPh sb="0" eb="2">
      <t>アサヒカワ</t>
    </rPh>
    <phoneticPr fontId="5"/>
  </si>
  <si>
    <t>2019.2.18</t>
    <phoneticPr fontId="5"/>
  </si>
  <si>
    <t>売却額100,000円</t>
    <rPh sb="0" eb="3">
      <t>バイキャクガク</t>
    </rPh>
    <rPh sb="10" eb="11">
      <t>エン</t>
    </rPh>
    <phoneticPr fontId="5"/>
  </si>
  <si>
    <t>可搬式消防ポンプ(H30.8.31廃棄)</t>
    <rPh sb="0" eb="2">
      <t>カハン</t>
    </rPh>
    <rPh sb="2" eb="3">
      <t>シキ</t>
    </rPh>
    <rPh sb="3" eb="5">
      <t>ショウボウ</t>
    </rPh>
    <rPh sb="17" eb="19">
      <t>ハイキ</t>
    </rPh>
    <phoneticPr fontId="2"/>
  </si>
  <si>
    <t>2018.8.31</t>
    <phoneticPr fontId="5"/>
  </si>
  <si>
    <t>不調に伴う修理に多額の費用がかかること、H31車両更新に伴う小型ポンプの更新により廃棄H30.8.31</t>
    <rPh sb="23" eb="25">
      <t>シャリョウ</t>
    </rPh>
    <rPh sb="25" eb="27">
      <t>コウシン</t>
    </rPh>
    <rPh sb="28" eb="29">
      <t>トモナ</t>
    </rPh>
    <rPh sb="30" eb="32">
      <t>コガタ</t>
    </rPh>
    <rPh sb="36" eb="38">
      <t>コウシン</t>
    </rPh>
    <rPh sb="41" eb="43">
      <t>ハイキ</t>
    </rPh>
    <phoneticPr fontId="5"/>
  </si>
  <si>
    <t>1</t>
    <phoneticPr fontId="5"/>
  </si>
  <si>
    <t>1</t>
    <phoneticPr fontId="5"/>
  </si>
  <si>
    <t>和寒町字西町108番地</t>
    <rPh sb="0" eb="3">
      <t>ワッサムチョウ</t>
    </rPh>
    <rPh sb="3" eb="4">
      <t>アザ</t>
    </rPh>
    <rPh sb="4" eb="5">
      <t>ニシ</t>
    </rPh>
    <rPh sb="5" eb="6">
      <t>マチ</t>
    </rPh>
    <rPh sb="9" eb="11">
      <t>バンチ</t>
    </rPh>
    <phoneticPr fontId="5"/>
  </si>
  <si>
    <t>警防１係</t>
    <rPh sb="0" eb="2">
      <t>ケイボウ</t>
    </rPh>
    <rPh sb="3" eb="4">
      <t>カカリ</t>
    </rPh>
    <phoneticPr fontId="5"/>
  </si>
  <si>
    <t>１</t>
    <phoneticPr fontId="5"/>
  </si>
  <si>
    <t>旭川830さ1810更新による登録抹消、廃棄手続委託先選定中</t>
    <rPh sb="10" eb="12">
      <t>コウシン</t>
    </rPh>
    <rPh sb="15" eb="17">
      <t>トウロク</t>
    </rPh>
    <rPh sb="17" eb="19">
      <t>マッショウ</t>
    </rPh>
    <rPh sb="20" eb="22">
      <t>ハイキ</t>
    </rPh>
    <rPh sb="22" eb="24">
      <t>テツヅキ</t>
    </rPh>
    <rPh sb="24" eb="27">
      <t>イタクサキ</t>
    </rPh>
    <rPh sb="27" eb="30">
      <t>センテイチュウ</t>
    </rPh>
    <phoneticPr fontId="5"/>
  </si>
  <si>
    <t>旭川さ1810</t>
    <rPh sb="0" eb="2">
      <t>アサヒカワ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</si>
</sst>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"/>
    <numFmt numFmtId="177" formatCode="yyyy/m/d;@"/>
    <numFmt numFmtId="178" formatCode="####"/>
    <numFmt numFmtId="179" formatCode="#,##0.00000;[Red]\-#,##0.00000"/>
    <numFmt numFmtId="180" formatCode="#,##0.000;[Red]\-#,##0.000"/>
    <numFmt numFmtId="181" formatCode="[$-411]ge\.m\.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117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63" xfId="0" applyFont="1" applyBorder="1">
      <alignment vertical="center"/>
    </xf>
    <xf numFmtId="0" fontId="0" fillId="0" borderId="103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69" xfId="0" applyNumberFormat="1" applyBorder="1">
      <alignment vertical="center"/>
    </xf>
    <xf numFmtId="176" fontId="0" fillId="0" borderId="101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51" xfId="0" applyBorder="1">
      <alignment vertical="center"/>
    </xf>
    <xf numFmtId="0" fontId="0" fillId="0" borderId="51" xfId="0" applyFill="1" applyBorder="1" applyAlignment="1">
      <alignment vertical="top"/>
    </xf>
    <xf numFmtId="0" fontId="0" fillId="0" borderId="51" xfId="0" applyFont="1" applyFill="1" applyBorder="1" applyAlignment="1">
      <alignment vertical="top"/>
    </xf>
    <xf numFmtId="0" fontId="11" fillId="7" borderId="133" xfId="5" applyFont="1" applyFill="1" applyBorder="1" applyAlignment="1">
      <alignment vertical="center"/>
    </xf>
    <xf numFmtId="0" fontId="0" fillId="7" borderId="134" xfId="0" applyFill="1" applyBorder="1">
      <alignment vertical="center"/>
    </xf>
    <xf numFmtId="0" fontId="0" fillId="7" borderId="129" xfId="0" applyFill="1" applyBorder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1" fillId="7" borderId="15" xfId="5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1" fillId="7" borderId="22" xfId="5" applyFont="1" applyFill="1" applyBorder="1" applyAlignment="1">
      <alignment horizontal="center" vertical="center"/>
    </xf>
    <xf numFmtId="0" fontId="0" fillId="7" borderId="24" xfId="0" applyFill="1" applyBorder="1">
      <alignment vertical="center"/>
    </xf>
    <xf numFmtId="0" fontId="0" fillId="7" borderId="23" xfId="0" applyFill="1" applyBorder="1" applyAlignment="1">
      <alignment horizontal="center" vertical="center"/>
    </xf>
    <xf numFmtId="0" fontId="9" fillId="5" borderId="0" xfId="5" applyFont="1" applyFill="1" applyBorder="1" applyAlignment="1">
      <alignment vertical="center"/>
    </xf>
    <xf numFmtId="38" fontId="9" fillId="0" borderId="0" xfId="3" applyFont="1" applyFill="1" applyBorder="1" applyAlignment="1">
      <alignment horizontal="right" vertical="center" indent="1"/>
    </xf>
    <xf numFmtId="38" fontId="9" fillId="0" borderId="8" xfId="3" applyFont="1" applyBorder="1" applyAlignment="1">
      <alignment horizontal="right" vertical="center" indent="1"/>
    </xf>
    <xf numFmtId="0" fontId="9" fillId="12" borderId="14" xfId="5" applyFont="1" applyFill="1" applyBorder="1" applyAlignment="1">
      <alignment vertical="center"/>
    </xf>
    <xf numFmtId="0" fontId="9" fillId="12" borderId="19" xfId="5" applyFont="1" applyFill="1" applyBorder="1" applyAlignment="1">
      <alignment vertical="center"/>
    </xf>
    <xf numFmtId="38" fontId="9" fillId="12" borderId="136" xfId="3" applyFont="1" applyFill="1" applyBorder="1" applyAlignment="1">
      <alignment vertical="center"/>
    </xf>
    <xf numFmtId="38" fontId="9" fillId="12" borderId="51" xfId="3" applyFont="1" applyFill="1" applyBorder="1" applyAlignment="1">
      <alignment vertical="center"/>
    </xf>
    <xf numFmtId="38" fontId="9" fillId="12" borderId="127" xfId="3" applyFont="1" applyFill="1" applyBorder="1" applyAlignment="1">
      <alignment vertical="center"/>
    </xf>
    <xf numFmtId="0" fontId="9" fillId="0" borderId="14" xfId="5" applyFont="1" applyBorder="1" applyAlignment="1">
      <alignment vertical="center"/>
    </xf>
    <xf numFmtId="0" fontId="9" fillId="0" borderId="19" xfId="5" applyFont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0" fontId="9" fillId="12" borderId="12" xfId="5" applyFont="1" applyFill="1" applyBorder="1" applyAlignment="1">
      <alignment vertical="center"/>
    </xf>
    <xf numFmtId="0" fontId="9" fillId="0" borderId="12" xfId="5" applyFont="1" applyBorder="1" applyAlignment="1">
      <alignment vertical="center"/>
    </xf>
    <xf numFmtId="38" fontId="9" fillId="0" borderId="136" xfId="3" applyFont="1" applyBorder="1" applyAlignment="1">
      <alignment horizontal="right" vertical="center" indent="1"/>
    </xf>
    <xf numFmtId="38" fontId="9" fillId="0" borderId="51" xfId="3" applyFont="1" applyBorder="1" applyAlignment="1">
      <alignment horizontal="right" vertical="center" indent="1"/>
    </xf>
    <xf numFmtId="38" fontId="9" fillId="0" borderId="127" xfId="3" applyFont="1" applyBorder="1" applyAlignment="1">
      <alignment horizontal="right" vertical="center" indent="1"/>
    </xf>
    <xf numFmtId="0" fontId="9" fillId="0" borderId="63" xfId="5" applyFont="1" applyBorder="1" applyAlignment="1">
      <alignment vertical="center"/>
    </xf>
    <xf numFmtId="0" fontId="9" fillId="12" borderId="13" xfId="5" applyFont="1" applyFill="1" applyBorder="1" applyAlignment="1">
      <alignment vertical="center"/>
    </xf>
    <xf numFmtId="0" fontId="9" fillId="0" borderId="13" xfId="5" applyFont="1" applyBorder="1" applyAlignment="1">
      <alignment vertical="center"/>
    </xf>
    <xf numFmtId="0" fontId="9" fillId="5" borderId="4" xfId="5" applyFont="1" applyFill="1" applyBorder="1" applyAlignment="1">
      <alignment vertical="center"/>
    </xf>
    <xf numFmtId="38" fontId="9" fillId="5" borderId="138" xfId="3" applyFont="1" applyFill="1" applyBorder="1" applyAlignment="1">
      <alignment horizontal="right" vertical="center" indent="1"/>
    </xf>
    <xf numFmtId="38" fontId="9" fillId="5" borderId="139" xfId="3" applyFont="1" applyFill="1" applyBorder="1" applyAlignment="1">
      <alignment horizontal="right" vertical="center" indent="1"/>
    </xf>
    <xf numFmtId="38" fontId="9" fillId="5" borderId="8" xfId="3" applyFont="1" applyFill="1" applyBorder="1" applyAlignment="1">
      <alignment horizontal="right" vertical="center" indent="1"/>
    </xf>
    <xf numFmtId="0" fontId="9" fillId="0" borderId="4" xfId="5" applyFont="1" applyBorder="1" applyAlignment="1">
      <alignment vertical="center"/>
    </xf>
    <xf numFmtId="38" fontId="9" fillId="0" borderId="138" xfId="3" applyFont="1" applyBorder="1" applyAlignment="1">
      <alignment horizontal="right" vertical="center" indent="1"/>
    </xf>
    <xf numFmtId="38" fontId="9" fillId="0" borderId="139" xfId="3" applyFont="1" applyBorder="1" applyAlignment="1">
      <alignment horizontal="right" vertical="center" indent="1"/>
    </xf>
    <xf numFmtId="0" fontId="9" fillId="12" borderId="61" xfId="5" applyFont="1" applyFill="1" applyBorder="1" applyAlignment="1">
      <alignment vertical="center"/>
    </xf>
    <xf numFmtId="0" fontId="9" fillId="12" borderId="140" xfId="5" applyFont="1" applyFill="1" applyBorder="1" applyAlignment="1">
      <alignment vertical="center"/>
    </xf>
    <xf numFmtId="0" fontId="9" fillId="0" borderId="61" xfId="5" applyFont="1" applyBorder="1" applyAlignment="1">
      <alignment vertical="center"/>
    </xf>
    <xf numFmtId="0" fontId="9" fillId="12" borderId="0" xfId="5" applyFont="1" applyFill="1" applyBorder="1" applyAlignment="1">
      <alignment vertical="center"/>
    </xf>
    <xf numFmtId="0" fontId="0" fillId="5" borderId="0" xfId="0" applyFill="1">
      <alignment vertical="center"/>
    </xf>
    <xf numFmtId="0" fontId="9" fillId="5" borderId="133" xfId="5" applyFont="1" applyFill="1" applyBorder="1" applyAlignment="1">
      <alignment vertical="center"/>
    </xf>
    <xf numFmtId="0" fontId="9" fillId="5" borderId="7" xfId="5" applyFont="1" applyFill="1" applyBorder="1" applyAlignment="1">
      <alignment vertical="center"/>
    </xf>
    <xf numFmtId="0" fontId="9" fillId="12" borderId="25" xfId="5" applyFont="1" applyFill="1" applyBorder="1" applyAlignment="1">
      <alignment vertical="center"/>
    </xf>
    <xf numFmtId="0" fontId="9" fillId="12" borderId="26" xfId="5" applyFont="1" applyFill="1" applyBorder="1" applyAlignment="1">
      <alignment vertical="center"/>
    </xf>
    <xf numFmtId="0" fontId="9" fillId="12" borderId="51" xfId="5" applyFont="1" applyFill="1" applyBorder="1" applyAlignment="1">
      <alignment vertical="center"/>
    </xf>
    <xf numFmtId="0" fontId="9" fillId="12" borderId="60" xfId="5" applyFont="1" applyFill="1" applyBorder="1" applyAlignment="1">
      <alignment vertical="center"/>
    </xf>
    <xf numFmtId="0" fontId="9" fillId="5" borderId="6" xfId="5" applyFont="1" applyFill="1" applyBorder="1" applyAlignment="1">
      <alignment vertical="center"/>
    </xf>
    <xf numFmtId="0" fontId="9" fillId="14" borderId="115" xfId="5" applyFont="1" applyFill="1" applyBorder="1" applyAlignment="1">
      <alignment vertical="center"/>
    </xf>
    <xf numFmtId="0" fontId="9" fillId="14" borderId="26" xfId="5" applyFont="1" applyFill="1" applyBorder="1" applyAlignment="1">
      <alignment vertical="center"/>
    </xf>
    <xf numFmtId="38" fontId="9" fillId="0" borderId="102" xfId="3" applyFont="1" applyBorder="1" applyAlignment="1">
      <alignment horizontal="right" vertical="center" indent="1"/>
    </xf>
    <xf numFmtId="0" fontId="0" fillId="0" borderId="102" xfId="0" applyBorder="1">
      <alignment vertical="center"/>
    </xf>
    <xf numFmtId="0" fontId="0" fillId="0" borderId="141" xfId="0" applyBorder="1">
      <alignment vertical="center"/>
    </xf>
    <xf numFmtId="0" fontId="11" fillId="7" borderId="134" xfId="5" applyFont="1" applyFill="1" applyBorder="1" applyAlignment="1">
      <alignment vertical="center"/>
    </xf>
    <xf numFmtId="0" fontId="11" fillId="7" borderId="129" xfId="5" applyFont="1" applyFill="1" applyBorder="1" applyAlignment="1">
      <alignment vertical="center"/>
    </xf>
    <xf numFmtId="0" fontId="11" fillId="7" borderId="24" xfId="5" applyFont="1" applyFill="1" applyBorder="1" applyAlignment="1">
      <alignment horizontal="center" vertical="center"/>
    </xf>
    <xf numFmtId="0" fontId="11" fillId="7" borderId="23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vertical="center"/>
    </xf>
    <xf numFmtId="0" fontId="9" fillId="0" borderId="3" xfId="5" applyFont="1" applyBorder="1" applyAlignment="1">
      <alignment vertical="center"/>
    </xf>
    <xf numFmtId="0" fontId="9" fillId="5" borderId="143" xfId="5" applyFont="1" applyFill="1" applyBorder="1" applyAlignment="1">
      <alignment vertical="center"/>
    </xf>
    <xf numFmtId="0" fontId="9" fillId="5" borderId="19" xfId="5" applyFont="1" applyFill="1" applyBorder="1" applyAlignment="1">
      <alignment vertical="center"/>
    </xf>
    <xf numFmtId="38" fontId="9" fillId="5" borderId="136" xfId="3" applyFont="1" applyFill="1" applyBorder="1" applyAlignment="1">
      <alignment horizontal="right" vertical="center" indent="1"/>
    </xf>
    <xf numFmtId="38" fontId="9" fillId="5" borderId="51" xfId="3" applyFont="1" applyFill="1" applyBorder="1" applyAlignment="1">
      <alignment horizontal="right" vertical="center" indent="1"/>
    </xf>
    <xf numFmtId="38" fontId="9" fillId="5" borderId="127" xfId="3" applyFont="1" applyFill="1" applyBorder="1" applyAlignment="1">
      <alignment horizontal="right" vertical="center" indent="1"/>
    </xf>
    <xf numFmtId="0" fontId="9" fillId="0" borderId="143" xfId="5" applyFont="1" applyBorder="1" applyAlignment="1">
      <alignment vertical="center"/>
    </xf>
    <xf numFmtId="0" fontId="9" fillId="5" borderId="136" xfId="5" applyFont="1" applyFill="1" applyBorder="1" applyAlignment="1">
      <alignment vertical="center"/>
    </xf>
    <xf numFmtId="0" fontId="9" fillId="5" borderId="14" xfId="5" applyFont="1" applyFill="1" applyBorder="1" applyAlignment="1">
      <alignment vertical="center"/>
    </xf>
    <xf numFmtId="0" fontId="9" fillId="0" borderId="136" xfId="5" applyFont="1" applyBorder="1" applyAlignment="1">
      <alignment vertical="center"/>
    </xf>
    <xf numFmtId="0" fontId="9" fillId="5" borderId="17" xfId="5" applyFont="1" applyFill="1" applyBorder="1" applyAlignment="1">
      <alignment vertical="center"/>
    </xf>
    <xf numFmtId="0" fontId="9" fillId="5" borderId="13" xfId="5" applyFont="1" applyFill="1" applyBorder="1" applyAlignment="1">
      <alignment vertical="center"/>
    </xf>
    <xf numFmtId="38" fontId="9" fillId="5" borderId="9" xfId="3" applyFont="1" applyFill="1" applyBorder="1" applyAlignment="1">
      <alignment horizontal="right" vertical="center" indent="1"/>
    </xf>
    <xf numFmtId="38" fontId="9" fillId="5" borderId="11" xfId="3" applyFont="1" applyFill="1" applyBorder="1" applyAlignment="1">
      <alignment horizontal="right" vertical="center" indent="1"/>
    </xf>
    <xf numFmtId="38" fontId="9" fillId="5" borderId="10" xfId="3" applyFont="1" applyFill="1" applyBorder="1" applyAlignment="1">
      <alignment horizontal="right" vertical="center" indent="1"/>
    </xf>
    <xf numFmtId="0" fontId="9" fillId="0" borderId="17" xfId="5" applyFont="1" applyBorder="1" applyAlignment="1">
      <alignment vertical="center"/>
    </xf>
    <xf numFmtId="38" fontId="9" fillId="0" borderId="9" xfId="3" applyFont="1" applyBorder="1" applyAlignment="1">
      <alignment horizontal="right" vertical="center" indent="1"/>
    </xf>
    <xf numFmtId="38" fontId="9" fillId="0" borderId="11" xfId="3" applyFont="1" applyBorder="1" applyAlignment="1">
      <alignment horizontal="right" vertical="center" indent="1"/>
    </xf>
    <xf numFmtId="38" fontId="9" fillId="0" borderId="10" xfId="3" applyFont="1" applyBorder="1" applyAlignment="1">
      <alignment horizontal="right" vertical="center" indent="1"/>
    </xf>
    <xf numFmtId="0" fontId="9" fillId="14" borderId="47" xfId="5" applyFont="1" applyFill="1" applyBorder="1" applyAlignment="1">
      <alignment vertical="center"/>
    </xf>
    <xf numFmtId="0" fontId="9" fillId="14" borderId="103" xfId="5" applyFont="1" applyFill="1" applyBorder="1" applyAlignment="1">
      <alignment vertical="center"/>
    </xf>
    <xf numFmtId="0" fontId="9" fillId="14" borderId="48" xfId="5" applyFont="1" applyFill="1" applyBorder="1" applyAlignment="1">
      <alignment vertical="center"/>
    </xf>
    <xf numFmtId="38" fontId="9" fillId="14" borderId="102" xfId="3" applyFont="1" applyFill="1" applyBorder="1" applyAlignment="1">
      <alignment horizontal="right" vertical="center" indent="1"/>
    </xf>
    <xf numFmtId="38" fontId="9" fillId="14" borderId="141" xfId="3" applyFont="1" applyFill="1" applyBorder="1" applyAlignment="1">
      <alignment horizontal="right" vertical="center" indent="1"/>
    </xf>
    <xf numFmtId="38" fontId="9" fillId="14" borderId="142" xfId="3" applyFont="1" applyFill="1" applyBorder="1" applyAlignment="1">
      <alignment horizontal="right" vertical="center" indent="1"/>
    </xf>
    <xf numFmtId="0" fontId="9" fillId="0" borderId="47" xfId="5" applyFont="1" applyBorder="1" applyAlignment="1">
      <alignment vertical="center"/>
    </xf>
    <xf numFmtId="0" fontId="9" fillId="0" borderId="103" xfId="5" applyFont="1" applyBorder="1" applyAlignment="1">
      <alignment vertical="center"/>
    </xf>
    <xf numFmtId="0" fontId="9" fillId="0" borderId="48" xfId="5" applyFont="1" applyBorder="1" applyAlignment="1">
      <alignment vertical="center"/>
    </xf>
    <xf numFmtId="38" fontId="9" fillId="0" borderId="141" xfId="3" applyFont="1" applyBorder="1" applyAlignment="1">
      <alignment horizontal="right" vertical="center" indent="1"/>
    </xf>
    <xf numFmtId="38" fontId="9" fillId="0" borderId="142" xfId="3" applyFont="1" applyBorder="1" applyAlignment="1">
      <alignment horizontal="right" vertical="center" indent="1"/>
    </xf>
    <xf numFmtId="0" fontId="8" fillId="0" borderId="47" xfId="0" applyFont="1" applyBorder="1">
      <alignment vertical="center"/>
    </xf>
    <xf numFmtId="0" fontId="8" fillId="0" borderId="103" xfId="0" applyFont="1" applyBorder="1">
      <alignment vertical="center"/>
    </xf>
    <xf numFmtId="38" fontId="8" fillId="0" borderId="102" xfId="0" applyNumberFormat="1" applyFont="1" applyBorder="1" applyAlignment="1">
      <alignment horizontal="right" vertical="center" indent="1"/>
    </xf>
    <xf numFmtId="38" fontId="8" fillId="0" borderId="141" xfId="0" applyNumberFormat="1" applyFont="1" applyBorder="1" applyAlignment="1">
      <alignment horizontal="right" vertical="center" indent="1"/>
    </xf>
    <xf numFmtId="38" fontId="8" fillId="0" borderId="142" xfId="0" applyNumberFormat="1" applyFont="1" applyBorder="1" applyAlignment="1">
      <alignment horizontal="right" vertical="center" indent="1"/>
    </xf>
    <xf numFmtId="0" fontId="8" fillId="0" borderId="0" xfId="0" applyFont="1">
      <alignment vertical="center"/>
    </xf>
    <xf numFmtId="38" fontId="8" fillId="0" borderId="0" xfId="0" applyNumberFormat="1" applyFont="1" applyFill="1" applyBorder="1" applyAlignment="1">
      <alignment horizontal="right" vertical="center" indent="1"/>
    </xf>
    <xf numFmtId="0" fontId="9" fillId="15" borderId="65" xfId="5" applyFont="1" applyFill="1" applyBorder="1" applyAlignment="1">
      <alignment vertical="center"/>
    </xf>
    <xf numFmtId="0" fontId="9" fillId="15" borderId="0" xfId="5" applyFont="1" applyFill="1" applyBorder="1" applyAlignment="1">
      <alignment vertical="center"/>
    </xf>
    <xf numFmtId="0" fontId="9" fillId="15" borderId="1" xfId="5" applyFont="1" applyFill="1" applyBorder="1" applyAlignment="1">
      <alignment vertical="center"/>
    </xf>
    <xf numFmtId="0" fontId="9" fillId="15" borderId="115" xfId="5" applyFont="1" applyFill="1" applyBorder="1" applyAlignment="1">
      <alignment vertical="center"/>
    </xf>
    <xf numFmtId="0" fontId="9" fillId="15" borderId="4" xfId="5" applyFont="1" applyFill="1" applyBorder="1" applyAlignment="1">
      <alignment vertical="center"/>
    </xf>
    <xf numFmtId="0" fontId="9" fillId="15" borderId="15" xfId="5" applyFont="1" applyFill="1" applyBorder="1" applyAlignment="1">
      <alignment vertical="center"/>
    </xf>
    <xf numFmtId="0" fontId="9" fillId="15" borderId="22" xfId="5" applyFont="1" applyFill="1" applyBorder="1" applyAlignment="1">
      <alignment vertical="center"/>
    </xf>
    <xf numFmtId="0" fontId="9" fillId="12" borderId="91" xfId="5" applyFont="1" applyFill="1" applyBorder="1" applyAlignment="1">
      <alignment vertical="center"/>
    </xf>
    <xf numFmtId="0" fontId="9" fillId="12" borderId="63" xfId="5" applyFont="1" applyFill="1" applyBorder="1" applyAlignment="1">
      <alignment vertical="center"/>
    </xf>
    <xf numFmtId="0" fontId="9" fillId="12" borderId="64" xfId="5" applyFont="1" applyFill="1" applyBorder="1" applyAlignment="1">
      <alignment vertical="center"/>
    </xf>
    <xf numFmtId="0" fontId="11" fillId="7" borderId="15" xfId="5" applyFont="1" applyFill="1" applyBorder="1" applyAlignment="1">
      <alignment vertical="center"/>
    </xf>
    <xf numFmtId="0" fontId="13" fillId="0" borderId="47" xfId="0" applyFont="1" applyBorder="1">
      <alignment vertical="center"/>
    </xf>
    <xf numFmtId="0" fontId="13" fillId="0" borderId="103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10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03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11" fillId="0" borderId="133" xfId="5" applyFont="1" applyFill="1" applyBorder="1" applyAlignment="1">
      <alignment vertical="center"/>
    </xf>
    <xf numFmtId="0" fontId="0" fillId="0" borderId="134" xfId="0" applyFill="1" applyBorder="1">
      <alignment vertical="center"/>
    </xf>
    <xf numFmtId="0" fontId="0" fillId="0" borderId="129" xfId="0" applyFill="1" applyBorder="1">
      <alignment vertical="center"/>
    </xf>
    <xf numFmtId="0" fontId="0" fillId="0" borderId="48" xfId="0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135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5" borderId="135" xfId="0" applyFill="1" applyBorder="1" applyAlignment="1">
      <alignment horizontal="center" vertical="center"/>
    </xf>
    <xf numFmtId="0" fontId="0" fillId="15" borderId="11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9" fillId="0" borderId="136" xfId="3" applyFont="1" applyFill="1" applyBorder="1" applyAlignment="1">
      <alignment vertical="center"/>
    </xf>
    <xf numFmtId="38" fontId="9" fillId="15" borderId="138" xfId="3" applyFont="1" applyFill="1" applyBorder="1" applyAlignment="1">
      <alignment vertical="center"/>
    </xf>
    <xf numFmtId="38" fontId="9" fillId="15" borderId="139" xfId="3" applyFont="1" applyFill="1" applyBorder="1" applyAlignment="1">
      <alignment vertical="center"/>
    </xf>
    <xf numFmtId="38" fontId="9" fillId="15" borderId="8" xfId="3" applyFont="1" applyFill="1" applyBorder="1" applyAlignment="1">
      <alignment vertical="center"/>
    </xf>
    <xf numFmtId="38" fontId="9" fillId="5" borderId="138" xfId="3" applyFont="1" applyFill="1" applyBorder="1" applyAlignment="1">
      <alignment vertical="center"/>
    </xf>
    <xf numFmtId="38" fontId="9" fillId="5" borderId="139" xfId="3" applyFont="1" applyFill="1" applyBorder="1" applyAlignment="1">
      <alignment vertical="center"/>
    </xf>
    <xf numFmtId="38" fontId="9" fillId="5" borderId="8" xfId="3" applyFont="1" applyFill="1" applyBorder="1" applyAlignment="1">
      <alignment vertical="center"/>
    </xf>
    <xf numFmtId="38" fontId="9" fillId="14" borderId="102" xfId="3" applyFont="1" applyFill="1" applyBorder="1" applyAlignment="1">
      <alignment vertical="center"/>
    </xf>
    <xf numFmtId="38" fontId="9" fillId="14" borderId="141" xfId="3" applyFont="1" applyFill="1" applyBorder="1" applyAlignment="1">
      <alignment vertical="center"/>
    </xf>
    <xf numFmtId="38" fontId="9" fillId="14" borderId="142" xfId="3" applyFont="1" applyFill="1" applyBorder="1" applyAlignment="1">
      <alignment vertical="center"/>
    </xf>
    <xf numFmtId="38" fontId="9" fillId="0" borderId="51" xfId="3" applyFont="1" applyFill="1" applyBorder="1" applyAlignment="1">
      <alignment vertical="center"/>
    </xf>
    <xf numFmtId="38" fontId="9" fillId="0" borderId="127" xfId="3" applyFont="1" applyFill="1" applyBorder="1" applyAlignment="1">
      <alignment vertical="center"/>
    </xf>
    <xf numFmtId="38" fontId="15" fillId="13" borderId="28" xfId="3" applyFont="1" applyFill="1" applyBorder="1" applyAlignment="1">
      <alignment vertical="center"/>
    </xf>
    <xf numFmtId="38" fontId="9" fillId="13" borderId="28" xfId="3" applyFont="1" applyFill="1" applyBorder="1" applyAlignment="1">
      <alignment vertical="center"/>
    </xf>
    <xf numFmtId="38" fontId="9" fillId="0" borderId="102" xfId="3" applyFont="1" applyFill="1" applyBorder="1" applyAlignment="1">
      <alignment vertical="center"/>
    </xf>
    <xf numFmtId="38" fontId="9" fillId="0" borderId="141" xfId="3" applyFont="1" applyFill="1" applyBorder="1" applyAlignment="1">
      <alignment vertical="center"/>
    </xf>
    <xf numFmtId="38" fontId="9" fillId="0" borderId="142" xfId="3" applyFont="1" applyFill="1" applyBorder="1" applyAlignment="1">
      <alignment vertical="center"/>
    </xf>
    <xf numFmtId="0" fontId="11" fillId="11" borderId="133" xfId="5" applyFont="1" applyFill="1" applyBorder="1" applyAlignment="1">
      <alignment vertical="center"/>
    </xf>
    <xf numFmtId="0" fontId="11" fillId="11" borderId="134" xfId="5" applyFont="1" applyFill="1" applyBorder="1" applyAlignment="1">
      <alignment vertical="center"/>
    </xf>
    <xf numFmtId="0" fontId="11" fillId="11" borderId="129" xfId="5" applyFont="1" applyFill="1" applyBorder="1" applyAlignment="1">
      <alignment vertical="center"/>
    </xf>
    <xf numFmtId="0" fontId="11" fillId="11" borderId="15" xfId="5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11" fillId="11" borderId="22" xfId="5" applyFont="1" applyFill="1" applyBorder="1" applyAlignment="1">
      <alignment horizontal="center" vertical="center"/>
    </xf>
    <xf numFmtId="0" fontId="11" fillId="11" borderId="24" xfId="5" applyFont="1" applyFill="1" applyBorder="1" applyAlignment="1">
      <alignment horizontal="center" vertical="center"/>
    </xf>
    <xf numFmtId="0" fontId="11" fillId="11" borderId="23" xfId="5" applyFont="1" applyFill="1" applyBorder="1" applyAlignment="1">
      <alignment horizontal="center" vertical="center"/>
    </xf>
    <xf numFmtId="38" fontId="9" fillId="5" borderId="137" xfId="3" applyFont="1" applyFill="1" applyBorder="1" applyAlignment="1">
      <alignment horizontal="right" vertical="center" indent="1"/>
    </xf>
    <xf numFmtId="38" fontId="9" fillId="5" borderId="30" xfId="3" applyFont="1" applyFill="1" applyBorder="1" applyAlignment="1">
      <alignment horizontal="right" vertical="center" indent="1"/>
    </xf>
    <xf numFmtId="38" fontId="9" fillId="5" borderId="29" xfId="3" applyFont="1" applyFill="1" applyBorder="1" applyAlignment="1">
      <alignment horizontal="right" vertical="center" indent="1"/>
    </xf>
    <xf numFmtId="38" fontId="9" fillId="0" borderId="28" xfId="3" applyFont="1" applyFill="1" applyBorder="1" applyAlignment="1">
      <alignment horizontal="right" vertical="center" indent="1"/>
    </xf>
    <xf numFmtId="38" fontId="9" fillId="0" borderId="102" xfId="3" applyFont="1" applyFill="1" applyBorder="1" applyAlignment="1">
      <alignment horizontal="right" vertical="center" indent="1"/>
    </xf>
    <xf numFmtId="38" fontId="9" fillId="0" borderId="141" xfId="3" applyFont="1" applyFill="1" applyBorder="1" applyAlignment="1">
      <alignment horizontal="right" vertical="center" indent="1"/>
    </xf>
    <xf numFmtId="38" fontId="9" fillId="0" borderId="142" xfId="3" applyFont="1" applyFill="1" applyBorder="1" applyAlignment="1">
      <alignment horizontal="right" vertical="center" indent="1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62" xfId="0" applyFont="1" applyBorder="1" applyProtection="1">
      <alignment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9" fillId="0" borderId="0" xfId="0" applyFont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hidden="1"/>
    </xf>
    <xf numFmtId="0" fontId="17" fillId="0" borderId="60" xfId="0" applyFont="1" applyBorder="1" applyProtection="1">
      <alignment vertical="center"/>
      <protection hidden="1"/>
    </xf>
    <xf numFmtId="0" fontId="17" fillId="0" borderId="60" xfId="0" applyFont="1" applyBorder="1" applyAlignment="1" applyProtection="1">
      <alignment horizontal="right" vertical="center"/>
      <protection hidden="1"/>
    </xf>
    <xf numFmtId="0" fontId="17" fillId="0" borderId="60" xfId="0" applyFont="1" applyBorder="1" applyAlignment="1" applyProtection="1">
      <alignment horizontal="center" vertical="center"/>
      <protection hidden="1"/>
    </xf>
    <xf numFmtId="0" fontId="17" fillId="0" borderId="60" xfId="0" applyFont="1" applyBorder="1" applyAlignment="1" applyProtection="1">
      <alignment horizontal="left" vertical="center"/>
      <protection hidden="1"/>
    </xf>
    <xf numFmtId="0" fontId="19" fillId="7" borderId="10" xfId="0" applyFont="1" applyFill="1" applyBorder="1" applyProtection="1">
      <alignment vertical="center"/>
      <protection hidden="1"/>
    </xf>
    <xf numFmtId="0" fontId="19" fillId="7" borderId="70" xfId="0" applyFont="1" applyFill="1" applyBorder="1" applyProtection="1">
      <alignment vertical="center"/>
      <protection hidden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66" xfId="0" applyFont="1" applyFill="1" applyBorder="1" applyAlignment="1" applyProtection="1">
      <alignment horizontal="center" vertical="center"/>
      <protection hidden="1"/>
    </xf>
    <xf numFmtId="0" fontId="9" fillId="0" borderId="67" xfId="0" applyFont="1" applyFill="1" applyBorder="1" applyAlignment="1" applyProtection="1">
      <alignment horizontal="center" vertical="center"/>
      <protection hidden="1"/>
    </xf>
    <xf numFmtId="0" fontId="9" fillId="0" borderId="68" xfId="0" applyFont="1" applyFill="1" applyBorder="1" applyAlignment="1" applyProtection="1">
      <alignment horizontal="center" vertical="center"/>
      <protection hidden="1"/>
    </xf>
    <xf numFmtId="0" fontId="9" fillId="0" borderId="69" xfId="0" applyFont="1" applyFill="1" applyBorder="1" applyAlignment="1" applyProtection="1">
      <alignment horizontal="center" vertical="center"/>
      <protection hidden="1"/>
    </xf>
    <xf numFmtId="0" fontId="9" fillId="0" borderId="71" xfId="0" applyFont="1" applyBorder="1" applyAlignment="1" applyProtection="1">
      <alignment horizontal="center"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0" fontId="9" fillId="0" borderId="69" xfId="0" applyFont="1" applyBorder="1" applyAlignment="1" applyProtection="1">
      <alignment horizontal="center" vertical="center"/>
      <protection hidden="1"/>
    </xf>
    <xf numFmtId="0" fontId="9" fillId="7" borderId="127" xfId="0" applyFont="1" applyFill="1" applyBorder="1" applyAlignment="1" applyProtection="1">
      <alignment horizontal="center" vertical="center"/>
      <protection hidden="1"/>
    </xf>
    <xf numFmtId="38" fontId="9" fillId="12" borderId="71" xfId="3" applyFont="1" applyFill="1" applyBorder="1" applyAlignment="1" applyProtection="1">
      <alignment horizontal="center" vertical="center" wrapText="1"/>
      <protection hidden="1"/>
    </xf>
    <xf numFmtId="38" fontId="9" fillId="12" borderId="67" xfId="3" applyFont="1" applyFill="1" applyBorder="1" applyAlignment="1" applyProtection="1">
      <alignment horizontal="center" vertical="center" wrapText="1"/>
      <protection hidden="1"/>
    </xf>
    <xf numFmtId="38" fontId="9" fillId="8" borderId="51" xfId="3" applyFont="1" applyFill="1" applyBorder="1" applyAlignment="1" applyProtection="1">
      <alignment horizontal="center" vertical="center" wrapText="1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38" fontId="9" fillId="0" borderId="72" xfId="3" applyFont="1" applyBorder="1" applyProtection="1">
      <alignment vertical="center"/>
      <protection hidden="1"/>
    </xf>
    <xf numFmtId="38" fontId="9" fillId="0" borderId="73" xfId="3" applyFont="1" applyBorder="1" applyProtection="1">
      <alignment vertical="center"/>
      <protection hidden="1"/>
    </xf>
    <xf numFmtId="38" fontId="9" fillId="0" borderId="74" xfId="3" applyFont="1" applyBorder="1" applyProtection="1">
      <alignment vertical="center"/>
      <protection hidden="1"/>
    </xf>
    <xf numFmtId="38" fontId="9" fillId="6" borderId="75" xfId="3" applyFont="1" applyFill="1" applyBorder="1" applyProtection="1">
      <alignment vertical="center"/>
      <protection hidden="1"/>
    </xf>
    <xf numFmtId="38" fontId="9" fillId="0" borderId="76" xfId="3" applyFont="1" applyBorder="1" applyProtection="1">
      <alignment vertical="center"/>
      <protection hidden="1"/>
    </xf>
    <xf numFmtId="38" fontId="9" fillId="7" borderId="75" xfId="0" applyNumberFormat="1" applyFont="1" applyFill="1" applyBorder="1" applyProtection="1">
      <alignment vertical="center"/>
      <protection hidden="1"/>
    </xf>
    <xf numFmtId="38" fontId="9" fillId="0" borderId="150" xfId="3" applyFont="1" applyBorder="1" applyProtection="1">
      <alignment vertical="center"/>
      <protection hidden="1"/>
    </xf>
    <xf numFmtId="38" fontId="9" fillId="8" borderId="52" xfId="3" applyFont="1" applyFill="1" applyBorder="1" applyProtection="1">
      <alignment vertical="center"/>
      <protection hidden="1"/>
    </xf>
    <xf numFmtId="0" fontId="9" fillId="0" borderId="53" xfId="0" applyFont="1" applyBorder="1" applyAlignment="1" applyProtection="1">
      <alignment horizontal="center" vertical="center"/>
      <protection hidden="1"/>
    </xf>
    <xf numFmtId="38" fontId="9" fillId="0" borderId="77" xfId="3" applyFont="1" applyBorder="1" applyProtection="1">
      <alignment vertical="center"/>
      <protection hidden="1"/>
    </xf>
    <xf numFmtId="38" fontId="9" fillId="0" borderId="33" xfId="3" applyFont="1" applyBorder="1" applyProtection="1">
      <alignment vertical="center"/>
      <protection hidden="1"/>
    </xf>
    <xf numFmtId="38" fontId="9" fillId="0" borderId="78" xfId="3" applyFont="1" applyBorder="1" applyProtection="1">
      <alignment vertical="center"/>
      <protection hidden="1"/>
    </xf>
    <xf numFmtId="38" fontId="9" fillId="6" borderId="79" xfId="3" applyFont="1" applyFill="1" applyBorder="1" applyProtection="1">
      <alignment vertical="center"/>
      <protection hidden="1"/>
    </xf>
    <xf numFmtId="38" fontId="9" fillId="0" borderId="32" xfId="3" applyFont="1" applyBorder="1" applyProtection="1">
      <alignment vertical="center"/>
      <protection hidden="1"/>
    </xf>
    <xf numFmtId="38" fontId="9" fillId="7" borderId="96" xfId="0" applyNumberFormat="1" applyFont="1" applyFill="1" applyBorder="1" applyProtection="1">
      <alignment vertical="center"/>
      <protection hidden="1"/>
    </xf>
    <xf numFmtId="38" fontId="9" fillId="0" borderId="40" xfId="3" applyFont="1" applyBorder="1" applyProtection="1">
      <alignment vertical="center"/>
      <protection hidden="1"/>
    </xf>
    <xf numFmtId="38" fontId="9" fillId="8" borderId="53" xfId="3" applyFont="1" applyFill="1" applyBorder="1" applyProtection="1">
      <alignment vertical="center"/>
      <protection hidden="1"/>
    </xf>
    <xf numFmtId="0" fontId="9" fillId="0" borderId="54" xfId="0" applyFont="1" applyBorder="1" applyProtection="1">
      <alignment vertical="center"/>
      <protection hidden="1"/>
    </xf>
    <xf numFmtId="38" fontId="9" fillId="0" borderId="81" xfId="0" applyNumberFormat="1" applyFont="1" applyBorder="1" applyProtection="1">
      <alignment vertical="center"/>
      <protection hidden="1"/>
    </xf>
    <xf numFmtId="38" fontId="9" fillId="0" borderId="82" xfId="0" applyNumberFormat="1" applyFont="1" applyBorder="1" applyProtection="1">
      <alignment vertical="center"/>
      <protection hidden="1"/>
    </xf>
    <xf numFmtId="38" fontId="9" fillId="0" borderId="83" xfId="0" applyNumberFormat="1" applyFont="1" applyBorder="1" applyProtection="1">
      <alignment vertical="center"/>
      <protection hidden="1"/>
    </xf>
    <xf numFmtId="38" fontId="9" fillId="0" borderId="151" xfId="0" applyNumberFormat="1" applyFont="1" applyBorder="1" applyProtection="1">
      <alignment vertical="center"/>
      <protection hidden="1"/>
    </xf>
    <xf numFmtId="38" fontId="9" fillId="7" borderId="90" xfId="0" applyNumberFormat="1" applyFont="1" applyFill="1" applyBorder="1" applyProtection="1">
      <alignment vertical="center"/>
      <protection hidden="1"/>
    </xf>
    <xf numFmtId="38" fontId="9" fillId="0" borderId="84" xfId="0" applyNumberFormat="1" applyFont="1" applyBorder="1" applyProtection="1">
      <alignment vertical="center"/>
      <protection hidden="1"/>
    </xf>
    <xf numFmtId="38" fontId="9" fillId="8" borderId="54" xfId="0" applyNumberFormat="1" applyFont="1" applyFill="1" applyBorder="1" applyProtection="1">
      <alignment vertical="center"/>
      <protection hidden="1"/>
    </xf>
    <xf numFmtId="38" fontId="9" fillId="6" borderId="72" xfId="3" applyFont="1" applyFill="1" applyBorder="1" applyProtection="1">
      <alignment vertical="center"/>
      <protection hidden="1"/>
    </xf>
    <xf numFmtId="38" fontId="9" fillId="6" borderId="73" xfId="3" applyFont="1" applyFill="1" applyBorder="1" applyProtection="1">
      <alignment vertical="center"/>
      <protection hidden="1"/>
    </xf>
    <xf numFmtId="38" fontId="9" fillId="6" borderId="74" xfId="3" applyFont="1" applyFill="1" applyBorder="1" applyProtection="1">
      <alignment vertical="center"/>
      <protection hidden="1"/>
    </xf>
    <xf numFmtId="38" fontId="9" fillId="10" borderId="150" xfId="3" applyFont="1" applyFill="1" applyBorder="1" applyProtection="1">
      <alignment vertical="center"/>
      <protection hidden="1"/>
    </xf>
    <xf numFmtId="38" fontId="9" fillId="10" borderId="73" xfId="3" applyFont="1" applyFill="1" applyBorder="1" applyProtection="1">
      <alignment vertical="center"/>
      <protection hidden="1"/>
    </xf>
    <xf numFmtId="38" fontId="9" fillId="10" borderId="94" xfId="3" applyFont="1" applyFill="1" applyBorder="1" applyProtection="1">
      <alignment vertical="center"/>
      <protection hidden="1"/>
    </xf>
    <xf numFmtId="38" fontId="9" fillId="10" borderId="75" xfId="3" applyFont="1" applyFill="1" applyBorder="1" applyProtection="1">
      <alignment vertical="center"/>
      <protection hidden="1"/>
    </xf>
    <xf numFmtId="38" fontId="9" fillId="9" borderId="94" xfId="3" applyFont="1" applyFill="1" applyBorder="1" applyProtection="1">
      <alignment vertical="center"/>
      <protection hidden="1"/>
    </xf>
    <xf numFmtId="38" fontId="9" fillId="9" borderId="52" xfId="3" applyFont="1" applyFill="1" applyBorder="1" applyProtection="1">
      <alignment vertical="center"/>
      <protection hidden="1"/>
    </xf>
    <xf numFmtId="38" fontId="9" fillId="6" borderId="77" xfId="3" applyFont="1" applyFill="1" applyBorder="1" applyProtection="1">
      <alignment vertical="center"/>
      <protection hidden="1"/>
    </xf>
    <xf numFmtId="38" fontId="9" fillId="6" borderId="33" xfId="3" applyFont="1" applyFill="1" applyBorder="1" applyProtection="1">
      <alignment vertical="center"/>
      <protection hidden="1"/>
    </xf>
    <xf numFmtId="38" fontId="9" fillId="6" borderId="78" xfId="3" applyFont="1" applyFill="1" applyBorder="1" applyProtection="1">
      <alignment vertical="center"/>
      <protection hidden="1"/>
    </xf>
    <xf numFmtId="38" fontId="9" fillId="10" borderId="40" xfId="3" applyFont="1" applyFill="1" applyBorder="1" applyProtection="1">
      <alignment vertical="center"/>
      <protection hidden="1"/>
    </xf>
    <xf numFmtId="38" fontId="9" fillId="10" borderId="33" xfId="3" applyFont="1" applyFill="1" applyBorder="1" applyProtection="1">
      <alignment vertical="center"/>
      <protection hidden="1"/>
    </xf>
    <xf numFmtId="38" fontId="9" fillId="10" borderId="38" xfId="3" applyFont="1" applyFill="1" applyBorder="1" applyProtection="1">
      <alignment vertical="center"/>
      <protection hidden="1"/>
    </xf>
    <xf numFmtId="38" fontId="9" fillId="10" borderId="96" xfId="3" applyFont="1" applyFill="1" applyBorder="1" applyProtection="1">
      <alignment vertical="center"/>
      <protection hidden="1"/>
    </xf>
    <xf numFmtId="38" fontId="9" fillId="9" borderId="38" xfId="3" applyFont="1" applyFill="1" applyBorder="1" applyProtection="1">
      <alignment vertical="center"/>
      <protection hidden="1"/>
    </xf>
    <xf numFmtId="38" fontId="9" fillId="9" borderId="53" xfId="3" applyFont="1" applyFill="1" applyBorder="1" applyProtection="1">
      <alignment vertical="center"/>
      <protection hidden="1"/>
    </xf>
    <xf numFmtId="38" fontId="9" fillId="6" borderId="81" xfId="0" applyNumberFormat="1" applyFont="1" applyFill="1" applyBorder="1" applyProtection="1">
      <alignment vertical="center"/>
      <protection hidden="1"/>
    </xf>
    <xf numFmtId="38" fontId="9" fillId="6" borderId="82" xfId="0" applyNumberFormat="1" applyFont="1" applyFill="1" applyBorder="1" applyProtection="1">
      <alignment vertical="center"/>
      <protection hidden="1"/>
    </xf>
    <xf numFmtId="38" fontId="9" fillId="6" borderId="83" xfId="0" applyNumberFormat="1" applyFont="1" applyFill="1" applyBorder="1" applyProtection="1">
      <alignment vertical="center"/>
      <protection hidden="1"/>
    </xf>
    <xf numFmtId="38" fontId="9" fillId="6" borderId="90" xfId="0" applyNumberFormat="1" applyFont="1" applyFill="1" applyBorder="1" applyProtection="1">
      <alignment vertical="center"/>
      <protection hidden="1"/>
    </xf>
    <xf numFmtId="38" fontId="9" fillId="10" borderId="84" xfId="0" applyNumberFormat="1" applyFont="1" applyFill="1" applyBorder="1" applyProtection="1">
      <alignment vertical="center"/>
      <protection hidden="1"/>
    </xf>
    <xf numFmtId="38" fontId="9" fillId="10" borderId="82" xfId="0" applyNumberFormat="1" applyFont="1" applyFill="1" applyBorder="1" applyProtection="1">
      <alignment vertical="center"/>
      <protection hidden="1"/>
    </xf>
    <xf numFmtId="38" fontId="9" fillId="10" borderId="92" xfId="0" applyNumberFormat="1" applyFont="1" applyFill="1" applyBorder="1" applyProtection="1">
      <alignment vertical="center"/>
      <protection hidden="1"/>
    </xf>
    <xf numFmtId="38" fontId="9" fillId="10" borderId="90" xfId="0" applyNumberFormat="1" applyFont="1" applyFill="1" applyBorder="1" applyProtection="1">
      <alignment vertical="center"/>
      <protection hidden="1"/>
    </xf>
    <xf numFmtId="38" fontId="9" fillId="9" borderId="92" xfId="0" applyNumberFormat="1" applyFont="1" applyFill="1" applyBorder="1" applyProtection="1">
      <alignment vertical="center"/>
      <protection hidden="1"/>
    </xf>
    <xf numFmtId="38" fontId="9" fillId="9" borderId="54" xfId="0" applyNumberFormat="1" applyFont="1" applyFill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38" fontId="9" fillId="0" borderId="0" xfId="0" applyNumberFormat="1" applyFont="1" applyProtection="1">
      <alignment vertical="center"/>
      <protection hidden="1"/>
    </xf>
    <xf numFmtId="38" fontId="21" fillId="0" borderId="0" xfId="1" applyFont="1">
      <alignment vertical="center"/>
    </xf>
    <xf numFmtId="38" fontId="21" fillId="0" borderId="0" xfId="0" applyNumberFormat="1" applyFont="1" applyProtection="1">
      <alignment vertical="center"/>
      <protection hidden="1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0" fontId="17" fillId="0" borderId="62" xfId="0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9" fillId="11" borderId="5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59" xfId="0" applyFont="1" applyFill="1" applyBorder="1" applyAlignment="1" applyProtection="1">
      <alignment horizontal="center" vertical="center"/>
      <protection hidden="1"/>
    </xf>
    <xf numFmtId="0" fontId="9" fillId="0" borderId="59" xfId="0" applyFont="1" applyFill="1" applyBorder="1" applyAlignment="1" applyProtection="1">
      <alignment horizontal="center" vertical="center"/>
      <protection hidden="1"/>
    </xf>
    <xf numFmtId="0" fontId="9" fillId="0" borderId="59" xfId="0" applyFont="1" applyFill="1" applyBorder="1" applyAlignment="1" applyProtection="1">
      <alignment horizontal="center" vertical="center" wrapText="1"/>
      <protection hidden="1"/>
    </xf>
    <xf numFmtId="0" fontId="9" fillId="0" borderId="120" xfId="0" applyFont="1" applyFill="1" applyBorder="1" applyAlignment="1" applyProtection="1">
      <alignment horizontal="center" vertical="center"/>
      <protection hidden="1"/>
    </xf>
    <xf numFmtId="0" fontId="9" fillId="0" borderId="52" xfId="0" applyFont="1" applyFill="1" applyBorder="1" applyAlignment="1" applyProtection="1">
      <alignment horizontal="right" vertical="center"/>
      <protection hidden="1"/>
    </xf>
    <xf numFmtId="38" fontId="9" fillId="0" borderId="52" xfId="3" applyFont="1" applyFill="1" applyBorder="1" applyAlignment="1" applyProtection="1">
      <alignment horizontal="right" vertical="center"/>
      <protection hidden="1"/>
    </xf>
    <xf numFmtId="38" fontId="9" fillId="0" borderId="52" xfId="3" applyFont="1" applyFill="1" applyBorder="1" applyProtection="1">
      <alignment vertical="center"/>
      <protection hidden="1"/>
    </xf>
    <xf numFmtId="0" fontId="9" fillId="0" borderId="12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right" vertical="center"/>
      <protection hidden="1"/>
    </xf>
    <xf numFmtId="38" fontId="9" fillId="0" borderId="53" xfId="3" applyFont="1" applyFill="1" applyBorder="1" applyAlignment="1" applyProtection="1">
      <alignment horizontal="right" vertical="center"/>
      <protection hidden="1"/>
    </xf>
    <xf numFmtId="38" fontId="9" fillId="0" borderId="87" xfId="3" applyFont="1" applyFill="1" applyBorder="1" applyProtection="1">
      <alignment vertical="center"/>
      <protection hidden="1"/>
    </xf>
    <xf numFmtId="0" fontId="9" fillId="0" borderId="122" xfId="0" applyFont="1" applyFill="1" applyBorder="1" applyAlignment="1" applyProtection="1">
      <alignment horizontal="center" vertical="center"/>
      <protection hidden="1"/>
    </xf>
    <xf numFmtId="0" fontId="9" fillId="0" borderId="123" xfId="0" applyFont="1" applyFill="1" applyBorder="1" applyAlignment="1" applyProtection="1">
      <alignment horizontal="center" vertical="center"/>
      <protection hidden="1"/>
    </xf>
    <xf numFmtId="0" fontId="9" fillId="0" borderId="86" xfId="0" applyFont="1" applyFill="1" applyBorder="1" applyAlignment="1" applyProtection="1">
      <alignment horizontal="right" vertical="center"/>
      <protection hidden="1"/>
    </xf>
    <xf numFmtId="38" fontId="9" fillId="0" borderId="54" xfId="3" applyFont="1" applyFill="1" applyBorder="1" applyProtection="1">
      <alignment vertical="center"/>
      <protection hidden="1"/>
    </xf>
    <xf numFmtId="0" fontId="9" fillId="0" borderId="152" xfId="0" applyFont="1" applyFill="1" applyBorder="1" applyAlignment="1" applyProtection="1">
      <alignment horizontal="center" vertical="center"/>
      <protection hidden="1"/>
    </xf>
    <xf numFmtId="38" fontId="9" fillId="0" borderId="57" xfId="3" applyFont="1" applyFill="1" applyBorder="1" applyProtection="1">
      <alignment vertical="center"/>
      <protection hidden="1"/>
    </xf>
    <xf numFmtId="0" fontId="9" fillId="0" borderId="125" xfId="0" applyFont="1" applyFill="1" applyBorder="1" applyAlignment="1" applyProtection="1">
      <alignment horizontal="center" vertical="center"/>
      <protection hidden="1"/>
    </xf>
    <xf numFmtId="38" fontId="9" fillId="6" borderId="105" xfId="3" applyFont="1" applyFill="1" applyBorder="1" applyProtection="1">
      <alignment vertical="center"/>
      <protection hidden="1"/>
    </xf>
    <xf numFmtId="38" fontId="9" fillId="6" borderId="106" xfId="3" applyFont="1" applyFill="1" applyBorder="1" applyProtection="1">
      <alignment vertical="center"/>
      <protection hidden="1"/>
    </xf>
    <xf numFmtId="38" fontId="9" fillId="6" borderId="53" xfId="3" applyFont="1" applyFill="1" applyBorder="1" applyProtection="1">
      <alignment vertical="center"/>
      <protection hidden="1"/>
    </xf>
    <xf numFmtId="38" fontId="9" fillId="6" borderId="96" xfId="3" applyFont="1" applyFill="1" applyBorder="1" applyProtection="1">
      <alignment vertical="center"/>
      <protection hidden="1"/>
    </xf>
    <xf numFmtId="0" fontId="9" fillId="0" borderId="126" xfId="0" applyFont="1" applyFill="1" applyBorder="1" applyAlignment="1" applyProtection="1">
      <alignment horizontal="center" vertical="center"/>
      <protection hidden="1"/>
    </xf>
    <xf numFmtId="38" fontId="9" fillId="6" borderId="109" xfId="0" applyNumberFormat="1" applyFont="1" applyFill="1" applyBorder="1" applyProtection="1">
      <alignment vertical="center"/>
      <protection hidden="1"/>
    </xf>
    <xf numFmtId="38" fontId="9" fillId="6" borderId="110" xfId="0" applyNumberFormat="1" applyFont="1" applyFill="1" applyBorder="1" applyProtection="1">
      <alignment vertical="center"/>
      <protection hidden="1"/>
    </xf>
    <xf numFmtId="0" fontId="22" fillId="0" borderId="14" xfId="2" applyFont="1" applyBorder="1">
      <alignment vertical="center"/>
    </xf>
    <xf numFmtId="0" fontId="22" fillId="0" borderId="51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 wrapText="1"/>
    </xf>
    <xf numFmtId="0" fontId="9" fillId="0" borderId="11" xfId="2" applyFont="1" applyBorder="1">
      <alignment vertical="center"/>
    </xf>
    <xf numFmtId="0" fontId="9" fillId="0" borderId="13" xfId="2" applyFont="1" applyBorder="1">
      <alignment vertical="center"/>
    </xf>
    <xf numFmtId="0" fontId="9" fillId="0" borderId="52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9" fillId="0" borderId="52" xfId="2" applyFont="1" applyBorder="1">
      <alignment vertical="center"/>
    </xf>
    <xf numFmtId="0" fontId="9" fillId="0" borderId="87" xfId="2" applyFont="1" applyBorder="1" applyAlignment="1">
      <alignment horizontal="center" vertical="center"/>
    </xf>
    <xf numFmtId="0" fontId="9" fillId="0" borderId="54" xfId="2" applyFont="1" applyBorder="1">
      <alignment vertical="center"/>
    </xf>
    <xf numFmtId="0" fontId="9" fillId="0" borderId="53" xfId="2" applyFont="1" applyBorder="1" applyAlignment="1">
      <alignment horizontal="center" vertical="center"/>
    </xf>
    <xf numFmtId="0" fontId="9" fillId="0" borderId="87" xfId="2" applyFont="1" applyBorder="1">
      <alignment vertical="center"/>
    </xf>
    <xf numFmtId="0" fontId="9" fillId="0" borderId="58" xfId="2" applyFont="1" applyBorder="1">
      <alignment vertical="center"/>
    </xf>
    <xf numFmtId="0" fontId="9" fillId="0" borderId="53" xfId="2" applyFont="1" applyBorder="1">
      <alignment vertical="center"/>
    </xf>
    <xf numFmtId="0" fontId="9" fillId="0" borderId="56" xfId="2" applyFont="1" applyBorder="1">
      <alignment vertical="center"/>
    </xf>
    <xf numFmtId="0" fontId="9" fillId="0" borderId="57" xfId="2" applyFont="1" applyBorder="1">
      <alignment vertical="center"/>
    </xf>
    <xf numFmtId="0" fontId="9" fillId="0" borderId="58" xfId="2" applyFont="1" applyBorder="1" applyAlignment="1">
      <alignment vertical="center" wrapText="1"/>
    </xf>
    <xf numFmtId="0" fontId="9" fillId="0" borderId="57" xfId="2" applyFont="1" applyBorder="1" applyAlignment="1">
      <alignment horizontal="center" vertical="center"/>
    </xf>
    <xf numFmtId="0" fontId="9" fillId="0" borderId="55" xfId="2" applyFont="1" applyBorder="1">
      <alignment vertical="center"/>
    </xf>
    <xf numFmtId="0" fontId="9" fillId="0" borderId="112" xfId="2" applyFont="1" applyBorder="1">
      <alignment vertical="center"/>
    </xf>
    <xf numFmtId="0" fontId="23" fillId="0" borderId="20" xfId="2" applyFont="1" applyBorder="1">
      <alignment vertical="center"/>
    </xf>
    <xf numFmtId="0" fontId="23" fillId="0" borderId="59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54" xfId="2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4" xfId="0" applyFont="1" applyBorder="1">
      <alignment vertical="center"/>
    </xf>
    <xf numFmtId="0" fontId="19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9" fillId="0" borderId="154" xfId="0" applyFont="1" applyBorder="1">
      <alignment vertical="center"/>
    </xf>
    <xf numFmtId="0" fontId="8" fillId="0" borderId="154" xfId="0" applyFont="1" applyBorder="1">
      <alignment vertical="center"/>
    </xf>
    <xf numFmtId="0" fontId="8" fillId="0" borderId="64" xfId="0" applyFont="1" applyBorder="1">
      <alignment vertical="center"/>
    </xf>
    <xf numFmtId="0" fontId="9" fillId="0" borderId="78" xfId="4" applyFont="1" applyFill="1" applyBorder="1" applyAlignment="1">
      <alignment horizontal="left" vertical="center"/>
    </xf>
    <xf numFmtId="0" fontId="8" fillId="0" borderId="101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83" xfId="0" applyFont="1" applyBorder="1">
      <alignment vertical="center"/>
    </xf>
    <xf numFmtId="0" fontId="9" fillId="0" borderId="83" xfId="0" applyFont="1" applyBorder="1">
      <alignment vertical="center"/>
    </xf>
    <xf numFmtId="0" fontId="19" fillId="0" borderId="27" xfId="0" applyFont="1" applyFill="1" applyBorder="1" applyAlignment="1">
      <alignment vertical="center" textRotation="255" wrapText="1"/>
    </xf>
    <xf numFmtId="0" fontId="19" fillId="0" borderId="0" xfId="0" applyFont="1" applyFill="1" applyBorder="1" applyAlignment="1">
      <alignment vertical="center" textRotation="255" wrapText="1"/>
    </xf>
    <xf numFmtId="0" fontId="19" fillId="0" borderId="147" xfId="0" applyFont="1" applyFill="1" applyBorder="1" applyAlignment="1">
      <alignment vertical="center" textRotation="255" wrapText="1"/>
    </xf>
    <xf numFmtId="0" fontId="19" fillId="0" borderId="0" xfId="0" applyFont="1" applyFill="1" applyAlignment="1">
      <alignment vertical="center" wrapText="1"/>
    </xf>
    <xf numFmtId="38" fontId="19" fillId="0" borderId="0" xfId="1" applyFont="1">
      <alignment vertical="center"/>
    </xf>
    <xf numFmtId="0" fontId="19" fillId="0" borderId="48" xfId="0" applyFont="1" applyFill="1" applyBorder="1" applyAlignment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5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37" xfId="0" applyFont="1" applyBorder="1">
      <alignment vertical="center"/>
    </xf>
    <xf numFmtId="0" fontId="19" fillId="10" borderId="32" xfId="0" applyFont="1" applyFill="1" applyBorder="1">
      <alignment vertical="center"/>
    </xf>
    <xf numFmtId="0" fontId="19" fillId="10" borderId="38" xfId="0" applyFont="1" applyFill="1" applyBorder="1">
      <alignment vertical="center"/>
    </xf>
    <xf numFmtId="0" fontId="19" fillId="10" borderId="40" xfId="0" applyFont="1" applyFill="1" applyBorder="1">
      <alignment vertical="center"/>
    </xf>
    <xf numFmtId="0" fontId="19" fillId="10" borderId="33" xfId="0" applyFont="1" applyFill="1" applyBorder="1">
      <alignment vertical="center"/>
    </xf>
    <xf numFmtId="0" fontId="19" fillId="10" borderId="34" xfId="0" applyFont="1" applyFill="1" applyBorder="1">
      <alignment vertical="center"/>
    </xf>
    <xf numFmtId="0" fontId="19" fillId="10" borderId="33" xfId="0" applyFont="1" applyFill="1" applyBorder="1" applyAlignment="1">
      <alignment vertical="center" shrinkToFit="1"/>
    </xf>
    <xf numFmtId="38" fontId="19" fillId="10" borderId="33" xfId="1" applyFont="1" applyFill="1" applyBorder="1">
      <alignment vertical="center"/>
    </xf>
    <xf numFmtId="38" fontId="19" fillId="10" borderId="36" xfId="1" applyFont="1" applyFill="1" applyBorder="1" applyAlignment="1">
      <alignment horizontal="center" vertical="center"/>
    </xf>
    <xf numFmtId="38" fontId="19" fillId="10" borderId="37" xfId="1" applyFont="1" applyFill="1" applyBorder="1" applyAlignment="1">
      <alignment horizontal="center" vertical="center"/>
    </xf>
    <xf numFmtId="38" fontId="19" fillId="10" borderId="32" xfId="1" applyFont="1" applyFill="1" applyBorder="1">
      <alignment vertical="center"/>
    </xf>
    <xf numFmtId="0" fontId="19" fillId="10" borderId="33" xfId="1" applyNumberFormat="1" applyFont="1" applyFill="1" applyBorder="1">
      <alignment vertical="center"/>
    </xf>
    <xf numFmtId="38" fontId="19" fillId="10" borderId="40" xfId="1" applyFont="1" applyFill="1" applyBorder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32" xfId="0" applyFont="1" applyFill="1" applyBorder="1">
      <alignment vertical="center"/>
    </xf>
    <xf numFmtId="0" fontId="19" fillId="0" borderId="38" xfId="0" applyFont="1" applyFill="1" applyBorder="1">
      <alignment vertical="center"/>
    </xf>
    <xf numFmtId="0" fontId="19" fillId="0" borderId="40" xfId="0" applyFont="1" applyFill="1" applyBorder="1">
      <alignment vertical="center"/>
    </xf>
    <xf numFmtId="0" fontId="19" fillId="0" borderId="33" xfId="0" applyFont="1" applyFill="1" applyBorder="1">
      <alignment vertical="center"/>
    </xf>
    <xf numFmtId="0" fontId="19" fillId="0" borderId="34" xfId="0" applyFont="1" applyFill="1" applyBorder="1">
      <alignment vertical="center"/>
    </xf>
    <xf numFmtId="38" fontId="19" fillId="0" borderId="33" xfId="1" applyFont="1" applyFill="1" applyBorder="1">
      <alignment vertical="center"/>
    </xf>
    <xf numFmtId="38" fontId="19" fillId="0" borderId="32" xfId="1" applyFont="1" applyFill="1" applyBorder="1">
      <alignment vertical="center"/>
    </xf>
    <xf numFmtId="0" fontId="19" fillId="0" borderId="33" xfId="1" applyNumberFormat="1" applyFont="1" applyFill="1" applyBorder="1">
      <alignment vertical="center"/>
    </xf>
    <xf numFmtId="38" fontId="19" fillId="0" borderId="128" xfId="0" applyNumberFormat="1" applyFont="1" applyFill="1" applyBorder="1">
      <alignment vertical="center"/>
    </xf>
    <xf numFmtId="38" fontId="19" fillId="0" borderId="38" xfId="1" applyFont="1" applyFill="1" applyBorder="1">
      <alignment vertical="center"/>
    </xf>
    <xf numFmtId="38" fontId="19" fillId="10" borderId="38" xfId="1" applyFont="1" applyFill="1" applyBorder="1">
      <alignment vertical="center"/>
    </xf>
    <xf numFmtId="38" fontId="19" fillId="10" borderId="110" xfId="1" applyFont="1" applyFill="1" applyBorder="1">
      <alignment vertical="center"/>
    </xf>
    <xf numFmtId="38" fontId="19" fillId="10" borderId="41" xfId="1" applyFont="1" applyFill="1" applyBorder="1" applyAlignment="1">
      <alignment horizontal="center" vertical="center"/>
    </xf>
    <xf numFmtId="38" fontId="19" fillId="10" borderId="109" xfId="1" applyFont="1" applyFill="1" applyBorder="1">
      <alignment vertical="center"/>
    </xf>
    <xf numFmtId="0" fontId="0" fillId="0" borderId="8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9" fillId="11" borderId="33" xfId="0" applyFont="1" applyFill="1" applyBorder="1" applyAlignment="1">
      <alignment vertical="center" shrinkToFit="1"/>
    </xf>
    <xf numFmtId="38" fontId="19" fillId="10" borderId="50" xfId="1" applyFont="1" applyFill="1" applyBorder="1">
      <alignment vertical="center"/>
    </xf>
    <xf numFmtId="38" fontId="19" fillId="11" borderId="33" xfId="1" applyFont="1" applyFill="1" applyBorder="1">
      <alignment vertical="center"/>
    </xf>
    <xf numFmtId="38" fontId="19" fillId="11" borderId="38" xfId="1" applyFont="1" applyFill="1" applyBorder="1">
      <alignment vertical="center"/>
    </xf>
    <xf numFmtId="38" fontId="19" fillId="5" borderId="53" xfId="1" applyFont="1" applyFill="1" applyBorder="1">
      <alignment vertical="center"/>
    </xf>
    <xf numFmtId="38" fontId="19" fillId="5" borderId="40" xfId="1" applyFont="1" applyFill="1" applyBorder="1" applyAlignment="1">
      <alignment horizontal="center" vertical="center"/>
    </xf>
    <xf numFmtId="38" fontId="19" fillId="5" borderId="33" xfId="1" applyFont="1" applyFill="1" applyBorder="1" applyAlignment="1">
      <alignment horizontal="center" vertical="center"/>
    </xf>
    <xf numFmtId="38" fontId="19" fillId="5" borderId="34" xfId="1" applyFont="1" applyFill="1" applyBorder="1" applyAlignment="1">
      <alignment horizontal="center" vertical="center"/>
    </xf>
    <xf numFmtId="38" fontId="19" fillId="5" borderId="96" xfId="1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9" fillId="0" borderId="54" xfId="0" applyFont="1" applyFill="1" applyBorder="1" applyAlignment="1" applyProtection="1">
      <alignment horizontal="center" vertical="center" wrapText="1"/>
      <protection hidden="1"/>
    </xf>
    <xf numFmtId="0" fontId="9" fillId="0" borderId="57" xfId="0" applyFont="1" applyFill="1" applyBorder="1" applyAlignment="1" applyProtection="1">
      <alignment horizontal="center" vertical="center" wrapText="1"/>
      <protection hidden="1"/>
    </xf>
    <xf numFmtId="0" fontId="9" fillId="0" borderId="104" xfId="0" applyFont="1" applyFill="1" applyBorder="1" applyAlignment="1" applyProtection="1">
      <alignment horizontal="center" vertical="center" wrapText="1"/>
      <protection hidden="1"/>
    </xf>
    <xf numFmtId="0" fontId="9" fillId="0" borderId="124" xfId="0" applyFont="1" applyFill="1" applyBorder="1" applyAlignment="1" applyProtection="1">
      <alignment horizontal="center" vertical="center" wrapText="1"/>
      <protection hidden="1"/>
    </xf>
    <xf numFmtId="0" fontId="9" fillId="0" borderId="97" xfId="0" applyFont="1" applyFill="1" applyBorder="1" applyAlignment="1" applyProtection="1">
      <alignment horizontal="center" vertical="center" wrapText="1"/>
      <protection hidden="1"/>
    </xf>
    <xf numFmtId="0" fontId="9" fillId="0" borderId="10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vertical="center" wrapText="1"/>
    </xf>
    <xf numFmtId="0" fontId="18" fillId="0" borderId="62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9" fillId="0" borderId="63" xfId="0" applyFont="1" applyBorder="1" applyAlignment="1" applyProtection="1">
      <alignment horizontal="center" vertical="center" wrapText="1"/>
      <protection hidden="1"/>
    </xf>
    <xf numFmtId="0" fontId="9" fillId="0" borderId="93" xfId="0" applyFont="1" applyBorder="1" applyAlignment="1" applyProtection="1">
      <alignment horizontal="center" vertical="center" wrapText="1"/>
      <protection hidden="1"/>
    </xf>
    <xf numFmtId="0" fontId="9" fillId="0" borderId="80" xfId="0" applyFont="1" applyBorder="1" applyAlignment="1" applyProtection="1">
      <alignment horizontal="center" vertical="center" wrapText="1"/>
      <protection hidden="1"/>
    </xf>
    <xf numFmtId="0" fontId="9" fillId="0" borderId="98" xfId="0" applyFont="1" applyBorder="1" applyAlignment="1" applyProtection="1">
      <alignment horizontal="center" vertical="center" wrapText="1"/>
      <protection hidden="1"/>
    </xf>
    <xf numFmtId="0" fontId="9" fillId="0" borderId="8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Fill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hidden="1"/>
    </xf>
    <xf numFmtId="0" fontId="9" fillId="0" borderId="31" xfId="0" applyFont="1" applyBorder="1" applyAlignment="1" applyProtection="1">
      <alignment vertical="center"/>
      <protection hidden="1"/>
    </xf>
    <xf numFmtId="0" fontId="9" fillId="0" borderId="65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38" fontId="9" fillId="0" borderId="102" xfId="1" applyFont="1" applyBorder="1" applyAlignment="1" applyProtection="1">
      <alignment vertical="center"/>
      <protection hidden="1"/>
    </xf>
    <xf numFmtId="38" fontId="9" fillId="0" borderId="141" xfId="1" applyFont="1" applyBorder="1" applyAlignment="1" applyProtection="1">
      <alignment vertical="center"/>
      <protection hidden="1"/>
    </xf>
    <xf numFmtId="38" fontId="9" fillId="0" borderId="0" xfId="0" applyNumberFormat="1" applyFont="1" applyAlignment="1" applyProtection="1">
      <alignment horizontal="right" vertical="center"/>
      <protection hidden="1"/>
    </xf>
    <xf numFmtId="0" fontId="9" fillId="0" borderId="11" xfId="0" applyFont="1" applyBorder="1" applyAlignment="1" applyProtection="1">
      <alignment horizontal="center" vertical="center" textRotation="255" wrapText="1"/>
      <protection hidden="1"/>
    </xf>
    <xf numFmtId="0" fontId="9" fillId="0" borderId="18" xfId="0" applyFont="1" applyFill="1" applyBorder="1" applyAlignment="1" applyProtection="1">
      <alignment horizontal="center" vertical="center" textRotation="255"/>
      <protection hidden="1"/>
    </xf>
    <xf numFmtId="0" fontId="9" fillId="0" borderId="0" xfId="0" applyFont="1" applyBorder="1" applyAlignment="1" applyProtection="1">
      <alignment vertical="center" textRotation="255"/>
      <protection hidden="1"/>
    </xf>
    <xf numFmtId="0" fontId="9" fillId="0" borderId="11" xfId="0" applyFont="1" applyBorder="1" applyAlignment="1" applyProtection="1">
      <alignment horizontal="center" vertical="center" textRotation="255"/>
      <protection hidden="1"/>
    </xf>
    <xf numFmtId="38" fontId="9" fillId="0" borderId="11" xfId="3" applyFont="1" applyBorder="1" applyAlignment="1" applyProtection="1">
      <alignment vertical="center" textRotation="255"/>
      <protection hidden="1"/>
    </xf>
    <xf numFmtId="0" fontId="9" fillId="0" borderId="11" xfId="0" applyFont="1" applyBorder="1" applyAlignment="1" applyProtection="1">
      <alignment vertical="center" textRotation="255"/>
      <protection hidden="1"/>
    </xf>
    <xf numFmtId="0" fontId="9" fillId="0" borderId="102" xfId="0" applyFont="1" applyBorder="1" applyAlignment="1" applyProtection="1">
      <alignment vertical="center" textRotation="255"/>
      <protection hidden="1"/>
    </xf>
    <xf numFmtId="0" fontId="19" fillId="0" borderId="48" xfId="0" applyFont="1" applyBorder="1" applyAlignment="1">
      <alignment vertical="center" textRotation="255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9" fillId="0" borderId="52" xfId="0" applyFont="1" applyFill="1" applyBorder="1" applyAlignment="1" applyProtection="1">
      <alignment horizontal="center" vertical="center"/>
      <protection hidden="1"/>
    </xf>
    <xf numFmtId="38" fontId="9" fillId="0" borderId="0" xfId="3" applyFont="1" applyFill="1" applyBorder="1" applyProtection="1">
      <alignment vertical="center"/>
      <protection hidden="1"/>
    </xf>
    <xf numFmtId="38" fontId="9" fillId="0" borderId="104" xfId="3" applyFont="1" applyFill="1" applyBorder="1" applyProtection="1">
      <alignment vertical="center"/>
      <protection hidden="1"/>
    </xf>
    <xf numFmtId="38" fontId="9" fillId="0" borderId="105" xfId="3" applyFont="1" applyFill="1" applyBorder="1" applyProtection="1">
      <alignment vertical="center"/>
      <protection hidden="1"/>
    </xf>
    <xf numFmtId="38" fontId="9" fillId="0" borderId="106" xfId="3" applyFont="1" applyFill="1" applyBorder="1" applyProtection="1">
      <alignment vertical="center"/>
      <protection hidden="1"/>
    </xf>
    <xf numFmtId="0" fontId="9" fillId="0" borderId="9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 shrinkToFit="1"/>
      <protection hidden="1"/>
    </xf>
    <xf numFmtId="38" fontId="9" fillId="0" borderId="53" xfId="3" applyFont="1" applyFill="1" applyBorder="1" applyProtection="1">
      <alignment vertical="center"/>
      <protection hidden="1"/>
    </xf>
    <xf numFmtId="38" fontId="9" fillId="0" borderId="97" xfId="3" applyFont="1" applyFill="1" applyBorder="1" applyProtection="1">
      <alignment vertical="center"/>
      <protection hidden="1"/>
    </xf>
    <xf numFmtId="38" fontId="9" fillId="0" borderId="96" xfId="3" applyFont="1" applyFill="1" applyBorder="1" applyProtection="1">
      <alignment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 shrinkToFit="1"/>
      <protection hidden="1"/>
    </xf>
    <xf numFmtId="38" fontId="9" fillId="0" borderId="99" xfId="3" applyFont="1" applyFill="1" applyBorder="1" applyProtection="1">
      <alignment vertical="center"/>
      <protection hidden="1"/>
    </xf>
    <xf numFmtId="38" fontId="9" fillId="0" borderId="90" xfId="3" applyFont="1" applyFill="1" applyBorder="1" applyProtection="1">
      <alignment vertical="center"/>
      <protection hidden="1"/>
    </xf>
    <xf numFmtId="38" fontId="9" fillId="0" borderId="95" xfId="3" applyFont="1" applyFill="1" applyBorder="1" applyProtection="1">
      <alignment vertical="center"/>
      <protection hidden="1"/>
    </xf>
    <xf numFmtId="38" fontId="9" fillId="0" borderId="75" xfId="3" applyFont="1" applyFill="1" applyBorder="1" applyProtection="1">
      <alignment vertical="center"/>
      <protection hidden="1"/>
    </xf>
    <xf numFmtId="0" fontId="9" fillId="0" borderId="91" xfId="0" applyFont="1" applyFill="1" applyBorder="1" applyProtection="1">
      <alignment vertical="center"/>
      <protection hidden="1"/>
    </xf>
    <xf numFmtId="0" fontId="9" fillId="0" borderId="107" xfId="0" applyFont="1" applyFill="1" applyBorder="1" applyProtection="1">
      <alignment vertical="center"/>
      <protection hidden="1"/>
    </xf>
    <xf numFmtId="0" fontId="9" fillId="0" borderId="74" xfId="0" applyFont="1" applyFill="1" applyBorder="1" applyAlignment="1" applyProtection="1">
      <alignment horizontal="left" vertical="center" shrinkToFit="1"/>
      <protection hidden="1"/>
    </xf>
    <xf numFmtId="0" fontId="9" fillId="0" borderId="107" xfId="0" applyFont="1" applyFill="1" applyBorder="1" applyAlignment="1" applyProtection="1">
      <alignment horizontal="left" vertical="center"/>
      <protection hidden="1"/>
    </xf>
    <xf numFmtId="0" fontId="9" fillId="0" borderId="63" xfId="0" applyFont="1" applyFill="1" applyBorder="1" applyAlignment="1" applyProtection="1">
      <alignment horizontal="center" vertical="center"/>
      <protection hidden="1"/>
    </xf>
    <xf numFmtId="0" fontId="9" fillId="0" borderId="85" xfId="0" applyFont="1" applyFill="1" applyBorder="1" applyProtection="1">
      <alignment vertical="center"/>
      <protection hidden="1"/>
    </xf>
    <xf numFmtId="0" fontId="9" fillId="0" borderId="88" xfId="0" applyFont="1" applyFill="1" applyBorder="1" applyAlignment="1" applyProtection="1">
      <alignment horizontal="center" vertical="center"/>
      <protection hidden="1"/>
    </xf>
    <xf numFmtId="0" fontId="9" fillId="0" borderId="98" xfId="0" applyFont="1" applyFill="1" applyBorder="1" applyAlignment="1" applyProtection="1">
      <alignment horizontal="center" vertical="center"/>
      <protection hidden="1"/>
    </xf>
    <xf numFmtId="0" fontId="9" fillId="0" borderId="89" xfId="0" applyFont="1" applyFill="1" applyBorder="1" applyProtection="1">
      <alignment vertical="center"/>
      <protection hidden="1"/>
    </xf>
    <xf numFmtId="38" fontId="9" fillId="0" borderId="116" xfId="3" applyFont="1" applyFill="1" applyBorder="1" applyProtection="1">
      <alignment vertical="center"/>
      <protection hidden="1"/>
    </xf>
    <xf numFmtId="38" fontId="9" fillId="0" borderId="117" xfId="3" applyFont="1" applyFill="1" applyBorder="1" applyProtection="1">
      <alignment vertical="center"/>
      <protection hidden="1"/>
    </xf>
    <xf numFmtId="0" fontId="9" fillId="0" borderId="111" xfId="0" applyFont="1" applyFill="1" applyBorder="1" applyProtection="1">
      <alignment vertical="center"/>
      <protection hidden="1"/>
    </xf>
    <xf numFmtId="38" fontId="9" fillId="0" borderId="52" xfId="3" applyNumberFormat="1" applyFont="1" applyFill="1" applyBorder="1" applyProtection="1">
      <alignment vertical="center"/>
      <protection hidden="1"/>
    </xf>
    <xf numFmtId="38" fontId="9" fillId="0" borderId="104" xfId="3" applyNumberFormat="1" applyFont="1" applyFill="1" applyBorder="1" applyProtection="1">
      <alignment vertical="center"/>
      <protection hidden="1"/>
    </xf>
    <xf numFmtId="38" fontId="9" fillId="0" borderId="105" xfId="3" applyNumberFormat="1" applyFont="1" applyFill="1" applyBorder="1" applyProtection="1">
      <alignment vertical="center"/>
      <protection hidden="1"/>
    </xf>
    <xf numFmtId="38" fontId="9" fillId="0" borderId="106" xfId="3" applyNumberFormat="1" applyFont="1" applyFill="1" applyBorder="1" applyProtection="1">
      <alignment vertical="center"/>
      <protection hidden="1"/>
    </xf>
    <xf numFmtId="38" fontId="9" fillId="0" borderId="53" xfId="3" applyNumberFormat="1" applyFont="1" applyFill="1" applyBorder="1" applyProtection="1">
      <alignment vertical="center"/>
      <protection hidden="1"/>
    </xf>
    <xf numFmtId="38" fontId="9" fillId="0" borderId="97" xfId="3" applyNumberFormat="1" applyFont="1" applyFill="1" applyBorder="1" applyProtection="1">
      <alignment vertical="center"/>
      <protection hidden="1"/>
    </xf>
    <xf numFmtId="38" fontId="9" fillId="0" borderId="96" xfId="3" applyNumberFormat="1" applyFont="1" applyFill="1" applyBorder="1" applyProtection="1">
      <alignment vertical="center"/>
      <protection hidden="1"/>
    </xf>
    <xf numFmtId="0" fontId="9" fillId="0" borderId="59" xfId="0" applyFont="1" applyFill="1" applyBorder="1" applyAlignment="1" applyProtection="1">
      <alignment horizontal="center" vertical="center" shrinkToFit="1"/>
      <protection hidden="1"/>
    </xf>
    <xf numFmtId="38" fontId="9" fillId="0" borderId="54" xfId="3" applyNumberFormat="1" applyFont="1" applyFill="1" applyBorder="1" applyProtection="1">
      <alignment vertical="center"/>
      <protection hidden="1"/>
    </xf>
    <xf numFmtId="38" fontId="9" fillId="0" borderId="108" xfId="3" applyNumberFormat="1" applyFont="1" applyFill="1" applyBorder="1" applyProtection="1">
      <alignment vertical="center"/>
      <protection hidden="1"/>
    </xf>
    <xf numFmtId="38" fontId="9" fillId="0" borderId="109" xfId="3" applyNumberFormat="1" applyFont="1" applyFill="1" applyBorder="1" applyProtection="1">
      <alignment vertical="center"/>
      <protection hidden="1"/>
    </xf>
    <xf numFmtId="38" fontId="9" fillId="0" borderId="110" xfId="3" applyNumberFormat="1" applyFont="1" applyFill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38" fontId="9" fillId="0" borderId="0" xfId="3" applyFont="1" applyBorder="1" applyProtection="1">
      <alignment vertical="center"/>
      <protection hidden="1"/>
    </xf>
    <xf numFmtId="38" fontId="9" fillId="0" borderId="31" xfId="3" applyFont="1" applyBorder="1" applyProtection="1">
      <alignment vertical="center"/>
      <protection hidden="1"/>
    </xf>
    <xf numFmtId="38" fontId="9" fillId="0" borderId="47" xfId="3" applyFont="1" applyBorder="1" applyProtection="1">
      <alignment vertical="center"/>
      <protection hidden="1"/>
    </xf>
    <xf numFmtId="38" fontId="9" fillId="0" borderId="103" xfId="3" applyFont="1" applyBorder="1" applyProtection="1">
      <alignment vertical="center"/>
      <protection hidden="1"/>
    </xf>
    <xf numFmtId="38" fontId="9" fillId="0" borderId="48" xfId="3" applyFont="1" applyBorder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9" fillId="16" borderId="0" xfId="0" applyFont="1" applyFill="1">
      <alignment vertical="center"/>
    </xf>
    <xf numFmtId="0" fontId="19" fillId="17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 textRotation="255"/>
    </xf>
    <xf numFmtId="0" fontId="19" fillId="11" borderId="32" xfId="0" applyFont="1" applyFill="1" applyBorder="1" applyAlignment="1">
      <alignment horizontal="center" vertical="center" shrinkToFit="1"/>
    </xf>
    <xf numFmtId="0" fontId="19" fillId="10" borderId="32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9" fillId="10" borderId="38" xfId="0" applyFont="1" applyFill="1" applyBorder="1" applyAlignment="1">
      <alignment horizontal="center" vertical="center"/>
    </xf>
    <xf numFmtId="38" fontId="17" fillId="0" borderId="0" xfId="1" applyFont="1" applyAlignment="1">
      <alignment horizontal="center" vertical="center"/>
    </xf>
    <xf numFmtId="0" fontId="19" fillId="0" borderId="42" xfId="0" applyFont="1" applyFill="1" applyBorder="1" applyAlignment="1">
      <alignment horizontal="center" vertical="center" wrapText="1"/>
    </xf>
    <xf numFmtId="38" fontId="11" fillId="0" borderId="169" xfId="1" applyFont="1" applyFill="1" applyBorder="1" applyAlignment="1">
      <alignment vertical="center" textRotation="255" wrapText="1"/>
    </xf>
    <xf numFmtId="38" fontId="11" fillId="0" borderId="164" xfId="1" applyFont="1" applyFill="1" applyBorder="1" applyAlignment="1">
      <alignment vertical="center" textRotation="255" wrapText="1"/>
    </xf>
    <xf numFmtId="38" fontId="11" fillId="0" borderId="164" xfId="1" applyFont="1" applyFill="1" applyBorder="1" applyAlignment="1">
      <alignment horizontal="center" vertical="center" textRotation="255" wrapText="1"/>
    </xf>
    <xf numFmtId="38" fontId="19" fillId="0" borderId="164" xfId="1" applyFont="1" applyFill="1" applyBorder="1" applyAlignment="1">
      <alignment vertical="center" textRotation="255" wrapText="1"/>
    </xf>
    <xf numFmtId="38" fontId="19" fillId="0" borderId="165" xfId="1" applyFont="1" applyFill="1" applyBorder="1" applyAlignment="1">
      <alignment vertical="center" textRotation="255" wrapText="1"/>
    </xf>
    <xf numFmtId="0" fontId="19" fillId="0" borderId="49" xfId="0" applyFont="1" applyFill="1" applyBorder="1" applyAlignment="1">
      <alignment horizontal="center" vertical="center"/>
    </xf>
    <xf numFmtId="0" fontId="19" fillId="10" borderId="50" xfId="0" applyFont="1" applyFill="1" applyBorder="1" applyAlignment="1">
      <alignment horizontal="center" vertical="center"/>
    </xf>
    <xf numFmtId="0" fontId="19" fillId="11" borderId="33" xfId="0" applyFont="1" applyFill="1" applyBorder="1" applyAlignment="1">
      <alignment horizontal="center" vertical="center" shrinkToFit="1"/>
    </xf>
    <xf numFmtId="0" fontId="19" fillId="10" borderId="33" xfId="0" applyFont="1" applyFill="1" applyBorder="1" applyAlignment="1">
      <alignment horizontal="center" vertical="center" shrinkToFit="1"/>
    </xf>
    <xf numFmtId="0" fontId="19" fillId="5" borderId="145" xfId="0" applyFont="1" applyFill="1" applyBorder="1" applyAlignment="1">
      <alignment horizontal="center" vertical="center"/>
    </xf>
    <xf numFmtId="0" fontId="19" fillId="11" borderId="145" xfId="0" applyFont="1" applyFill="1" applyBorder="1" applyAlignment="1">
      <alignment horizontal="center" vertical="center"/>
    </xf>
    <xf numFmtId="0" fontId="19" fillId="5" borderId="131" xfId="0" applyFont="1" applyFill="1" applyBorder="1" applyAlignment="1">
      <alignment horizontal="center" vertical="center"/>
    </xf>
    <xf numFmtId="0" fontId="19" fillId="11" borderId="131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10" borderId="34" xfId="0" applyFont="1" applyFill="1" applyBorder="1" applyAlignment="1">
      <alignment horizontal="center" vertical="center"/>
    </xf>
    <xf numFmtId="0" fontId="19" fillId="11" borderId="146" xfId="0" applyFont="1" applyFill="1" applyBorder="1" applyAlignment="1">
      <alignment horizontal="center" vertical="center"/>
    </xf>
    <xf numFmtId="0" fontId="19" fillId="11" borderId="132" xfId="0" applyFont="1" applyFill="1" applyBorder="1" applyAlignment="1">
      <alignment horizontal="center" vertical="center"/>
    </xf>
    <xf numFmtId="38" fontId="19" fillId="0" borderId="169" xfId="1" applyFont="1" applyFill="1" applyBorder="1" applyAlignment="1">
      <alignment horizontal="center" vertical="center" textRotation="255" wrapText="1"/>
    </xf>
    <xf numFmtId="38" fontId="19" fillId="0" borderId="164" xfId="1" applyFont="1" applyFill="1" applyBorder="1" applyAlignment="1">
      <alignment horizontal="center" vertical="center" textRotation="255" wrapText="1"/>
    </xf>
    <xf numFmtId="38" fontId="19" fillId="0" borderId="165" xfId="1" applyFont="1" applyFill="1" applyBorder="1" applyAlignment="1">
      <alignment horizontal="center" vertical="center" textRotation="255" wrapText="1"/>
    </xf>
    <xf numFmtId="38" fontId="19" fillId="0" borderId="66" xfId="1" applyFont="1" applyFill="1" applyBorder="1" applyAlignment="1">
      <alignment horizontal="center" vertical="center"/>
    </xf>
    <xf numFmtId="38" fontId="19" fillId="0" borderId="67" xfId="1" applyFont="1" applyFill="1" applyBorder="1" applyAlignment="1">
      <alignment horizontal="center" vertical="center"/>
    </xf>
    <xf numFmtId="38" fontId="19" fillId="0" borderId="162" xfId="1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10" borderId="40" xfId="0" applyFont="1" applyFill="1" applyBorder="1" applyAlignment="1">
      <alignment horizontal="center" vertical="center"/>
    </xf>
    <xf numFmtId="0" fontId="19" fillId="11" borderId="149" xfId="0" applyFont="1" applyFill="1" applyBorder="1" applyAlignment="1">
      <alignment horizontal="center" vertical="center" textRotation="255" wrapText="1"/>
    </xf>
    <xf numFmtId="0" fontId="19" fillId="5" borderId="3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left" vertical="center" shrinkToFit="1"/>
    </xf>
    <xf numFmtId="0" fontId="19" fillId="0" borderId="44" xfId="0" applyFont="1" applyBorder="1" applyAlignment="1">
      <alignment vertical="center" shrinkToFit="1"/>
    </xf>
    <xf numFmtId="0" fontId="19" fillId="0" borderId="33" xfId="0" applyFont="1" applyFill="1" applyBorder="1" applyAlignment="1">
      <alignment horizontal="center" vertical="center"/>
    </xf>
    <xf numFmtId="0" fontId="19" fillId="10" borderId="33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10" borderId="56" xfId="0" applyFont="1" applyFill="1" applyBorder="1" applyAlignment="1">
      <alignment horizontal="center" vertical="center"/>
    </xf>
    <xf numFmtId="0" fontId="19" fillId="11" borderId="40" xfId="0" applyFont="1" applyFill="1" applyBorder="1" applyAlignment="1">
      <alignment horizontal="center" vertical="center"/>
    </xf>
    <xf numFmtId="177" fontId="19" fillId="10" borderId="32" xfId="0" applyNumberFormat="1" applyFont="1" applyFill="1" applyBorder="1" applyAlignment="1">
      <alignment horizontal="center" vertical="center"/>
    </xf>
    <xf numFmtId="38" fontId="15" fillId="13" borderId="28" xfId="3" applyFont="1" applyFill="1" applyBorder="1" applyAlignment="1">
      <alignment horizontal="center" vertical="center"/>
    </xf>
    <xf numFmtId="38" fontId="15" fillId="13" borderId="31" xfId="3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top"/>
    </xf>
    <xf numFmtId="0" fontId="0" fillId="0" borderId="51" xfId="0" applyBorder="1" applyAlignment="1">
      <alignment horizontal="center" vertical="center"/>
    </xf>
    <xf numFmtId="0" fontId="0" fillId="0" borderId="51" xfId="0" applyFill="1" applyBorder="1" applyAlignment="1">
      <alignment horizontal="center" vertical="top" wrapText="1"/>
    </xf>
    <xf numFmtId="38" fontId="19" fillId="11" borderId="32" xfId="1" applyFont="1" applyFill="1" applyBorder="1">
      <alignment vertical="center"/>
    </xf>
    <xf numFmtId="40" fontId="19" fillId="5" borderId="40" xfId="1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8" fontId="9" fillId="0" borderId="0" xfId="0" applyNumberFormat="1" applyFont="1" applyAlignment="1" applyProtection="1">
      <alignment horizontal="center" vertical="center"/>
      <protection hidden="1"/>
    </xf>
    <xf numFmtId="0" fontId="24" fillId="4" borderId="0" xfId="0" applyFont="1" applyFill="1" applyAlignment="1">
      <alignment horizontal="center" vertical="center"/>
    </xf>
    <xf numFmtId="0" fontId="19" fillId="0" borderId="33" xfId="0" applyFont="1" applyFill="1" applyBorder="1" applyAlignment="1">
      <alignment vertical="center" shrinkToFit="1"/>
    </xf>
    <xf numFmtId="0" fontId="19" fillId="0" borderId="38" xfId="0" applyFont="1" applyFill="1" applyBorder="1" applyAlignment="1">
      <alignment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vertical="center" shrinkToFit="1"/>
    </xf>
    <xf numFmtId="0" fontId="19" fillId="0" borderId="34" xfId="0" applyFont="1" applyFill="1" applyBorder="1" applyAlignment="1">
      <alignment vertical="center" shrinkToFit="1"/>
    </xf>
    <xf numFmtId="38" fontId="9" fillId="0" borderId="104" xfId="3" applyFont="1" applyFill="1" applyBorder="1" applyAlignment="1" applyProtection="1">
      <alignment vertical="center" shrinkToFit="1"/>
      <protection hidden="1"/>
    </xf>
    <xf numFmtId="38" fontId="9" fillId="0" borderId="97" xfId="3" applyFont="1" applyFill="1" applyBorder="1" applyAlignment="1" applyProtection="1">
      <alignment vertical="center" shrinkToFit="1"/>
      <protection hidden="1"/>
    </xf>
    <xf numFmtId="38" fontId="9" fillId="0" borderId="99" xfId="3" applyFont="1" applyFill="1" applyBorder="1" applyAlignment="1" applyProtection="1">
      <alignment vertical="center" shrinkToFit="1"/>
      <protection hidden="1"/>
    </xf>
    <xf numFmtId="38" fontId="9" fillId="0" borderId="95" xfId="3" applyFont="1" applyFill="1" applyBorder="1" applyAlignment="1" applyProtection="1">
      <alignment vertical="center" shrinkToFit="1"/>
      <protection hidden="1"/>
    </xf>
    <xf numFmtId="0" fontId="19" fillId="0" borderId="42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2" xfId="0" applyFont="1" applyBorder="1" applyAlignment="1">
      <alignment vertical="center" shrinkToFit="1"/>
    </xf>
    <xf numFmtId="177" fontId="19" fillId="0" borderId="46" xfId="0" applyNumberFormat="1" applyFont="1" applyBorder="1" applyAlignment="1">
      <alignment horizontal="center" vertical="center" shrinkToFit="1"/>
    </xf>
    <xf numFmtId="177" fontId="19" fillId="0" borderId="44" xfId="0" applyNumberFormat="1" applyFont="1" applyBorder="1" applyAlignment="1">
      <alignment horizontal="center" vertical="center" shrinkToFit="1"/>
    </xf>
    <xf numFmtId="0" fontId="19" fillId="0" borderId="46" xfId="0" applyFont="1" applyBorder="1" applyAlignment="1">
      <alignment vertical="center" shrinkToFit="1"/>
    </xf>
    <xf numFmtId="38" fontId="19" fillId="0" borderId="44" xfId="1" applyFont="1" applyFill="1" applyBorder="1" applyAlignment="1">
      <alignment vertical="center" shrinkToFit="1"/>
    </xf>
    <xf numFmtId="38" fontId="19" fillId="0" borderId="45" xfId="1" applyFont="1" applyFill="1" applyBorder="1" applyAlignment="1">
      <alignment vertical="center" shrinkToFit="1"/>
    </xf>
    <xf numFmtId="38" fontId="19" fillId="0" borderId="31" xfId="1" applyFont="1" applyFill="1" applyBorder="1" applyAlignment="1">
      <alignment vertical="center" shrinkToFit="1"/>
    </xf>
    <xf numFmtId="38" fontId="19" fillId="0" borderId="141" xfId="1" applyFont="1" applyFill="1" applyBorder="1" applyAlignment="1">
      <alignment vertical="center" shrinkToFit="1"/>
    </xf>
    <xf numFmtId="38" fontId="19" fillId="0" borderId="46" xfId="1" applyFont="1" applyFill="1" applyBorder="1" applyAlignment="1">
      <alignment vertical="center" shrinkToFit="1"/>
    </xf>
    <xf numFmtId="38" fontId="19" fillId="0" borderId="42" xfId="1" applyFont="1" applyFill="1" applyBorder="1" applyAlignment="1">
      <alignment vertical="center" shrinkToFit="1"/>
    </xf>
    <xf numFmtId="38" fontId="19" fillId="0" borderId="170" xfId="1" applyFont="1" applyFill="1" applyBorder="1" applyAlignment="1">
      <alignment vertical="center" shrinkToFit="1"/>
    </xf>
    <xf numFmtId="38" fontId="19" fillId="0" borderId="48" xfId="1" applyFont="1" applyFill="1" applyBorder="1" applyAlignment="1">
      <alignment vertical="center" shrinkToFit="1"/>
    </xf>
    <xf numFmtId="0" fontId="19" fillId="0" borderId="48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38" fontId="19" fillId="11" borderId="33" xfId="1" applyFont="1" applyFill="1" applyBorder="1" applyAlignment="1">
      <alignment vertical="center" shrinkToFit="1"/>
    </xf>
    <xf numFmtId="38" fontId="19" fillId="11" borderId="38" xfId="1" applyFont="1" applyFill="1" applyBorder="1" applyAlignment="1">
      <alignment vertical="center" shrinkToFit="1"/>
    </xf>
    <xf numFmtId="38" fontId="19" fillId="0" borderId="49" xfId="1" applyFont="1" applyFill="1" applyBorder="1" applyAlignment="1">
      <alignment vertical="center" shrinkToFit="1"/>
    </xf>
    <xf numFmtId="0" fontId="19" fillId="0" borderId="93" xfId="0" applyFont="1" applyFill="1" applyBorder="1">
      <alignment vertical="center"/>
    </xf>
    <xf numFmtId="0" fontId="19" fillId="0" borderId="90" xfId="0" applyFont="1" applyBorder="1">
      <alignment vertical="center"/>
    </xf>
    <xf numFmtId="38" fontId="19" fillId="0" borderId="43" xfId="1" applyFont="1" applyFill="1" applyBorder="1" applyAlignment="1">
      <alignment vertical="center" shrinkToFit="1"/>
    </xf>
    <xf numFmtId="38" fontId="19" fillId="2" borderId="142" xfId="1" applyFont="1" applyFill="1" applyBorder="1" applyAlignment="1">
      <alignment vertical="center" shrinkToFit="1"/>
    </xf>
    <xf numFmtId="38" fontId="19" fillId="0" borderId="31" xfId="1" applyFont="1" applyFill="1" applyBorder="1" applyAlignment="1">
      <alignment horizontal="center" vertical="center" shrinkToFit="1"/>
    </xf>
    <xf numFmtId="38" fontId="19" fillId="0" borderId="76" xfId="1" applyFont="1" applyFill="1" applyBorder="1" applyAlignment="1">
      <alignment horizontal="right" vertical="center"/>
    </xf>
    <xf numFmtId="38" fontId="19" fillId="0" borderId="73" xfId="1" applyFont="1" applyFill="1" applyBorder="1" applyAlignment="1">
      <alignment horizontal="right" vertical="center"/>
    </xf>
    <xf numFmtId="38" fontId="19" fillId="0" borderId="173" xfId="1" applyFont="1" applyFill="1" applyBorder="1" applyAlignment="1">
      <alignment horizontal="right" vertical="center"/>
    </xf>
    <xf numFmtId="38" fontId="19" fillId="0" borderId="32" xfId="1" applyFont="1" applyFill="1" applyBorder="1" applyAlignment="1">
      <alignment horizontal="right" vertical="center"/>
    </xf>
    <xf numFmtId="38" fontId="19" fillId="0" borderId="33" xfId="1" applyFont="1" applyFill="1" applyBorder="1" applyAlignment="1">
      <alignment horizontal="right" vertical="center"/>
    </xf>
    <xf numFmtId="38" fontId="19" fillId="0" borderId="34" xfId="1" applyFont="1" applyFill="1" applyBorder="1" applyAlignment="1">
      <alignment horizontal="right" vertical="center"/>
    </xf>
    <xf numFmtId="38" fontId="19" fillId="0" borderId="49" xfId="1" applyFont="1" applyFill="1" applyBorder="1" applyAlignment="1">
      <alignment horizontal="right" vertical="center"/>
    </xf>
    <xf numFmtId="38" fontId="19" fillId="0" borderId="0" xfId="0" applyNumberFormat="1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40" fontId="19" fillId="0" borderId="0" xfId="1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shrinkToFit="1"/>
    </xf>
    <xf numFmtId="0" fontId="19" fillId="0" borderId="65" xfId="0" applyFont="1" applyFill="1" applyBorder="1" applyAlignment="1">
      <alignment vertical="center" wrapText="1"/>
    </xf>
    <xf numFmtId="0" fontId="0" fillId="0" borderId="53" xfId="0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4" fontId="19" fillId="0" borderId="32" xfId="0" applyNumberFormat="1" applyFont="1" applyFill="1" applyBorder="1" applyAlignment="1">
      <alignment horizontal="center" vertical="center" shrinkToFit="1"/>
    </xf>
    <xf numFmtId="14" fontId="19" fillId="0" borderId="32" xfId="0" applyNumberFormat="1" applyFont="1" applyFill="1" applyBorder="1" applyAlignment="1">
      <alignment horizontal="center" vertical="center"/>
    </xf>
    <xf numFmtId="38" fontId="19" fillId="0" borderId="38" xfId="1" applyFont="1" applyFill="1" applyBorder="1" applyAlignment="1">
      <alignment horizontal="center" vertical="center"/>
    </xf>
    <xf numFmtId="38" fontId="19" fillId="10" borderId="49" xfId="1" applyFont="1" applyFill="1" applyBorder="1" applyAlignment="1">
      <alignment horizontal="right" vertical="center"/>
    </xf>
    <xf numFmtId="38" fontId="19" fillId="0" borderId="31" xfId="1" applyFont="1" applyBorder="1" applyAlignment="1">
      <alignment horizontal="right" vertical="center" shrinkToFit="1"/>
    </xf>
    <xf numFmtId="179" fontId="19" fillId="0" borderId="0" xfId="1" applyNumberFormat="1" applyFont="1">
      <alignment vertical="center"/>
    </xf>
    <xf numFmtId="0" fontId="19" fillId="10" borderId="39" xfId="0" applyFont="1" applyFill="1" applyBorder="1" applyAlignment="1">
      <alignment horizontal="center" vertical="center"/>
    </xf>
    <xf numFmtId="38" fontId="19" fillId="0" borderId="0" xfId="1" applyFont="1" applyAlignment="1">
      <alignment horizontal="center" vertical="center"/>
    </xf>
    <xf numFmtId="38" fontId="19" fillId="10" borderId="38" xfId="1" applyFont="1" applyFill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 shrinkToFit="1"/>
    </xf>
    <xf numFmtId="38" fontId="19" fillId="0" borderId="0" xfId="1" applyFont="1" applyFill="1" applyBorder="1" applyAlignment="1">
      <alignment horizontal="center" vertical="center" textRotation="255"/>
    </xf>
    <xf numFmtId="38" fontId="19" fillId="0" borderId="34" xfId="1" applyFont="1" applyFill="1" applyBorder="1">
      <alignment vertical="center"/>
    </xf>
    <xf numFmtId="38" fontId="19" fillId="0" borderId="35" xfId="1" applyFont="1" applyBorder="1">
      <alignment vertical="center"/>
    </xf>
    <xf numFmtId="38" fontId="19" fillId="0" borderId="36" xfId="1" applyFont="1" applyBorder="1">
      <alignment vertical="center"/>
    </xf>
    <xf numFmtId="38" fontId="19" fillId="0" borderId="37" xfId="1" applyFont="1" applyBorder="1">
      <alignment vertical="center"/>
    </xf>
    <xf numFmtId="0" fontId="19" fillId="0" borderId="58" xfId="0" applyFont="1" applyBorder="1">
      <alignment vertical="center"/>
    </xf>
    <xf numFmtId="177" fontId="19" fillId="0" borderId="40" xfId="0" applyNumberFormat="1" applyFont="1" applyFill="1" applyBorder="1" applyAlignment="1">
      <alignment horizontal="center" vertical="center" shrinkToFit="1"/>
    </xf>
    <xf numFmtId="38" fontId="19" fillId="11" borderId="32" xfId="1" applyFont="1" applyFill="1" applyBorder="1" applyAlignment="1">
      <alignment vertical="center" shrinkToFit="1"/>
    </xf>
    <xf numFmtId="0" fontId="19" fillId="11" borderId="40" xfId="0" applyFont="1" applyFill="1" applyBorder="1" applyAlignment="1">
      <alignment horizontal="center" vertical="center" shrinkToFit="1"/>
    </xf>
    <xf numFmtId="38" fontId="19" fillId="0" borderId="80" xfId="1" applyFont="1" applyFill="1" applyBorder="1">
      <alignment vertical="center"/>
    </xf>
    <xf numFmtId="0" fontId="19" fillId="0" borderId="80" xfId="0" applyFont="1" applyFill="1" applyBorder="1">
      <alignment vertical="center"/>
    </xf>
    <xf numFmtId="177" fontId="19" fillId="0" borderId="33" xfId="0" applyNumberFormat="1" applyFont="1" applyFill="1" applyBorder="1" applyAlignment="1">
      <alignment horizontal="center" vertical="center" shrinkToFit="1"/>
    </xf>
    <xf numFmtId="177" fontId="19" fillId="0" borderId="33" xfId="0" applyNumberFormat="1" applyFont="1" applyFill="1" applyBorder="1" applyAlignment="1">
      <alignment horizontal="center" vertical="center"/>
    </xf>
    <xf numFmtId="0" fontId="19" fillId="11" borderId="33" xfId="0" applyFont="1" applyFill="1" applyBorder="1" applyAlignment="1">
      <alignment horizontal="center" vertical="center"/>
    </xf>
    <xf numFmtId="177" fontId="19" fillId="10" borderId="33" xfId="0" applyNumberFormat="1" applyFont="1" applyFill="1" applyBorder="1" applyAlignment="1">
      <alignment horizontal="center" vertical="center"/>
    </xf>
    <xf numFmtId="38" fontId="19" fillId="10" borderId="80" xfId="1" applyFont="1" applyFill="1" applyBorder="1">
      <alignment vertical="center"/>
    </xf>
    <xf numFmtId="0" fontId="9" fillId="0" borderId="144" xfId="0" applyFont="1" applyFill="1" applyBorder="1" applyAlignment="1" applyProtection="1">
      <alignment horizontal="center" vertical="center" wrapText="1"/>
      <protection locked="0"/>
    </xf>
    <xf numFmtId="0" fontId="9" fillId="0" borderId="146" xfId="0" applyFont="1" applyFill="1" applyBorder="1" applyAlignment="1" applyProtection="1">
      <alignment horizontal="center" vertical="center" wrapText="1"/>
      <protection locked="0"/>
    </xf>
    <xf numFmtId="0" fontId="9" fillId="3" borderId="144" xfId="0" applyFont="1" applyFill="1" applyBorder="1" applyAlignment="1" applyProtection="1">
      <alignment horizontal="center" vertical="center" wrapText="1"/>
      <protection locked="0"/>
    </xf>
    <xf numFmtId="0" fontId="9" fillId="0" borderId="145" xfId="0" applyFont="1" applyFill="1" applyBorder="1" applyAlignment="1" applyProtection="1">
      <alignment horizontal="center" vertical="center" wrapText="1"/>
      <protection locked="0"/>
    </xf>
    <xf numFmtId="0" fontId="9" fillId="0" borderId="145" xfId="0" applyFont="1" applyFill="1" applyBorder="1" applyAlignment="1" applyProtection="1">
      <alignment horizontal="center" vertical="center" shrinkToFit="1"/>
      <protection locked="0"/>
    </xf>
    <xf numFmtId="0" fontId="21" fillId="0" borderId="145" xfId="0" applyFont="1" applyFill="1" applyBorder="1" applyAlignment="1">
      <alignment horizontal="center" vertical="center" wrapText="1"/>
    </xf>
    <xf numFmtId="0" fontId="21" fillId="18" borderId="145" xfId="0" applyFont="1" applyFill="1" applyBorder="1" applyAlignment="1">
      <alignment horizontal="center" vertical="center" wrapText="1"/>
    </xf>
    <xf numFmtId="0" fontId="21" fillId="18" borderId="146" xfId="0" applyFont="1" applyFill="1" applyBorder="1" applyAlignment="1">
      <alignment horizontal="center" vertical="center" wrapText="1"/>
    </xf>
    <xf numFmtId="0" fontId="21" fillId="18" borderId="144" xfId="0" applyFont="1" applyFill="1" applyBorder="1" applyAlignment="1">
      <alignment horizontal="center" vertical="center" wrapText="1"/>
    </xf>
    <xf numFmtId="0" fontId="9" fillId="18" borderId="146" xfId="0" applyFont="1" applyFill="1" applyBorder="1" applyAlignment="1" applyProtection="1">
      <alignment horizontal="center" vertical="center" wrapText="1"/>
      <protection locked="0"/>
    </xf>
    <xf numFmtId="0" fontId="21" fillId="3" borderId="144" xfId="0" applyFont="1" applyFill="1" applyBorder="1" applyAlignment="1">
      <alignment horizontal="center" vertical="center" wrapText="1"/>
    </xf>
    <xf numFmtId="0" fontId="21" fillId="18" borderId="145" xfId="0" applyFont="1" applyFill="1" applyBorder="1" applyAlignment="1">
      <alignment horizontal="center" vertical="center" wrapText="1" shrinkToFit="1"/>
    </xf>
    <xf numFmtId="0" fontId="21" fillId="0" borderId="146" xfId="0" applyFont="1" applyFill="1" applyBorder="1" applyAlignment="1">
      <alignment horizontal="center" vertical="center" wrapText="1"/>
    </xf>
    <xf numFmtId="0" fontId="21" fillId="0" borderId="144" xfId="0" applyFont="1" applyFill="1" applyBorder="1" applyAlignment="1">
      <alignment horizontal="center" vertical="center" wrapText="1"/>
    </xf>
    <xf numFmtId="0" fontId="9" fillId="0" borderId="144" xfId="0" applyFont="1" applyFill="1" applyBorder="1" applyAlignment="1">
      <alignment horizontal="center" vertical="center" wrapText="1"/>
    </xf>
    <xf numFmtId="0" fontId="9" fillId="0" borderId="146" xfId="0" applyFont="1" applyFill="1" applyBorder="1" applyAlignment="1">
      <alignment horizontal="center" vertical="center" wrapText="1"/>
    </xf>
    <xf numFmtId="0" fontId="21" fillId="0" borderId="130" xfId="0" applyFont="1" applyFill="1" applyBorder="1" applyAlignment="1">
      <alignment horizontal="center" vertical="center" wrapText="1"/>
    </xf>
    <xf numFmtId="0" fontId="21" fillId="0" borderId="131" xfId="0" applyFont="1" applyFill="1" applyBorder="1" applyAlignment="1">
      <alignment horizontal="center" vertical="center" wrapText="1"/>
    </xf>
    <xf numFmtId="0" fontId="21" fillId="3" borderId="131" xfId="0" applyFont="1" applyFill="1" applyBorder="1" applyAlignment="1">
      <alignment horizontal="center" vertical="center" wrapText="1"/>
    </xf>
    <xf numFmtId="0" fontId="21" fillId="0" borderId="132" xfId="0" applyFont="1" applyFill="1" applyBorder="1" applyAlignment="1">
      <alignment horizontal="center" vertical="center" wrapText="1"/>
    </xf>
    <xf numFmtId="0" fontId="21" fillId="0" borderId="144" xfId="0" applyNumberFormat="1" applyFont="1" applyFill="1" applyBorder="1" applyAlignment="1">
      <alignment horizontal="center" vertical="center" wrapText="1"/>
    </xf>
    <xf numFmtId="0" fontId="21" fillId="0" borderId="145" xfId="0" applyNumberFormat="1" applyFont="1" applyFill="1" applyBorder="1" applyAlignment="1">
      <alignment horizontal="center" vertical="center" wrapText="1"/>
    </xf>
    <xf numFmtId="38" fontId="21" fillId="0" borderId="144" xfId="1" applyFont="1" applyFill="1" applyBorder="1" applyAlignment="1">
      <alignment horizontal="center" vertical="center"/>
    </xf>
    <xf numFmtId="38" fontId="21" fillId="0" borderId="145" xfId="1" applyFont="1" applyFill="1" applyBorder="1" applyAlignment="1">
      <alignment horizontal="center" vertical="center"/>
    </xf>
    <xf numFmtId="38" fontId="21" fillId="0" borderId="146" xfId="1" applyFont="1" applyFill="1" applyBorder="1" applyAlignment="1">
      <alignment horizontal="center" vertical="center"/>
    </xf>
    <xf numFmtId="38" fontId="21" fillId="0" borderId="135" xfId="1" applyFont="1" applyFill="1" applyBorder="1" applyAlignment="1">
      <alignment horizontal="center" vertical="center" wrapText="1"/>
    </xf>
    <xf numFmtId="0" fontId="21" fillId="3" borderId="145" xfId="0" applyFont="1" applyFill="1" applyBorder="1" applyAlignment="1">
      <alignment horizontal="center" vertical="center" wrapText="1"/>
    </xf>
    <xf numFmtId="0" fontId="21" fillId="18" borderId="167" xfId="0" applyFont="1" applyFill="1" applyBorder="1" applyAlignment="1">
      <alignment horizontal="center" vertical="center" wrapText="1"/>
    </xf>
    <xf numFmtId="38" fontId="21" fillId="0" borderId="134" xfId="1" applyFont="1" applyFill="1" applyBorder="1" applyAlignment="1">
      <alignment horizontal="center" vertical="center" wrapText="1"/>
    </xf>
    <xf numFmtId="38" fontId="21" fillId="0" borderId="181" xfId="1" applyFont="1" applyFill="1" applyBorder="1" applyAlignment="1">
      <alignment horizontal="center" vertical="center" wrapText="1"/>
    </xf>
    <xf numFmtId="38" fontId="9" fillId="0" borderId="145" xfId="1" applyFont="1" applyFill="1" applyBorder="1" applyAlignment="1">
      <alignment horizontal="center" vertical="center" wrapText="1"/>
    </xf>
    <xf numFmtId="38" fontId="21" fillId="0" borderId="145" xfId="1" applyFont="1" applyFill="1" applyBorder="1" applyAlignment="1">
      <alignment horizontal="center" vertical="center" wrapText="1"/>
    </xf>
    <xf numFmtId="38" fontId="21" fillId="0" borderId="146" xfId="1" applyFont="1" applyFill="1" applyBorder="1" applyAlignment="1">
      <alignment horizontal="center" vertical="center" wrapText="1"/>
    </xf>
    <xf numFmtId="38" fontId="21" fillId="0" borderId="144" xfId="1" applyFont="1" applyFill="1" applyBorder="1" applyAlignment="1">
      <alignment horizontal="center" vertical="center" wrapText="1"/>
    </xf>
    <xf numFmtId="38" fontId="21" fillId="18" borderId="167" xfId="1" applyFont="1" applyFill="1" applyBorder="1" applyAlignment="1">
      <alignment horizontal="center" vertical="center" wrapText="1"/>
    </xf>
    <xf numFmtId="38" fontId="9" fillId="0" borderId="181" xfId="1" applyFont="1" applyFill="1" applyBorder="1" applyAlignment="1">
      <alignment horizontal="center" vertical="center" wrapText="1"/>
    </xf>
    <xf numFmtId="38" fontId="9" fillId="0" borderId="144" xfId="1" applyFont="1" applyFill="1" applyBorder="1" applyAlignment="1">
      <alignment horizontal="center" vertical="center" wrapText="1"/>
    </xf>
    <xf numFmtId="38" fontId="9" fillId="0" borderId="167" xfId="1" applyFont="1" applyFill="1" applyBorder="1" applyAlignment="1">
      <alignment horizontal="center" vertical="center" wrapText="1"/>
    </xf>
    <xf numFmtId="38" fontId="21" fillId="0" borderId="2" xfId="1" applyFont="1" applyFill="1" applyBorder="1" applyAlignment="1">
      <alignment horizontal="center" vertical="center" wrapText="1"/>
    </xf>
    <xf numFmtId="38" fontId="21" fillId="0" borderId="174" xfId="1" applyFont="1" applyFill="1" applyBorder="1" applyAlignment="1">
      <alignment horizontal="center" vertical="center" wrapText="1"/>
    </xf>
    <xf numFmtId="38" fontId="21" fillId="0" borderId="153" xfId="1" applyFont="1" applyFill="1" applyBorder="1" applyAlignment="1">
      <alignment horizontal="center" vertical="center" wrapText="1"/>
    </xf>
    <xf numFmtId="0" fontId="21" fillId="18" borderId="13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/>
    </xf>
    <xf numFmtId="0" fontId="19" fillId="0" borderId="94" xfId="0" applyFont="1" applyFill="1" applyBorder="1" applyAlignment="1">
      <alignment horizontal="center" vertical="center"/>
    </xf>
    <xf numFmtId="0" fontId="19" fillId="11" borderId="76" xfId="0" applyFont="1" applyFill="1" applyBorder="1" applyAlignment="1">
      <alignment horizontal="center" vertical="center" shrinkToFit="1"/>
    </xf>
    <xf numFmtId="0" fontId="19" fillId="11" borderId="73" xfId="0" applyFont="1" applyFill="1" applyBorder="1" applyAlignment="1">
      <alignment vertical="center" shrinkToFit="1"/>
    </xf>
    <xf numFmtId="0" fontId="19" fillId="0" borderId="73" xfId="0" applyFont="1" applyFill="1" applyBorder="1" applyAlignment="1">
      <alignment vertical="center" shrinkToFit="1"/>
    </xf>
    <xf numFmtId="0" fontId="19" fillId="0" borderId="73" xfId="0" applyFont="1" applyFill="1" applyBorder="1" applyAlignment="1">
      <alignment horizontal="center" vertical="center" shrinkToFit="1"/>
    </xf>
    <xf numFmtId="0" fontId="19" fillId="0" borderId="73" xfId="0" applyFont="1" applyFill="1" applyBorder="1" applyAlignment="1">
      <alignment horizontal="center" vertical="center"/>
    </xf>
    <xf numFmtId="0" fontId="19" fillId="0" borderId="173" xfId="0" applyFont="1" applyFill="1" applyBorder="1">
      <alignment vertical="center"/>
    </xf>
    <xf numFmtId="0" fontId="19" fillId="0" borderId="76" xfId="0" applyFont="1" applyFill="1" applyBorder="1">
      <alignment vertical="center"/>
    </xf>
    <xf numFmtId="0" fontId="19" fillId="0" borderId="94" xfId="0" applyFont="1" applyFill="1" applyBorder="1" applyAlignment="1">
      <alignment vertical="center" shrinkToFit="1"/>
    </xf>
    <xf numFmtId="0" fontId="19" fillId="11" borderId="76" xfId="0" applyFont="1" applyFill="1" applyBorder="1" applyAlignment="1">
      <alignment horizontal="center" vertical="center"/>
    </xf>
    <xf numFmtId="0" fontId="19" fillId="0" borderId="73" xfId="0" applyFont="1" applyFill="1" applyBorder="1">
      <alignment vertical="center"/>
    </xf>
    <xf numFmtId="0" fontId="19" fillId="0" borderId="173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vertical="center" shrinkToFit="1"/>
    </xf>
    <xf numFmtId="0" fontId="19" fillId="0" borderId="173" xfId="0" applyFont="1" applyFill="1" applyBorder="1" applyAlignment="1">
      <alignment vertical="center" shrinkToFit="1"/>
    </xf>
    <xf numFmtId="0" fontId="19" fillId="0" borderId="150" xfId="0" applyFont="1" applyFill="1" applyBorder="1">
      <alignment vertical="center"/>
    </xf>
    <xf numFmtId="0" fontId="19" fillId="0" borderId="94" xfId="0" applyFont="1" applyFill="1" applyBorder="1">
      <alignment vertical="center"/>
    </xf>
    <xf numFmtId="0" fontId="19" fillId="0" borderId="55" xfId="0" applyFont="1" applyFill="1" applyBorder="1" applyAlignment="1">
      <alignment horizontal="center" vertical="center"/>
    </xf>
    <xf numFmtId="0" fontId="19" fillId="11" borderId="73" xfId="0" applyFont="1" applyFill="1" applyBorder="1" applyAlignment="1">
      <alignment horizontal="center" vertical="center" shrinkToFit="1"/>
    </xf>
    <xf numFmtId="0" fontId="19" fillId="5" borderId="173" xfId="0" applyFont="1" applyFill="1" applyBorder="1" applyAlignment="1">
      <alignment horizontal="center" vertical="center"/>
    </xf>
    <xf numFmtId="177" fontId="19" fillId="0" borderId="150" xfId="0" applyNumberFormat="1" applyFont="1" applyFill="1" applyBorder="1" applyAlignment="1">
      <alignment horizontal="center" vertical="center" shrinkToFit="1"/>
    </xf>
    <xf numFmtId="38" fontId="19" fillId="11" borderId="76" xfId="1" applyFont="1" applyFill="1" applyBorder="1" applyAlignment="1">
      <alignment vertical="center" shrinkToFit="1"/>
    </xf>
    <xf numFmtId="38" fontId="19" fillId="11" borderId="73" xfId="1" applyFont="1" applyFill="1" applyBorder="1" applyAlignment="1">
      <alignment vertical="center" shrinkToFit="1"/>
    </xf>
    <xf numFmtId="38" fontId="19" fillId="11" borderId="94" xfId="1" applyFont="1" applyFill="1" applyBorder="1" applyAlignment="1">
      <alignment vertical="center" shrinkToFit="1"/>
    </xf>
    <xf numFmtId="38" fontId="19" fillId="0" borderId="182" xfId="1" applyFont="1" applyFill="1" applyBorder="1" applyAlignment="1">
      <alignment vertical="center" shrinkToFit="1"/>
    </xf>
    <xf numFmtId="0" fontId="19" fillId="11" borderId="150" xfId="0" applyFont="1" applyFill="1" applyBorder="1" applyAlignment="1">
      <alignment horizontal="center" vertical="center" shrinkToFit="1"/>
    </xf>
    <xf numFmtId="38" fontId="19" fillId="0" borderId="182" xfId="1" applyFont="1" applyFill="1" applyBorder="1" applyAlignment="1">
      <alignment horizontal="right" vertical="center"/>
    </xf>
    <xf numFmtId="38" fontId="19" fillId="5" borderId="52" xfId="1" applyFont="1" applyFill="1" applyBorder="1">
      <alignment vertical="center"/>
    </xf>
    <xf numFmtId="38" fontId="19" fillId="5" borderId="150" xfId="1" applyFont="1" applyFill="1" applyBorder="1" applyAlignment="1">
      <alignment horizontal="center" vertical="center"/>
    </xf>
    <xf numFmtId="38" fontId="19" fillId="5" borderId="73" xfId="1" applyFont="1" applyFill="1" applyBorder="1" applyAlignment="1">
      <alignment horizontal="center" vertical="center"/>
    </xf>
    <xf numFmtId="38" fontId="19" fillId="5" borderId="173" xfId="1" applyFont="1" applyFill="1" applyBorder="1" applyAlignment="1">
      <alignment horizontal="center" vertical="center"/>
    </xf>
    <xf numFmtId="38" fontId="19" fillId="0" borderId="76" xfId="1" applyFont="1" applyFill="1" applyBorder="1">
      <alignment vertical="center"/>
    </xf>
    <xf numFmtId="0" fontId="19" fillId="0" borderId="73" xfId="1" applyNumberFormat="1" applyFont="1" applyFill="1" applyBorder="1">
      <alignment vertical="center"/>
    </xf>
    <xf numFmtId="38" fontId="19" fillId="0" borderId="94" xfId="1" applyFont="1" applyFill="1" applyBorder="1" applyAlignment="1">
      <alignment horizontal="center" vertical="center"/>
    </xf>
    <xf numFmtId="38" fontId="19" fillId="0" borderId="73" xfId="1" applyFont="1" applyFill="1" applyBorder="1">
      <alignment vertical="center"/>
    </xf>
    <xf numFmtId="38" fontId="19" fillId="0" borderId="94" xfId="1" applyFont="1" applyFill="1" applyBorder="1">
      <alignment vertical="center"/>
    </xf>
    <xf numFmtId="38" fontId="19" fillId="5" borderId="75" xfId="1" applyFont="1" applyFill="1" applyBorder="1">
      <alignment vertical="center"/>
    </xf>
    <xf numFmtId="38" fontId="19" fillId="0" borderId="93" xfId="1" applyFont="1" applyFill="1" applyBorder="1" applyAlignment="1">
      <alignment vertical="center" shrinkToFit="1"/>
    </xf>
    <xf numFmtId="0" fontId="19" fillId="0" borderId="182" xfId="0" applyFont="1" applyFill="1" applyBorder="1" applyAlignment="1">
      <alignment horizontal="center" vertical="center"/>
    </xf>
    <xf numFmtId="38" fontId="19" fillId="0" borderId="76" xfId="1" applyFont="1" applyFill="1" applyBorder="1" applyAlignment="1">
      <alignment vertical="center" shrinkToFit="1"/>
    </xf>
    <xf numFmtId="38" fontId="19" fillId="0" borderId="73" xfId="1" applyFont="1" applyFill="1" applyBorder="1" applyAlignment="1">
      <alignment vertical="center" shrinkToFit="1"/>
    </xf>
    <xf numFmtId="38" fontId="19" fillId="0" borderId="173" xfId="1" applyFont="1" applyFill="1" applyBorder="1" applyAlignment="1">
      <alignment vertical="center" shrinkToFit="1"/>
    </xf>
    <xf numFmtId="38" fontId="19" fillId="0" borderId="32" xfId="1" applyFont="1" applyFill="1" applyBorder="1" applyAlignment="1">
      <alignment vertical="center" shrinkToFit="1"/>
    </xf>
    <xf numFmtId="38" fontId="19" fillId="0" borderId="33" xfId="1" applyFont="1" applyFill="1" applyBorder="1" applyAlignment="1">
      <alignment vertical="center" shrinkToFit="1"/>
    </xf>
    <xf numFmtId="38" fontId="19" fillId="0" borderId="34" xfId="1" applyFont="1" applyFill="1" applyBorder="1" applyAlignment="1">
      <alignment vertical="center" shrinkToFit="1"/>
    </xf>
    <xf numFmtId="38" fontId="19" fillId="0" borderId="32" xfId="1" applyFont="1" applyBorder="1">
      <alignment vertical="center"/>
    </xf>
    <xf numFmtId="38" fontId="19" fillId="0" borderId="33" xfId="1" applyFont="1" applyBorder="1">
      <alignment vertical="center"/>
    </xf>
    <xf numFmtId="38" fontId="19" fillId="0" borderId="34" xfId="1" applyFont="1" applyBorder="1">
      <alignment vertical="center"/>
    </xf>
    <xf numFmtId="180" fontId="19" fillId="0" borderId="0" xfId="1" applyNumberFormat="1" applyFont="1">
      <alignment vertical="center"/>
    </xf>
    <xf numFmtId="14" fontId="19" fillId="0" borderId="32" xfId="0" applyNumberFormat="1" applyFont="1" applyFill="1" applyBorder="1">
      <alignment vertical="center"/>
    </xf>
    <xf numFmtId="0" fontId="17" fillId="0" borderId="31" xfId="0" applyFont="1" applyBorder="1" applyAlignment="1">
      <alignment horizontal="center" vertical="center"/>
    </xf>
    <xf numFmtId="38" fontId="19" fillId="0" borderId="182" xfId="0" applyNumberFormat="1" applyFont="1" applyFill="1" applyBorder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Border="1">
      <alignment vertical="center"/>
    </xf>
    <xf numFmtId="0" fontId="8" fillId="0" borderId="93" xfId="0" applyFont="1" applyBorder="1" applyAlignment="1">
      <alignment horizontal="center" vertical="center"/>
    </xf>
    <xf numFmtId="0" fontId="8" fillId="0" borderId="53" xfId="0" applyFont="1" applyBorder="1">
      <alignment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/>
    </xf>
    <xf numFmtId="0" fontId="19" fillId="0" borderId="0" xfId="0" applyNumberFormat="1" applyFont="1" applyFill="1" applyBorder="1">
      <alignment vertical="center"/>
    </xf>
    <xf numFmtId="0" fontId="19" fillId="0" borderId="183" xfId="0" applyFont="1" applyFill="1" applyBorder="1" applyAlignment="1">
      <alignment horizontal="center" vertical="center"/>
    </xf>
    <xf numFmtId="0" fontId="19" fillId="0" borderId="184" xfId="0" applyFont="1" applyFill="1" applyBorder="1">
      <alignment vertical="center"/>
    </xf>
    <xf numFmtId="0" fontId="21" fillId="0" borderId="17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9" fillId="5" borderId="185" xfId="0" applyFont="1" applyFill="1" applyBorder="1" applyAlignment="1">
      <alignment horizontal="center" vertical="center"/>
    </xf>
    <xf numFmtId="0" fontId="21" fillId="0" borderId="156" xfId="0" applyFont="1" applyFill="1" applyBorder="1" applyAlignment="1">
      <alignment horizontal="center" vertical="center" wrapText="1"/>
    </xf>
    <xf numFmtId="0" fontId="9" fillId="0" borderId="156" xfId="0" applyFont="1" applyFill="1" applyBorder="1" applyAlignment="1" applyProtection="1">
      <alignment horizontal="center" vertical="center" wrapText="1"/>
      <protection locked="0"/>
    </xf>
    <xf numFmtId="38" fontId="19" fillId="0" borderId="31" xfId="1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19" fillId="0" borderId="186" xfId="0" applyFont="1" applyFill="1" applyBorder="1">
      <alignment vertical="center"/>
    </xf>
    <xf numFmtId="0" fontId="19" fillId="0" borderId="183" xfId="0" applyFont="1" applyFill="1" applyBorder="1">
      <alignment vertical="center"/>
    </xf>
    <xf numFmtId="0" fontId="21" fillId="0" borderId="155" xfId="0" applyFont="1" applyFill="1" applyBorder="1" applyAlignment="1">
      <alignment horizontal="center" vertical="center" wrapText="1"/>
    </xf>
    <xf numFmtId="0" fontId="21" fillId="0" borderId="15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textRotation="255" wrapText="1"/>
    </xf>
    <xf numFmtId="0" fontId="19" fillId="0" borderId="6" xfId="0" applyFont="1" applyFill="1" applyBorder="1" applyAlignment="1">
      <alignment vertical="center" textRotation="255" wrapText="1"/>
    </xf>
    <xf numFmtId="0" fontId="19" fillId="0" borderId="2" xfId="0" applyFont="1" applyFill="1" applyBorder="1" applyAlignment="1">
      <alignment vertical="center" textRotation="255" wrapText="1"/>
    </xf>
    <xf numFmtId="0" fontId="19" fillId="0" borderId="115" xfId="0" applyFont="1" applyFill="1" applyBorder="1" applyAlignment="1">
      <alignment vertical="center" textRotation="255" wrapText="1"/>
    </xf>
    <xf numFmtId="0" fontId="19" fillId="0" borderId="26" xfId="0" applyFont="1" applyFill="1" applyBorder="1" applyAlignment="1">
      <alignment vertical="center" textRotation="255" wrapText="1"/>
    </xf>
    <xf numFmtId="0" fontId="19" fillId="0" borderId="6" xfId="0" applyFont="1" applyFill="1" applyBorder="1" applyAlignment="1">
      <alignment horizontal="center" vertical="center" textRotation="255"/>
    </xf>
    <xf numFmtId="38" fontId="19" fillId="0" borderId="6" xfId="1" applyFont="1" applyFill="1" applyBorder="1" applyAlignment="1">
      <alignment horizontal="center" vertical="center" textRotation="255"/>
    </xf>
    <xf numFmtId="0" fontId="19" fillId="0" borderId="2" xfId="0" applyFont="1" applyFill="1" applyBorder="1" applyAlignment="1">
      <alignment horizontal="center" vertical="center" textRotation="255"/>
    </xf>
    <xf numFmtId="0" fontId="19" fillId="0" borderId="21" xfId="0" applyFont="1" applyFill="1" applyBorder="1" applyAlignment="1">
      <alignment horizontal="center" vertical="center" textRotation="255"/>
    </xf>
    <xf numFmtId="0" fontId="21" fillId="0" borderId="118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38" fontId="21" fillId="0" borderId="60" xfId="1" applyFont="1" applyFill="1" applyBorder="1" applyAlignment="1">
      <alignment horizontal="center" vertical="center"/>
    </xf>
    <xf numFmtId="0" fontId="21" fillId="0" borderId="187" xfId="0" applyFont="1" applyFill="1" applyBorder="1" applyAlignment="1">
      <alignment horizontal="center" vertical="center"/>
    </xf>
    <xf numFmtId="0" fontId="19" fillId="0" borderId="186" xfId="0" applyFont="1" applyFill="1" applyBorder="1" applyAlignment="1">
      <alignment horizontal="center" vertical="center"/>
    </xf>
    <xf numFmtId="0" fontId="21" fillId="18" borderId="146" xfId="0" applyFont="1" applyFill="1" applyBorder="1" applyAlignment="1">
      <alignment vertical="center" wrapText="1"/>
    </xf>
    <xf numFmtId="0" fontId="19" fillId="0" borderId="173" xfId="0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10" borderId="34" xfId="0" applyFont="1" applyFill="1" applyBorder="1" applyAlignment="1">
      <alignment vertical="center"/>
    </xf>
    <xf numFmtId="0" fontId="19" fillId="0" borderId="45" xfId="0" applyFont="1" applyBorder="1" applyAlignment="1">
      <alignment vertical="center" shrinkToFit="1"/>
    </xf>
    <xf numFmtId="0" fontId="21" fillId="3" borderId="155" xfId="0" applyFont="1" applyFill="1" applyBorder="1" applyAlignment="1">
      <alignment horizontal="center" vertical="center" wrapText="1"/>
    </xf>
    <xf numFmtId="0" fontId="19" fillId="0" borderId="188" xfId="0" applyFont="1" applyFill="1" applyBorder="1">
      <alignment vertical="center"/>
    </xf>
    <xf numFmtId="0" fontId="19" fillId="0" borderId="189" xfId="0" applyFont="1" applyFill="1" applyBorder="1">
      <alignment vertical="center"/>
    </xf>
    <xf numFmtId="0" fontId="19" fillId="0" borderId="190" xfId="0" applyFont="1" applyFill="1" applyBorder="1">
      <alignment vertical="center"/>
    </xf>
    <xf numFmtId="38" fontId="19" fillId="0" borderId="190" xfId="0" applyNumberFormat="1" applyFont="1" applyFill="1" applyBorder="1" applyAlignment="1">
      <alignment vertical="center" shrinkToFit="1"/>
    </xf>
    <xf numFmtId="0" fontId="19" fillId="0" borderId="191" xfId="0" applyFont="1" applyFill="1" applyBorder="1">
      <alignment vertical="center"/>
    </xf>
    <xf numFmtId="38" fontId="19" fillId="0" borderId="38" xfId="0" applyNumberFormat="1" applyFont="1" applyFill="1" applyBorder="1" applyAlignment="1">
      <alignment vertical="center" shrinkToFit="1"/>
    </xf>
    <xf numFmtId="0" fontId="19" fillId="0" borderId="39" xfId="0" applyFont="1" applyBorder="1">
      <alignment vertical="center"/>
    </xf>
    <xf numFmtId="0" fontId="19" fillId="0" borderId="39" xfId="0" applyFont="1" applyBorder="1" applyAlignment="1">
      <alignment vertical="center" shrinkToFit="1"/>
    </xf>
    <xf numFmtId="49" fontId="19" fillId="11" borderId="76" xfId="0" applyNumberFormat="1" applyFont="1" applyFill="1" applyBorder="1" applyAlignment="1">
      <alignment horizontal="right" vertical="center" shrinkToFit="1"/>
    </xf>
    <xf numFmtId="49" fontId="19" fillId="11" borderId="32" xfId="0" applyNumberFormat="1" applyFont="1" applyFill="1" applyBorder="1" applyAlignment="1">
      <alignment horizontal="right" vertical="center" shrinkToFit="1"/>
    </xf>
    <xf numFmtId="49" fontId="19" fillId="11" borderId="32" xfId="1" applyNumberFormat="1" applyFont="1" applyFill="1" applyBorder="1" applyAlignment="1">
      <alignment horizontal="right" vertical="center" shrinkToFit="1"/>
    </xf>
    <xf numFmtId="49" fontId="19" fillId="11" borderId="32" xfId="0" applyNumberFormat="1" applyFont="1" applyFill="1" applyBorder="1" applyAlignment="1">
      <alignment horizontal="right" vertical="center"/>
    </xf>
    <xf numFmtId="49" fontId="19" fillId="11" borderId="32" xfId="1" applyNumberFormat="1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 shrinkToFit="1"/>
    </xf>
    <xf numFmtId="0" fontId="22" fillId="0" borderId="11" xfId="0" applyFont="1" applyBorder="1" applyAlignment="1" applyProtection="1">
      <alignment horizontal="center" vertical="center" textRotation="255" wrapText="1"/>
      <protection hidden="1"/>
    </xf>
    <xf numFmtId="0" fontId="19" fillId="0" borderId="40" xfId="0" applyFont="1" applyFill="1" applyBorder="1" applyAlignment="1">
      <alignment horizontal="center" vertical="center"/>
    </xf>
    <xf numFmtId="181" fontId="19" fillId="0" borderId="32" xfId="0" applyNumberFormat="1" applyFont="1" applyFill="1" applyBorder="1" applyAlignment="1">
      <alignment horizontal="center" vertical="center"/>
    </xf>
    <xf numFmtId="0" fontId="19" fillId="11" borderId="56" xfId="0" applyFont="1" applyFill="1" applyBorder="1" applyAlignment="1">
      <alignment horizontal="center" vertical="center"/>
    </xf>
    <xf numFmtId="14" fontId="19" fillId="0" borderId="33" xfId="0" applyNumberFormat="1" applyFont="1" applyFill="1" applyBorder="1" applyAlignment="1">
      <alignment horizontal="center" vertical="center"/>
    </xf>
    <xf numFmtId="38" fontId="19" fillId="0" borderId="76" xfId="1" applyFont="1" applyFill="1" applyBorder="1" applyAlignment="1">
      <alignment horizontal="center" vertical="center"/>
    </xf>
    <xf numFmtId="38" fontId="19" fillId="0" borderId="32" xfId="1" applyFont="1" applyFill="1" applyBorder="1" applyAlignment="1">
      <alignment horizontal="center" vertical="center"/>
    </xf>
    <xf numFmtId="177" fontId="19" fillId="0" borderId="32" xfId="1" applyNumberFormat="1" applyFont="1" applyFill="1" applyBorder="1" applyAlignment="1">
      <alignment horizontal="center" vertical="center"/>
    </xf>
    <xf numFmtId="38" fontId="19" fillId="10" borderId="32" xfId="1" applyFont="1" applyFill="1" applyBorder="1" applyAlignment="1">
      <alignment horizontal="center" vertical="center"/>
    </xf>
    <xf numFmtId="38" fontId="19" fillId="0" borderId="96" xfId="1" applyFont="1" applyFill="1" applyBorder="1">
      <alignment vertical="center"/>
    </xf>
    <xf numFmtId="38" fontId="19" fillId="0" borderId="78" xfId="1" applyFont="1" applyFill="1" applyBorder="1" applyAlignment="1">
      <alignment vertical="center" shrinkToFit="1"/>
    </xf>
    <xf numFmtId="0" fontId="19" fillId="0" borderId="185" xfId="0" applyFont="1" applyFill="1" applyBorder="1" applyAlignment="1">
      <alignment horizontal="center" vertical="center"/>
    </xf>
    <xf numFmtId="38" fontId="19" fillId="0" borderId="74" xfId="1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11" borderId="148" xfId="0" applyFont="1" applyFill="1" applyBorder="1" applyAlignment="1">
      <alignment horizontal="center" vertical="center" textRotation="255" wrapText="1"/>
    </xf>
    <xf numFmtId="0" fontId="19" fillId="0" borderId="1" xfId="0" applyFont="1" applyFill="1" applyBorder="1" applyAlignment="1">
      <alignment horizontal="center" vertical="center" textRotation="255"/>
    </xf>
    <xf numFmtId="0" fontId="19" fillId="0" borderId="65" xfId="0" applyFont="1" applyFill="1" applyBorder="1" applyAlignment="1">
      <alignment horizontal="center" vertical="center" textRotation="255"/>
    </xf>
    <xf numFmtId="0" fontId="19" fillId="5" borderId="148" xfId="0" applyFont="1" applyFill="1" applyBorder="1" applyAlignment="1">
      <alignment horizontal="center" vertical="center" textRotation="255" wrapTex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77" fontId="19" fillId="0" borderId="0" xfId="0" applyNumberFormat="1" applyFont="1" applyAlignment="1">
      <alignment horizontal="center" vertical="center"/>
    </xf>
    <xf numFmtId="38" fontId="19" fillId="0" borderId="0" xfId="1" applyFont="1" applyAlignment="1">
      <alignment horizontal="right" vertical="center"/>
    </xf>
    <xf numFmtId="14" fontId="19" fillId="0" borderId="0" xfId="0" applyNumberFormat="1" applyFo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16" borderId="0" xfId="0" applyFont="1" applyFill="1" applyAlignment="1">
      <alignment horizontal="left" vertical="center"/>
    </xf>
    <xf numFmtId="0" fontId="19" fillId="16" borderId="0" xfId="0" applyFont="1" applyFill="1" applyAlignment="1">
      <alignment vertical="center" shrinkToFit="1"/>
    </xf>
    <xf numFmtId="0" fontId="19" fillId="16" borderId="0" xfId="0" applyFont="1" applyFill="1" applyAlignment="1">
      <alignment vertical="center"/>
    </xf>
    <xf numFmtId="0" fontId="19" fillId="16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left" vertical="center"/>
    </xf>
    <xf numFmtId="0" fontId="19" fillId="17" borderId="0" xfId="0" applyFont="1" applyFill="1" applyAlignment="1">
      <alignment vertical="center" shrinkToFit="1"/>
    </xf>
    <xf numFmtId="0" fontId="19" fillId="17" borderId="0" xfId="0" applyFont="1" applyFill="1" applyAlignment="1">
      <alignment vertical="center"/>
    </xf>
    <xf numFmtId="0" fontId="19" fillId="17" borderId="0" xfId="0" applyFont="1" applyFill="1" applyAlignment="1">
      <alignment horizontal="center" vertical="center"/>
    </xf>
    <xf numFmtId="0" fontId="19" fillId="18" borderId="51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3" borderId="51" xfId="0" applyFont="1" applyFill="1" applyBorder="1" applyAlignment="1">
      <alignment horizontal="center" vertical="center" shrinkToFit="1"/>
    </xf>
    <xf numFmtId="0" fontId="19" fillId="16" borderId="159" xfId="0" applyFont="1" applyFill="1" applyBorder="1" applyAlignment="1">
      <alignment horizontal="center" vertical="center"/>
    </xf>
    <xf numFmtId="0" fontId="19" fillId="16" borderId="157" xfId="0" applyFont="1" applyFill="1" applyBorder="1" applyAlignment="1">
      <alignment horizontal="center" vertical="center"/>
    </xf>
    <xf numFmtId="0" fontId="19" fillId="16" borderId="155" xfId="0" applyFont="1" applyFill="1" applyBorder="1" applyAlignment="1">
      <alignment horizontal="center" vertical="center"/>
    </xf>
    <xf numFmtId="0" fontId="19" fillId="0" borderId="156" xfId="0" applyFont="1" applyFill="1" applyBorder="1" applyAlignment="1">
      <alignment horizontal="center" vertical="center"/>
    </xf>
    <xf numFmtId="0" fontId="19" fillId="16" borderId="156" xfId="0" applyFont="1" applyFill="1" applyBorder="1" applyAlignment="1">
      <alignment horizontal="center" vertical="center" shrinkToFit="1"/>
    </xf>
    <xf numFmtId="0" fontId="19" fillId="16" borderId="156" xfId="0" applyFont="1" applyFill="1" applyBorder="1" applyAlignment="1">
      <alignment horizontal="center" vertical="center"/>
    </xf>
    <xf numFmtId="0" fontId="19" fillId="16" borderId="157" xfId="0" applyFont="1" applyFill="1" applyBorder="1" applyAlignment="1">
      <alignment vertical="center"/>
    </xf>
    <xf numFmtId="38" fontId="19" fillId="16" borderId="155" xfId="1" applyFont="1" applyFill="1" applyBorder="1" applyAlignment="1">
      <alignment horizontal="center" vertical="center"/>
    </xf>
    <xf numFmtId="40" fontId="19" fillId="16" borderId="156" xfId="1" applyNumberFormat="1" applyFont="1" applyFill="1" applyBorder="1" applyAlignment="1">
      <alignment horizontal="center" vertical="center"/>
    </xf>
    <xf numFmtId="177" fontId="19" fillId="16" borderId="155" xfId="0" applyNumberFormat="1" applyFont="1" applyFill="1" applyBorder="1" applyAlignment="1">
      <alignment horizontal="center" vertical="center"/>
    </xf>
    <xf numFmtId="177" fontId="19" fillId="16" borderId="156" xfId="0" applyNumberFormat="1" applyFont="1" applyFill="1" applyBorder="1" applyAlignment="1">
      <alignment horizontal="center" vertical="center"/>
    </xf>
    <xf numFmtId="0" fontId="19" fillId="16" borderId="177" xfId="0" applyFont="1" applyFill="1" applyBorder="1" applyAlignment="1">
      <alignment horizontal="center" vertical="center"/>
    </xf>
    <xf numFmtId="0" fontId="19" fillId="16" borderId="158" xfId="0" applyFont="1" applyFill="1" applyBorder="1" applyAlignment="1">
      <alignment horizontal="center" vertical="center"/>
    </xf>
    <xf numFmtId="38" fontId="19" fillId="16" borderId="158" xfId="1" applyFont="1" applyFill="1" applyBorder="1" applyAlignment="1">
      <alignment horizontal="right" vertical="center"/>
    </xf>
    <xf numFmtId="0" fontId="19" fillId="16" borderId="160" xfId="0" applyFont="1" applyFill="1" applyBorder="1" applyAlignment="1">
      <alignment horizontal="center" vertical="center"/>
    </xf>
    <xf numFmtId="0" fontId="19" fillId="16" borderId="51" xfId="0" applyFont="1" applyFill="1" applyBorder="1" applyAlignment="1">
      <alignment horizontal="center" vertical="center"/>
    </xf>
    <xf numFmtId="0" fontId="19" fillId="16" borderId="8" xfId="0" applyFont="1" applyFill="1" applyBorder="1" applyAlignment="1">
      <alignment horizontal="center" vertical="center"/>
    </xf>
    <xf numFmtId="0" fontId="19" fillId="16" borderId="154" xfId="0" applyFont="1" applyFill="1" applyBorder="1" applyAlignment="1">
      <alignment horizontal="center" vertical="center"/>
    </xf>
    <xf numFmtId="0" fontId="19" fillId="17" borderId="66" xfId="0" applyFont="1" applyFill="1" applyBorder="1" applyAlignment="1">
      <alignment horizontal="center" vertical="center"/>
    </xf>
    <xf numFmtId="0" fontId="19" fillId="17" borderId="162" xfId="0" applyFont="1" applyFill="1" applyBorder="1" applyAlignment="1">
      <alignment horizontal="center" vertical="center"/>
    </xf>
    <xf numFmtId="0" fontId="19" fillId="17" borderId="161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17" borderId="67" xfId="0" applyFont="1" applyFill="1" applyBorder="1" applyAlignment="1">
      <alignment horizontal="center" vertical="center" shrinkToFit="1"/>
    </xf>
    <xf numFmtId="0" fontId="19" fillId="17" borderId="67" xfId="0" applyFont="1" applyFill="1" applyBorder="1" applyAlignment="1">
      <alignment horizontal="center" vertical="center"/>
    </xf>
    <xf numFmtId="0" fontId="19" fillId="17" borderId="163" xfId="0" applyFont="1" applyFill="1" applyBorder="1" applyAlignment="1">
      <alignment horizontal="center" vertical="center"/>
    </xf>
    <xf numFmtId="0" fontId="19" fillId="17" borderId="162" xfId="0" applyFont="1" applyFill="1" applyBorder="1" applyAlignment="1">
      <alignment vertical="center"/>
    </xf>
    <xf numFmtId="38" fontId="19" fillId="17" borderId="163" xfId="1" applyFont="1" applyFill="1" applyBorder="1" applyAlignment="1">
      <alignment horizontal="center" vertical="center"/>
    </xf>
    <xf numFmtId="40" fontId="19" fillId="17" borderId="164" xfId="1" applyNumberFormat="1" applyFont="1" applyFill="1" applyBorder="1" applyAlignment="1">
      <alignment horizontal="center" vertical="center"/>
    </xf>
    <xf numFmtId="0" fontId="19" fillId="17" borderId="164" xfId="0" applyFont="1" applyFill="1" applyBorder="1" applyAlignment="1">
      <alignment horizontal="center" vertical="center"/>
    </xf>
    <xf numFmtId="0" fontId="19" fillId="17" borderId="165" xfId="0" applyFont="1" applyFill="1" applyBorder="1" applyAlignment="1">
      <alignment horizontal="center" vertical="center"/>
    </xf>
    <xf numFmtId="177" fontId="19" fillId="17" borderId="163" xfId="0" applyNumberFormat="1" applyFont="1" applyFill="1" applyBorder="1" applyAlignment="1">
      <alignment horizontal="center" vertical="center"/>
    </xf>
    <xf numFmtId="177" fontId="19" fillId="17" borderId="67" xfId="0" applyNumberFormat="1" applyFont="1" applyFill="1" applyBorder="1" applyAlignment="1">
      <alignment horizontal="center" vertical="center"/>
    </xf>
    <xf numFmtId="0" fontId="19" fillId="17" borderId="178" xfId="0" applyFont="1" applyFill="1" applyBorder="1" applyAlignment="1">
      <alignment horizontal="center" vertical="center"/>
    </xf>
    <xf numFmtId="0" fontId="19" fillId="17" borderId="166" xfId="0" applyFont="1" applyFill="1" applyBorder="1" applyAlignment="1">
      <alignment horizontal="center" vertical="center"/>
    </xf>
    <xf numFmtId="38" fontId="19" fillId="17" borderId="166" xfId="1" applyFont="1" applyFill="1" applyBorder="1" applyAlignment="1">
      <alignment horizontal="right" vertical="center"/>
    </xf>
    <xf numFmtId="0" fontId="19" fillId="17" borderId="69" xfId="0" applyFont="1" applyFill="1" applyBorder="1" applyAlignment="1">
      <alignment horizontal="center" vertical="center"/>
    </xf>
    <xf numFmtId="0" fontId="19" fillId="17" borderId="51" xfId="0" applyFont="1" applyFill="1" applyBorder="1" applyAlignment="1">
      <alignment horizontal="center" vertical="center"/>
    </xf>
    <xf numFmtId="0" fontId="19" fillId="17" borderId="29" xfId="0" applyFont="1" applyFill="1" applyBorder="1" applyAlignment="1">
      <alignment horizontal="center" vertical="center"/>
    </xf>
    <xf numFmtId="0" fontId="19" fillId="17" borderId="154" xfId="0" applyFont="1" applyFill="1" applyBorder="1" applyAlignment="1">
      <alignment horizontal="center" vertical="center"/>
    </xf>
    <xf numFmtId="0" fontId="19" fillId="17" borderId="127" xfId="0" applyFont="1" applyFill="1" applyBorder="1" applyAlignment="1">
      <alignment horizontal="center" vertical="center"/>
    </xf>
    <xf numFmtId="14" fontId="9" fillId="0" borderId="76" xfId="0" applyNumberFormat="1" applyFont="1" applyBorder="1" applyAlignment="1" applyProtection="1">
      <alignment horizontal="center" vertical="center"/>
      <protection locked="0"/>
    </xf>
    <xf numFmtId="178" fontId="11" fillId="11" borderId="73" xfId="0" applyNumberFormat="1" applyFont="1" applyFill="1" applyBorder="1" applyAlignment="1" applyProtection="1">
      <alignment horizontal="center" vertical="center"/>
      <protection locked="0"/>
    </xf>
    <xf numFmtId="14" fontId="9" fillId="0" borderId="32" xfId="0" applyNumberFormat="1" applyFont="1" applyFill="1" applyBorder="1" applyAlignment="1" applyProtection="1">
      <alignment horizontal="center" vertical="center"/>
      <protection locked="0"/>
    </xf>
    <xf numFmtId="178" fontId="11" fillId="11" borderId="33" xfId="0" applyNumberFormat="1" applyFont="1" applyFill="1" applyBorder="1" applyAlignment="1" applyProtection="1">
      <alignment horizontal="center" vertical="center"/>
      <protection locked="0"/>
    </xf>
    <xf numFmtId="14" fontId="11" fillId="0" borderId="32" xfId="0" applyNumberFormat="1" applyFont="1" applyFill="1" applyBorder="1" applyAlignment="1" applyProtection="1">
      <alignment horizontal="center" vertical="center"/>
      <protection locked="0"/>
    </xf>
    <xf numFmtId="49" fontId="19" fillId="0" borderId="32" xfId="1" applyNumberFormat="1" applyFont="1" applyFill="1" applyBorder="1" applyAlignment="1">
      <alignment horizontal="center" vertical="center"/>
    </xf>
    <xf numFmtId="0" fontId="30" fillId="11" borderId="32" xfId="0" applyFont="1" applyFill="1" applyBorder="1" applyAlignment="1">
      <alignment horizontal="center" vertical="center" shrinkToFit="1"/>
    </xf>
    <xf numFmtId="0" fontId="30" fillId="0" borderId="40" xfId="0" applyFont="1" applyFill="1" applyBorder="1" applyAlignment="1">
      <alignment horizontal="center" vertical="center"/>
    </xf>
    <xf numFmtId="0" fontId="30" fillId="11" borderId="33" xfId="0" applyFont="1" applyFill="1" applyBorder="1" applyAlignment="1">
      <alignment vertical="center" shrinkToFit="1"/>
    </xf>
    <xf numFmtId="0" fontId="30" fillId="0" borderId="33" xfId="0" applyFont="1" applyFill="1" applyBorder="1" applyAlignment="1">
      <alignment vertical="center" shrinkToFit="1"/>
    </xf>
    <xf numFmtId="0" fontId="30" fillId="0" borderId="33" xfId="0" applyFont="1" applyFill="1" applyBorder="1" applyAlignment="1">
      <alignment horizontal="center" vertical="center"/>
    </xf>
    <xf numFmtId="0" fontId="30" fillId="0" borderId="33" xfId="0" applyFont="1" applyFill="1" applyBorder="1">
      <alignment vertical="center"/>
    </xf>
    <xf numFmtId="0" fontId="30" fillId="0" borderId="34" xfId="0" applyFont="1" applyFill="1" applyBorder="1">
      <alignment vertical="center"/>
    </xf>
    <xf numFmtId="0" fontId="30" fillId="0" borderId="32" xfId="0" applyFont="1" applyFill="1" applyBorder="1">
      <alignment vertical="center"/>
    </xf>
    <xf numFmtId="0" fontId="30" fillId="0" borderId="38" xfId="0" applyFont="1" applyFill="1" applyBorder="1">
      <alignment vertical="center"/>
    </xf>
    <xf numFmtId="0" fontId="30" fillId="11" borderId="32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vertical="center"/>
    </xf>
    <xf numFmtId="0" fontId="30" fillId="0" borderId="186" xfId="0" applyFont="1" applyFill="1" applyBorder="1" applyAlignment="1">
      <alignment horizontal="center" vertical="center"/>
    </xf>
    <xf numFmtId="0" fontId="30" fillId="0" borderId="40" xfId="0" applyFont="1" applyFill="1" applyBorder="1">
      <alignment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49" fontId="30" fillId="11" borderId="32" xfId="0" applyNumberFormat="1" applyFont="1" applyFill="1" applyBorder="1" applyAlignment="1">
      <alignment horizontal="right" vertical="center"/>
    </xf>
    <xf numFmtId="0" fontId="30" fillId="0" borderId="56" xfId="0" applyFont="1" applyFill="1" applyBorder="1" applyAlignment="1">
      <alignment horizontal="center" vertical="center"/>
    </xf>
    <xf numFmtId="40" fontId="30" fillId="5" borderId="40" xfId="1" applyNumberFormat="1" applyFont="1" applyFill="1" applyBorder="1" applyAlignment="1">
      <alignment horizontal="center" vertical="center"/>
    </xf>
    <xf numFmtId="0" fontId="30" fillId="11" borderId="33" xfId="0" applyFont="1" applyFill="1" applyBorder="1" applyAlignment="1">
      <alignment horizontal="center" vertical="center" shrinkToFit="1"/>
    </xf>
    <xf numFmtId="0" fontId="30" fillId="5" borderId="34" xfId="0" applyFont="1" applyFill="1" applyBorder="1" applyAlignment="1">
      <alignment horizontal="center" vertical="center"/>
    </xf>
    <xf numFmtId="14" fontId="30" fillId="0" borderId="32" xfId="0" applyNumberFormat="1" applyFont="1" applyFill="1" applyBorder="1" applyAlignment="1">
      <alignment horizontal="center" vertical="center"/>
    </xf>
    <xf numFmtId="0" fontId="30" fillId="11" borderId="40" xfId="0" applyFont="1" applyFill="1" applyBorder="1" applyAlignment="1">
      <alignment horizontal="center" vertical="center"/>
    </xf>
    <xf numFmtId="177" fontId="30" fillId="0" borderId="33" xfId="0" applyNumberFormat="1" applyFont="1" applyFill="1" applyBorder="1" applyAlignment="1">
      <alignment horizontal="center" vertical="center"/>
    </xf>
    <xf numFmtId="0" fontId="30" fillId="11" borderId="33" xfId="0" applyFont="1" applyFill="1" applyBorder="1" applyAlignment="1">
      <alignment horizontal="center" vertical="center"/>
    </xf>
    <xf numFmtId="38" fontId="30" fillId="11" borderId="32" xfId="1" applyFont="1" applyFill="1" applyBorder="1">
      <alignment vertical="center"/>
    </xf>
    <xf numFmtId="38" fontId="30" fillId="11" borderId="33" xfId="1" applyFont="1" applyFill="1" applyBorder="1">
      <alignment vertical="center"/>
    </xf>
    <xf numFmtId="38" fontId="30" fillId="11" borderId="38" xfId="1" applyFont="1" applyFill="1" applyBorder="1">
      <alignment vertical="center"/>
    </xf>
    <xf numFmtId="38" fontId="30" fillId="0" borderId="49" xfId="1" applyFont="1" applyFill="1" applyBorder="1" applyAlignment="1">
      <alignment vertical="center" shrinkToFit="1"/>
    </xf>
    <xf numFmtId="0" fontId="30" fillId="11" borderId="40" xfId="0" applyFont="1" applyFill="1" applyBorder="1" applyAlignment="1">
      <alignment horizontal="center" vertical="center" shrinkToFit="1"/>
    </xf>
    <xf numFmtId="0" fontId="30" fillId="5" borderId="40" xfId="0" applyFont="1" applyFill="1" applyBorder="1" applyAlignment="1">
      <alignment horizontal="center" vertical="center"/>
    </xf>
    <xf numFmtId="38" fontId="30" fillId="0" borderId="49" xfId="1" applyFont="1" applyFill="1" applyBorder="1" applyAlignment="1">
      <alignment horizontal="right" vertical="center"/>
    </xf>
    <xf numFmtId="14" fontId="30" fillId="0" borderId="32" xfId="0" applyNumberFormat="1" applyFont="1" applyFill="1" applyBorder="1">
      <alignment vertical="center"/>
    </xf>
    <xf numFmtId="38" fontId="30" fillId="5" borderId="53" xfId="1" applyFont="1" applyFill="1" applyBorder="1">
      <alignment vertical="center"/>
    </xf>
    <xf numFmtId="38" fontId="30" fillId="5" borderId="40" xfId="1" applyFont="1" applyFill="1" applyBorder="1" applyAlignment="1">
      <alignment horizontal="center" vertical="center"/>
    </xf>
    <xf numFmtId="38" fontId="30" fillId="5" borderId="33" xfId="1" applyFont="1" applyFill="1" applyBorder="1" applyAlignment="1">
      <alignment horizontal="center" vertical="center"/>
    </xf>
    <xf numFmtId="38" fontId="30" fillId="5" borderId="34" xfId="1" applyFont="1" applyFill="1" applyBorder="1" applyAlignment="1">
      <alignment horizontal="center" vertical="center"/>
    </xf>
    <xf numFmtId="38" fontId="30" fillId="0" borderId="32" xfId="1" applyFont="1" applyFill="1" applyBorder="1" applyAlignment="1">
      <alignment horizontal="center" vertical="center"/>
    </xf>
    <xf numFmtId="0" fontId="30" fillId="0" borderId="33" xfId="1" applyNumberFormat="1" applyFont="1" applyFill="1" applyBorder="1">
      <alignment vertical="center"/>
    </xf>
    <xf numFmtId="38" fontId="30" fillId="0" borderId="38" xfId="1" applyFont="1" applyFill="1" applyBorder="1" applyAlignment="1">
      <alignment horizontal="center" vertical="center"/>
    </xf>
    <xf numFmtId="38" fontId="30" fillId="0" borderId="32" xfId="1" applyFont="1" applyFill="1" applyBorder="1">
      <alignment vertical="center"/>
    </xf>
    <xf numFmtId="38" fontId="30" fillId="0" borderId="33" xfId="1" applyFont="1" applyFill="1" applyBorder="1">
      <alignment vertical="center"/>
    </xf>
    <xf numFmtId="38" fontId="30" fillId="0" borderId="38" xfId="1" applyFont="1" applyFill="1" applyBorder="1">
      <alignment vertical="center"/>
    </xf>
    <xf numFmtId="38" fontId="30" fillId="5" borderId="96" xfId="1" applyFont="1" applyFill="1" applyBorder="1">
      <alignment vertical="center"/>
    </xf>
    <xf numFmtId="38" fontId="30" fillId="0" borderId="32" xfId="1" applyFont="1" applyFill="1" applyBorder="1" applyAlignment="1">
      <alignment vertical="center" shrinkToFit="1"/>
    </xf>
    <xf numFmtId="38" fontId="30" fillId="0" borderId="33" xfId="1" applyFont="1" applyFill="1" applyBorder="1" applyAlignment="1">
      <alignment vertical="center" shrinkToFit="1"/>
    </xf>
    <xf numFmtId="38" fontId="30" fillId="0" borderId="78" xfId="1" applyFont="1" applyFill="1" applyBorder="1" applyAlignment="1">
      <alignment vertical="center" shrinkToFit="1"/>
    </xf>
    <xf numFmtId="38" fontId="30" fillId="0" borderId="80" xfId="1" applyFont="1" applyFill="1" applyBorder="1">
      <alignment vertical="center"/>
    </xf>
    <xf numFmtId="0" fontId="30" fillId="0" borderId="49" xfId="0" applyFont="1" applyFill="1" applyBorder="1" applyAlignment="1">
      <alignment horizontal="center" vertical="center"/>
    </xf>
    <xf numFmtId="38" fontId="30" fillId="0" borderId="0" xfId="0" applyNumberFormat="1" applyFont="1" applyFill="1" applyBorder="1">
      <alignment vertical="center"/>
    </xf>
    <xf numFmtId="0" fontId="30" fillId="0" borderId="0" xfId="0" applyNumberFormat="1" applyFont="1" applyFill="1" applyBorder="1">
      <alignment vertical="center"/>
    </xf>
    <xf numFmtId="40" fontId="30" fillId="0" borderId="0" xfId="1" applyNumberFormat="1" applyFont="1" applyFill="1" applyBorder="1" applyAlignment="1">
      <alignment vertical="center" wrapText="1"/>
    </xf>
    <xf numFmtId="38" fontId="30" fillId="0" borderId="38" xfId="0" applyNumberFormat="1" applyFont="1" applyFill="1" applyBorder="1" applyAlignment="1">
      <alignment vertical="center" shrinkToFit="1"/>
    </xf>
    <xf numFmtId="0" fontId="30" fillId="0" borderId="80" xfId="0" applyFont="1" applyFill="1" applyBorder="1">
      <alignment vertical="center"/>
    </xf>
    <xf numFmtId="38" fontId="30" fillId="0" borderId="34" xfId="1" applyFont="1" applyFill="1" applyBorder="1" applyAlignment="1">
      <alignment vertical="center" shrinkToFit="1"/>
    </xf>
    <xf numFmtId="38" fontId="30" fillId="0" borderId="34" xfId="1" applyFont="1" applyFill="1" applyBorder="1">
      <alignment vertical="center"/>
    </xf>
    <xf numFmtId="38" fontId="30" fillId="0" borderId="128" xfId="0" applyNumberFormat="1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0" fillId="0" borderId="33" xfId="0" applyFont="1" applyFill="1" applyBorder="1" applyAlignment="1">
      <alignment horizontal="center" vertical="center" shrinkToFit="1"/>
    </xf>
    <xf numFmtId="49" fontId="30" fillId="11" borderId="32" xfId="0" applyNumberFormat="1" applyFont="1" applyFill="1" applyBorder="1" applyAlignment="1">
      <alignment horizontal="right" vertical="center" shrinkToFit="1"/>
    </xf>
    <xf numFmtId="14" fontId="31" fillId="0" borderId="32" xfId="0" applyNumberFormat="1" applyFont="1" applyFill="1" applyBorder="1" applyAlignment="1" applyProtection="1">
      <alignment horizontal="center" vertical="center"/>
      <protection locked="0"/>
    </xf>
    <xf numFmtId="178" fontId="31" fillId="11" borderId="33" xfId="0" applyNumberFormat="1" applyFont="1" applyFill="1" applyBorder="1" applyAlignment="1" applyProtection="1">
      <alignment horizontal="center" vertical="center"/>
      <protection locked="0"/>
    </xf>
    <xf numFmtId="177" fontId="30" fillId="0" borderId="40" xfId="0" applyNumberFormat="1" applyFont="1" applyFill="1" applyBorder="1" applyAlignment="1">
      <alignment horizontal="center" vertical="center" shrinkToFit="1"/>
    </xf>
    <xf numFmtId="38" fontId="30" fillId="11" borderId="32" xfId="1" applyFont="1" applyFill="1" applyBorder="1" applyAlignment="1">
      <alignment vertical="center" shrinkToFit="1"/>
    </xf>
    <xf numFmtId="38" fontId="30" fillId="11" borderId="33" xfId="1" applyFont="1" applyFill="1" applyBorder="1" applyAlignment="1">
      <alignment vertical="center" shrinkToFit="1"/>
    </xf>
    <xf numFmtId="38" fontId="30" fillId="11" borderId="38" xfId="1" applyFont="1" applyFill="1" applyBorder="1" applyAlignment="1">
      <alignment vertical="center" shrinkToFit="1"/>
    </xf>
    <xf numFmtId="38" fontId="30" fillId="0" borderId="32" xfId="1" applyFont="1" applyFill="1" applyBorder="1" applyAlignment="1">
      <alignment horizontal="right" vertical="center"/>
    </xf>
    <xf numFmtId="38" fontId="30" fillId="0" borderId="33" xfId="1" applyFont="1" applyFill="1" applyBorder="1" applyAlignment="1">
      <alignment horizontal="right" vertical="center"/>
    </xf>
    <xf numFmtId="38" fontId="30" fillId="0" borderId="34" xfId="1" applyFont="1" applyFill="1" applyBorder="1" applyAlignment="1">
      <alignment horizontal="right" vertical="center"/>
    </xf>
    <xf numFmtId="181" fontId="30" fillId="0" borderId="32" xfId="0" applyNumberFormat="1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14" fontId="30" fillId="0" borderId="33" xfId="0" applyNumberFormat="1" applyFont="1" applyFill="1" applyBorder="1" applyAlignment="1">
      <alignment horizontal="center" vertical="center"/>
    </xf>
    <xf numFmtId="177" fontId="30" fillId="0" borderId="32" xfId="1" applyNumberFormat="1" applyFont="1" applyFill="1" applyBorder="1" applyAlignment="1">
      <alignment horizontal="center" vertical="center"/>
    </xf>
    <xf numFmtId="0" fontId="19" fillId="16" borderId="3" xfId="0" applyFont="1" applyFill="1" applyBorder="1" applyAlignment="1">
      <alignment horizontal="center" vertical="center"/>
    </xf>
    <xf numFmtId="0" fontId="19" fillId="16" borderId="4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8" fillId="16" borderId="6" xfId="0" applyFont="1" applyFill="1" applyBorder="1" applyAlignment="1">
      <alignment horizontal="center" vertical="center"/>
    </xf>
    <xf numFmtId="0" fontId="28" fillId="16" borderId="2" xfId="0" applyFont="1" applyFill="1" applyBorder="1" applyAlignment="1">
      <alignment horizontal="center" vertical="center"/>
    </xf>
    <xf numFmtId="0" fontId="28" fillId="16" borderId="115" xfId="0" applyFont="1" applyFill="1" applyBorder="1" applyAlignment="1">
      <alignment vertical="center"/>
    </xf>
    <xf numFmtId="0" fontId="28" fillId="16" borderId="26" xfId="0" applyFont="1" applyFill="1" applyBorder="1" applyAlignment="1">
      <alignment vertical="center"/>
    </xf>
    <xf numFmtId="0" fontId="28" fillId="16" borderId="27" xfId="0" applyFont="1" applyFill="1" applyBorder="1" applyAlignment="1">
      <alignment vertical="center"/>
    </xf>
    <xf numFmtId="0" fontId="19" fillId="17" borderId="179" xfId="0" applyFont="1" applyFill="1" applyBorder="1" applyAlignment="1">
      <alignment horizontal="center" vertical="center"/>
    </xf>
    <xf numFmtId="0" fontId="19" fillId="17" borderId="140" xfId="0" applyFont="1" applyFill="1" applyBorder="1" applyAlignment="1">
      <alignment horizontal="center" vertical="center"/>
    </xf>
    <xf numFmtId="0" fontId="19" fillId="17" borderId="180" xfId="0" applyFont="1" applyFill="1" applyBorder="1" applyAlignment="1">
      <alignment horizontal="center" vertical="center"/>
    </xf>
    <xf numFmtId="38" fontId="19" fillId="0" borderId="47" xfId="1" applyFont="1" applyFill="1" applyBorder="1" applyAlignment="1">
      <alignment horizontal="center" vertical="center"/>
    </xf>
    <xf numFmtId="38" fontId="19" fillId="0" borderId="103" xfId="1" applyFont="1" applyFill="1" applyBorder="1" applyAlignment="1">
      <alignment horizontal="center" vertical="center"/>
    </xf>
    <xf numFmtId="38" fontId="19" fillId="0" borderId="48" xfId="1" applyFont="1" applyFill="1" applyBorder="1" applyAlignment="1">
      <alignment horizontal="center" vertical="center"/>
    </xf>
    <xf numFmtId="0" fontId="19" fillId="0" borderId="167" xfId="0" applyFont="1" applyFill="1" applyBorder="1" applyAlignment="1">
      <alignment horizontal="center" vertical="center" textRotation="255" wrapText="1"/>
    </xf>
    <xf numFmtId="0" fontId="19" fillId="0" borderId="107" xfId="0" applyFont="1" applyFill="1" applyBorder="1" applyAlignment="1">
      <alignment horizontal="center" vertical="center" textRotation="255" wrapText="1"/>
    </xf>
    <xf numFmtId="0" fontId="19" fillId="0" borderId="168" xfId="0" applyFont="1" applyFill="1" applyBorder="1" applyAlignment="1">
      <alignment horizontal="center" vertical="center" textRotation="255" wrapText="1"/>
    </xf>
    <xf numFmtId="38" fontId="19" fillId="0" borderId="135" xfId="1" applyFont="1" applyFill="1" applyBorder="1" applyAlignment="1">
      <alignment horizontal="center" vertical="center" textRotation="255" wrapText="1"/>
    </xf>
    <xf numFmtId="38" fontId="19" fillId="0" borderId="113" xfId="1" applyFont="1" applyFill="1" applyBorder="1" applyAlignment="1">
      <alignment horizontal="center" vertical="center" textRotation="255" wrapText="1"/>
    </xf>
    <xf numFmtId="38" fontId="19" fillId="0" borderId="28" xfId="1" applyFont="1" applyFill="1" applyBorder="1" applyAlignment="1">
      <alignment horizontal="center" vertical="center" textRotation="255" wrapText="1"/>
    </xf>
    <xf numFmtId="38" fontId="19" fillId="0" borderId="4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0" fontId="19" fillId="0" borderId="145" xfId="0" applyFont="1" applyFill="1" applyBorder="1" applyAlignment="1">
      <alignment horizontal="center" vertical="center" textRotation="255" wrapText="1"/>
    </xf>
    <xf numFmtId="0" fontId="19" fillId="0" borderId="131" xfId="0" applyFont="1" applyFill="1" applyBorder="1" applyAlignment="1">
      <alignment horizontal="center" vertical="center" textRotation="255" wrapText="1"/>
    </xf>
    <xf numFmtId="0" fontId="19" fillId="0" borderId="148" xfId="0" applyFont="1" applyFill="1" applyBorder="1" applyAlignment="1">
      <alignment horizontal="center" vertical="center" textRotation="255" wrapText="1"/>
    </xf>
    <xf numFmtId="0" fontId="19" fillId="0" borderId="144" xfId="0" applyFont="1" applyFill="1" applyBorder="1" applyAlignment="1">
      <alignment horizontal="center" vertical="center" textRotation="255" wrapText="1"/>
    </xf>
    <xf numFmtId="0" fontId="19" fillId="0" borderId="130" xfId="0" applyFont="1" applyFill="1" applyBorder="1" applyAlignment="1">
      <alignment horizontal="center" vertical="center" textRotation="255" wrapText="1"/>
    </xf>
    <xf numFmtId="0" fontId="19" fillId="0" borderId="147" xfId="0" applyFont="1" applyFill="1" applyBorder="1" applyAlignment="1">
      <alignment horizontal="center" vertical="center" textRotation="255" wrapText="1"/>
    </xf>
    <xf numFmtId="38" fontId="19" fillId="11" borderId="171" xfId="1" applyFont="1" applyFill="1" applyBorder="1" applyAlignment="1">
      <alignment horizontal="center" vertical="center" textRotation="255"/>
    </xf>
    <xf numFmtId="38" fontId="19" fillId="11" borderId="147" xfId="1" applyFont="1" applyFill="1" applyBorder="1" applyAlignment="1">
      <alignment horizontal="center" vertical="center" textRotation="255"/>
    </xf>
    <xf numFmtId="38" fontId="19" fillId="11" borderId="68" xfId="1" applyFont="1" applyFill="1" applyBorder="1" applyAlignment="1">
      <alignment horizontal="center" vertical="center" textRotation="255"/>
    </xf>
    <xf numFmtId="38" fontId="19" fillId="11" borderId="148" xfId="1" applyFont="1" applyFill="1" applyBorder="1" applyAlignment="1">
      <alignment horizontal="center" vertical="center" textRotation="255"/>
    </xf>
    <xf numFmtId="38" fontId="19" fillId="11" borderId="172" xfId="1" applyFont="1" applyFill="1" applyBorder="1" applyAlignment="1">
      <alignment horizontal="center" vertical="center" textRotation="255"/>
    </xf>
    <xf numFmtId="38" fontId="19" fillId="11" borderId="149" xfId="1" applyFont="1" applyFill="1" applyBorder="1" applyAlignment="1">
      <alignment horizontal="center" vertical="center" textRotation="255"/>
    </xf>
    <xf numFmtId="38" fontId="19" fillId="0" borderId="134" xfId="1" applyFont="1" applyFill="1" applyBorder="1" applyAlignment="1">
      <alignment horizontal="center" vertical="center" textRotation="255" wrapText="1"/>
    </xf>
    <xf numFmtId="38" fontId="19" fillId="0" borderId="20" xfId="1" applyFont="1" applyFill="1" applyBorder="1" applyAlignment="1">
      <alignment horizontal="center" vertical="center" textRotation="255" wrapText="1"/>
    </xf>
    <xf numFmtId="38" fontId="19" fillId="0" borderId="24" xfId="1" applyFont="1" applyFill="1" applyBorder="1" applyAlignment="1">
      <alignment horizontal="center" vertical="center" textRotation="255" wrapText="1"/>
    </xf>
    <xf numFmtId="38" fontId="19" fillId="0" borderId="167" xfId="1" applyFont="1" applyFill="1" applyBorder="1" applyAlignment="1">
      <alignment horizontal="center" vertical="center" textRotation="255" wrapText="1"/>
    </xf>
    <xf numFmtId="38" fontId="19" fillId="0" borderId="107" xfId="1" applyFont="1" applyFill="1" applyBorder="1" applyAlignment="1">
      <alignment horizontal="center" vertical="center" textRotation="255" wrapText="1"/>
    </xf>
    <xf numFmtId="38" fontId="19" fillId="0" borderId="168" xfId="1" applyFont="1" applyFill="1" applyBorder="1" applyAlignment="1">
      <alignment horizontal="center" vertical="center" textRotation="255" wrapText="1"/>
    </xf>
    <xf numFmtId="38" fontId="19" fillId="0" borderId="145" xfId="1" applyFont="1" applyFill="1" applyBorder="1" applyAlignment="1">
      <alignment horizontal="center" vertical="center" textRotation="255" wrapText="1"/>
    </xf>
    <xf numFmtId="38" fontId="19" fillId="0" borderId="131" xfId="1" applyFont="1" applyFill="1" applyBorder="1" applyAlignment="1">
      <alignment horizontal="center" vertical="center" textRotation="255" wrapText="1"/>
    </xf>
    <xf numFmtId="38" fontId="19" fillId="0" borderId="148" xfId="1" applyFont="1" applyFill="1" applyBorder="1" applyAlignment="1">
      <alignment horizontal="center" vertical="center" textRotation="255" wrapText="1"/>
    </xf>
    <xf numFmtId="38" fontId="19" fillId="0" borderId="144" xfId="1" applyFont="1" applyFill="1" applyBorder="1" applyAlignment="1">
      <alignment horizontal="center" vertical="center" textRotation="255" wrapText="1"/>
    </xf>
    <xf numFmtId="38" fontId="19" fillId="0" borderId="130" xfId="1" applyFont="1" applyFill="1" applyBorder="1" applyAlignment="1">
      <alignment horizontal="center" vertical="center" textRotation="255" wrapText="1"/>
    </xf>
    <xf numFmtId="38" fontId="19" fillId="0" borderId="147" xfId="1" applyFont="1" applyFill="1" applyBorder="1" applyAlignment="1">
      <alignment horizontal="center" vertical="center" textRotation="255" wrapText="1"/>
    </xf>
    <xf numFmtId="0" fontId="19" fillId="0" borderId="144" xfId="0" applyFont="1" applyFill="1" applyBorder="1" applyAlignment="1">
      <alignment horizontal="center" vertical="top" textRotation="255" wrapText="1"/>
    </xf>
    <xf numFmtId="0" fontId="19" fillId="0" borderId="130" xfId="0" applyFont="1" applyFill="1" applyBorder="1" applyAlignment="1">
      <alignment horizontal="center" vertical="top" textRotation="255" wrapText="1"/>
    </xf>
    <xf numFmtId="0" fontId="19" fillId="0" borderId="147" xfId="0" applyFont="1" applyFill="1" applyBorder="1" applyAlignment="1">
      <alignment horizontal="center" vertical="top" textRotation="255" wrapText="1"/>
    </xf>
    <xf numFmtId="0" fontId="19" fillId="0" borderId="47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131" xfId="0" applyFont="1" applyFill="1" applyBorder="1" applyAlignment="1">
      <alignment horizontal="center" vertical="top" textRotation="255" wrapText="1"/>
    </xf>
    <xf numFmtId="0" fontId="19" fillId="0" borderId="148" xfId="0" applyFont="1" applyFill="1" applyBorder="1" applyAlignment="1">
      <alignment horizontal="center" vertical="top" textRotation="255" wrapText="1"/>
    </xf>
    <xf numFmtId="38" fontId="11" fillId="0" borderId="135" xfId="1" applyNumberFormat="1" applyFont="1" applyFill="1" applyBorder="1" applyAlignment="1">
      <alignment horizontal="center" vertical="center" textRotation="255" wrapText="1"/>
    </xf>
    <xf numFmtId="38" fontId="11" fillId="0" borderId="113" xfId="1" applyNumberFormat="1" applyFont="1" applyFill="1" applyBorder="1" applyAlignment="1">
      <alignment horizontal="center" vertical="center" textRotation="255" wrapText="1"/>
    </xf>
    <xf numFmtId="38" fontId="11" fillId="0" borderId="28" xfId="1" applyNumberFormat="1" applyFont="1" applyFill="1" applyBorder="1" applyAlignment="1">
      <alignment horizontal="center" vertical="center" textRotation="255" wrapText="1"/>
    </xf>
    <xf numFmtId="0" fontId="19" fillId="0" borderId="145" xfId="0" applyFont="1" applyFill="1" applyBorder="1" applyAlignment="1">
      <alignment horizontal="center" vertical="top" textRotation="255" wrapText="1"/>
    </xf>
    <xf numFmtId="0" fontId="19" fillId="0" borderId="146" xfId="0" applyFont="1" applyFill="1" applyBorder="1" applyAlignment="1">
      <alignment horizontal="center" vertical="top" textRotation="255" wrapText="1"/>
    </xf>
    <xf numFmtId="0" fontId="19" fillId="0" borderId="132" xfId="0" applyFont="1" applyFill="1" applyBorder="1" applyAlignment="1">
      <alignment horizontal="center" vertical="top" textRotation="255" wrapText="1"/>
    </xf>
    <xf numFmtId="0" fontId="19" fillId="0" borderId="149" xfId="0" applyFont="1" applyFill="1" applyBorder="1" applyAlignment="1">
      <alignment horizontal="center" vertical="top" textRotation="255" wrapText="1"/>
    </xf>
    <xf numFmtId="38" fontId="19" fillId="0" borderId="146" xfId="1" applyFont="1" applyFill="1" applyBorder="1" applyAlignment="1">
      <alignment horizontal="center" vertical="center" textRotation="255" wrapText="1"/>
    </xf>
    <xf numFmtId="38" fontId="19" fillId="0" borderId="132" xfId="1" applyFont="1" applyFill="1" applyBorder="1" applyAlignment="1">
      <alignment horizontal="center" vertical="center" textRotation="255" wrapText="1"/>
    </xf>
    <xf numFmtId="38" fontId="19" fillId="0" borderId="149" xfId="1" applyFont="1" applyFill="1" applyBorder="1" applyAlignment="1">
      <alignment horizontal="center" vertical="center" textRotation="255" wrapText="1"/>
    </xf>
    <xf numFmtId="0" fontId="19" fillId="11" borderId="144" xfId="0" applyFont="1" applyFill="1" applyBorder="1" applyAlignment="1">
      <alignment horizontal="center" vertical="center" textRotation="255" wrapText="1"/>
    </xf>
    <xf numFmtId="0" fontId="19" fillId="11" borderId="130" xfId="0" applyFont="1" applyFill="1" applyBorder="1" applyAlignment="1">
      <alignment horizontal="center" vertical="center" textRotation="255" wrapText="1"/>
    </xf>
    <xf numFmtId="0" fontId="19" fillId="11" borderId="147" xfId="0" applyFont="1" applyFill="1" applyBorder="1" applyAlignment="1">
      <alignment horizontal="center" vertical="center" textRotation="255" wrapText="1"/>
    </xf>
    <xf numFmtId="38" fontId="19" fillId="0" borderId="174" xfId="1" applyFont="1" applyFill="1" applyBorder="1" applyAlignment="1">
      <alignment horizontal="center" vertical="center" textRotation="255" wrapText="1"/>
    </xf>
    <xf numFmtId="38" fontId="19" fillId="0" borderId="175" xfId="1" applyFont="1" applyFill="1" applyBorder="1" applyAlignment="1">
      <alignment horizontal="center" vertical="center" textRotation="255" wrapText="1"/>
    </xf>
    <xf numFmtId="38" fontId="19" fillId="0" borderId="176" xfId="1" applyFont="1" applyFill="1" applyBorder="1" applyAlignment="1">
      <alignment horizontal="center" vertical="center" textRotation="255" wrapText="1"/>
    </xf>
    <xf numFmtId="0" fontId="19" fillId="0" borderId="135" xfId="0" applyFont="1" applyFill="1" applyBorder="1" applyAlignment="1">
      <alignment horizontal="center" vertical="center" textRotation="255" wrapText="1"/>
    </xf>
    <xf numFmtId="0" fontId="19" fillId="0" borderId="113" xfId="0" applyFont="1" applyFill="1" applyBorder="1" applyAlignment="1">
      <alignment horizontal="center" vertical="center" textRotation="255" wrapText="1"/>
    </xf>
    <xf numFmtId="0" fontId="19" fillId="0" borderId="28" xfId="0" applyFont="1" applyFill="1" applyBorder="1" applyAlignment="1">
      <alignment horizontal="center" vertical="center" textRotation="255" wrapText="1"/>
    </xf>
    <xf numFmtId="0" fontId="19" fillId="0" borderId="146" xfId="0" applyFont="1" applyFill="1" applyBorder="1" applyAlignment="1">
      <alignment horizontal="center" vertical="center" textRotation="255" wrapText="1"/>
    </xf>
    <xf numFmtId="0" fontId="19" fillId="0" borderId="132" xfId="0" applyFont="1" applyFill="1" applyBorder="1" applyAlignment="1">
      <alignment horizontal="center" vertical="center" textRotation="255" wrapText="1"/>
    </xf>
    <xf numFmtId="0" fontId="19" fillId="0" borderId="149" xfId="0" applyFont="1" applyFill="1" applyBorder="1" applyAlignment="1">
      <alignment horizontal="center" vertical="center" textRotation="255" wrapText="1"/>
    </xf>
    <xf numFmtId="0" fontId="19" fillId="11" borderId="145" xfId="0" applyFont="1" applyFill="1" applyBorder="1" applyAlignment="1">
      <alignment horizontal="center" vertical="center" textRotation="255" wrapText="1"/>
    </xf>
    <xf numFmtId="0" fontId="19" fillId="11" borderId="131" xfId="0" applyFont="1" applyFill="1" applyBorder="1" applyAlignment="1">
      <alignment horizontal="center" vertical="center" textRotation="255" wrapText="1"/>
    </xf>
    <xf numFmtId="0" fontId="19" fillId="11" borderId="148" xfId="0" applyFont="1" applyFill="1" applyBorder="1" applyAlignment="1">
      <alignment horizontal="center" vertical="center" textRotation="255" wrapText="1"/>
    </xf>
    <xf numFmtId="0" fontId="19" fillId="5" borderId="145" xfId="0" applyFont="1" applyFill="1" applyBorder="1" applyAlignment="1">
      <alignment horizontal="center" vertical="center" textRotation="255" wrapText="1"/>
    </xf>
    <xf numFmtId="0" fontId="19" fillId="5" borderId="131" xfId="0" applyFont="1" applyFill="1" applyBorder="1" applyAlignment="1">
      <alignment horizontal="center" vertical="center" textRotation="255" wrapText="1"/>
    </xf>
    <xf numFmtId="0" fontId="19" fillId="5" borderId="148" xfId="0" applyFont="1" applyFill="1" applyBorder="1" applyAlignment="1">
      <alignment horizontal="center" vertical="center" textRotation="255" wrapText="1"/>
    </xf>
    <xf numFmtId="0" fontId="19" fillId="5" borderId="146" xfId="0" applyFont="1" applyFill="1" applyBorder="1" applyAlignment="1">
      <alignment horizontal="center" vertical="center" textRotation="255" wrapText="1"/>
    </xf>
    <xf numFmtId="0" fontId="19" fillId="5" borderId="132" xfId="0" applyFont="1" applyFill="1" applyBorder="1" applyAlignment="1">
      <alignment horizontal="center" vertical="center" textRotation="255" wrapText="1"/>
    </xf>
    <xf numFmtId="0" fontId="19" fillId="5" borderId="149" xfId="0" applyFont="1" applyFill="1" applyBorder="1" applyAlignment="1">
      <alignment horizontal="center" vertical="center" textRotation="255" wrapText="1"/>
    </xf>
    <xf numFmtId="0" fontId="19" fillId="0" borderId="1" xfId="0" applyFont="1" applyFill="1" applyBorder="1" applyAlignment="1">
      <alignment horizontal="center" vertical="center" textRotation="255"/>
    </xf>
    <xf numFmtId="0" fontId="19" fillId="0" borderId="65" xfId="0" applyFont="1" applyFill="1" applyBorder="1" applyAlignment="1">
      <alignment horizontal="center" vertical="center" textRotation="255"/>
    </xf>
    <xf numFmtId="0" fontId="19" fillId="0" borderId="115" xfId="0" applyFont="1" applyFill="1" applyBorder="1" applyAlignment="1">
      <alignment horizontal="center" vertical="center" textRotation="255"/>
    </xf>
    <xf numFmtId="38" fontId="11" fillId="0" borderId="144" xfId="1" applyFont="1" applyFill="1" applyBorder="1" applyAlignment="1">
      <alignment horizontal="center" vertical="center" textRotation="255" wrapText="1"/>
    </xf>
    <xf numFmtId="38" fontId="11" fillId="0" borderId="130" xfId="1" applyFont="1" applyFill="1" applyBorder="1" applyAlignment="1">
      <alignment horizontal="center" vertical="center" textRotation="255" wrapText="1"/>
    </xf>
    <xf numFmtId="38" fontId="11" fillId="0" borderId="147" xfId="1" applyFont="1" applyFill="1" applyBorder="1" applyAlignment="1">
      <alignment horizontal="center" vertical="center" textRotation="255" wrapText="1"/>
    </xf>
    <xf numFmtId="38" fontId="11" fillId="0" borderId="145" xfId="1" applyFont="1" applyFill="1" applyBorder="1" applyAlignment="1">
      <alignment horizontal="center" vertical="center" textRotation="255" wrapText="1"/>
    </xf>
    <xf numFmtId="38" fontId="11" fillId="0" borderId="131" xfId="1" applyFont="1" applyFill="1" applyBorder="1" applyAlignment="1">
      <alignment horizontal="center" vertical="center" textRotation="255" wrapText="1"/>
    </xf>
    <xf numFmtId="38" fontId="11" fillId="0" borderId="148" xfId="1" applyFont="1" applyFill="1" applyBorder="1" applyAlignment="1">
      <alignment horizontal="center" vertical="center" textRotation="255" wrapText="1"/>
    </xf>
    <xf numFmtId="38" fontId="19" fillId="0" borderId="145" xfId="1" applyFont="1" applyFill="1" applyBorder="1" applyAlignment="1">
      <alignment vertical="center" textRotation="255" wrapText="1"/>
    </xf>
    <xf numFmtId="0" fontId="19" fillId="0" borderId="131" xfId="0" applyFont="1" applyBorder="1" applyAlignment="1">
      <alignment vertical="center"/>
    </xf>
    <xf numFmtId="0" fontId="19" fillId="0" borderId="148" xfId="0" applyFont="1" applyBorder="1" applyAlignment="1">
      <alignment vertical="center"/>
    </xf>
    <xf numFmtId="0" fontId="19" fillId="0" borderId="144" xfId="0" applyFont="1" applyFill="1" applyBorder="1" applyAlignment="1">
      <alignment horizontal="center" vertical="center" wrapText="1"/>
    </xf>
    <xf numFmtId="0" fontId="19" fillId="0" borderId="130" xfId="0" applyFont="1" applyFill="1" applyBorder="1" applyAlignment="1">
      <alignment horizontal="center" vertical="center" wrapText="1"/>
    </xf>
    <xf numFmtId="0" fontId="19" fillId="0" borderId="147" xfId="0" applyFont="1" applyFill="1" applyBorder="1" applyAlignment="1">
      <alignment horizontal="center" vertical="center" wrapText="1"/>
    </xf>
    <xf numFmtId="0" fontId="19" fillId="0" borderId="146" xfId="0" applyFont="1" applyFill="1" applyBorder="1" applyAlignment="1">
      <alignment horizontal="center" vertical="center" wrapText="1"/>
    </xf>
    <xf numFmtId="0" fontId="19" fillId="0" borderId="132" xfId="0" applyFont="1" applyFill="1" applyBorder="1" applyAlignment="1">
      <alignment horizontal="center" vertical="center" wrapText="1"/>
    </xf>
    <xf numFmtId="0" fontId="19" fillId="0" borderId="149" xfId="0" applyFont="1" applyFill="1" applyBorder="1" applyAlignment="1">
      <alignment horizontal="center" vertical="center" wrapText="1"/>
    </xf>
    <xf numFmtId="0" fontId="19" fillId="0" borderId="175" xfId="0" applyFont="1" applyFill="1" applyBorder="1" applyAlignment="1">
      <alignment horizontal="center" vertical="top" textRotation="255" wrapText="1"/>
    </xf>
    <xf numFmtId="0" fontId="19" fillId="0" borderId="176" xfId="0" applyFont="1" applyFill="1" applyBorder="1" applyAlignment="1">
      <alignment horizontal="center" vertical="top" textRotation="255" wrapText="1"/>
    </xf>
    <xf numFmtId="38" fontId="19" fillId="0" borderId="153" xfId="1" applyFont="1" applyFill="1" applyBorder="1" applyAlignment="1">
      <alignment horizontal="center" vertical="center" textRotation="255" wrapText="1"/>
    </xf>
    <xf numFmtId="38" fontId="19" fillId="0" borderId="91" xfId="1" applyFont="1" applyFill="1" applyBorder="1" applyAlignment="1">
      <alignment horizontal="center" vertical="center" textRotation="255" wrapText="1"/>
    </xf>
    <xf numFmtId="38" fontId="19" fillId="0" borderId="25" xfId="1" applyFont="1" applyFill="1" applyBorder="1" applyAlignment="1">
      <alignment horizontal="center" vertical="center" textRotation="255" wrapText="1"/>
    </xf>
    <xf numFmtId="0" fontId="19" fillId="0" borderId="65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177" fontId="19" fillId="0" borderId="145" xfId="0" applyNumberFormat="1" applyFont="1" applyFill="1" applyBorder="1" applyAlignment="1">
      <alignment horizontal="center" vertical="center" textRotation="255" wrapText="1"/>
    </xf>
    <xf numFmtId="177" fontId="19" fillId="0" borderId="131" xfId="0" applyNumberFormat="1" applyFont="1" applyFill="1" applyBorder="1" applyAlignment="1">
      <alignment horizontal="center" vertical="center" textRotation="255" wrapText="1"/>
    </xf>
    <xf numFmtId="177" fontId="19" fillId="0" borderId="148" xfId="0" applyNumberFormat="1" applyFont="1" applyFill="1" applyBorder="1" applyAlignment="1">
      <alignment horizontal="center" vertical="center" textRotation="255" wrapText="1"/>
    </xf>
    <xf numFmtId="0" fontId="19" fillId="5" borderId="174" xfId="0" applyFont="1" applyFill="1" applyBorder="1" applyAlignment="1">
      <alignment horizontal="center" vertical="center" textRotation="255" wrapText="1"/>
    </xf>
    <xf numFmtId="0" fontId="19" fillId="5" borderId="175" xfId="0" applyFont="1" applyFill="1" applyBorder="1" applyAlignment="1">
      <alignment horizontal="center" vertical="center" textRotation="255" wrapText="1"/>
    </xf>
    <xf numFmtId="0" fontId="19" fillId="5" borderId="176" xfId="0" applyFont="1" applyFill="1" applyBorder="1" applyAlignment="1">
      <alignment horizontal="center" vertical="center" textRotation="255" wrapText="1"/>
    </xf>
    <xf numFmtId="38" fontId="11" fillId="0" borderId="167" xfId="1" applyFont="1" applyFill="1" applyBorder="1" applyAlignment="1">
      <alignment horizontal="center" vertical="center" textRotation="255" wrapText="1"/>
    </xf>
    <xf numFmtId="38" fontId="11" fillId="0" borderId="107" xfId="1" applyFont="1" applyFill="1" applyBorder="1" applyAlignment="1">
      <alignment horizontal="center" vertical="center" textRotation="255" wrapText="1"/>
    </xf>
    <xf numFmtId="38" fontId="11" fillId="0" borderId="168" xfId="1" applyFont="1" applyFill="1" applyBorder="1" applyAlignment="1">
      <alignment horizontal="center" vertical="center" textRotation="255" wrapText="1"/>
    </xf>
    <xf numFmtId="38" fontId="19" fillId="0" borderId="129" xfId="1" applyFont="1" applyFill="1" applyBorder="1" applyAlignment="1">
      <alignment horizontal="center" vertical="center" textRotation="255" wrapText="1"/>
    </xf>
    <xf numFmtId="38" fontId="19" fillId="0" borderId="16" xfId="1" applyFont="1" applyFill="1" applyBorder="1" applyAlignment="1">
      <alignment horizontal="center" vertical="center" textRotation="255" wrapText="1"/>
    </xf>
    <xf numFmtId="38" fontId="19" fillId="0" borderId="23" xfId="1" applyFont="1" applyFill="1" applyBorder="1" applyAlignment="1">
      <alignment horizontal="center" vertical="center" textRotation="255" wrapText="1"/>
    </xf>
    <xf numFmtId="38" fontId="19" fillId="0" borderId="3" xfId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7" fillId="3" borderId="47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/>
      <protection locked="0"/>
    </xf>
    <xf numFmtId="0" fontId="11" fillId="0" borderId="145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1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8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45" xfId="0" applyFont="1" applyFill="1" applyBorder="1" applyAlignment="1" applyProtection="1">
      <alignment horizontal="center" vertical="center" textRotation="255" shrinkToFit="1"/>
      <protection locked="0"/>
    </xf>
    <xf numFmtId="0" fontId="11" fillId="11" borderId="131" xfId="0" applyFont="1" applyFill="1" applyBorder="1" applyAlignment="1" applyProtection="1">
      <alignment horizontal="center" vertical="center" textRotation="255" shrinkToFit="1"/>
      <protection locked="0"/>
    </xf>
    <xf numFmtId="0" fontId="11" fillId="11" borderId="148" xfId="0" applyFont="1" applyFill="1" applyBorder="1" applyAlignment="1" applyProtection="1">
      <alignment horizontal="center" vertical="center" textRotation="255" shrinkToFit="1"/>
      <protection locked="0"/>
    </xf>
    <xf numFmtId="0" fontId="19" fillId="0" borderId="47" xfId="0" applyFont="1" applyFill="1" applyBorder="1" applyAlignment="1">
      <alignment horizontal="center" vertical="center" wrapText="1"/>
    </xf>
    <xf numFmtId="0" fontId="19" fillId="0" borderId="103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1" fillId="0" borderId="146" xfId="0" applyFont="1" applyFill="1" applyBorder="1" applyAlignment="1">
      <alignment horizontal="center" vertical="center" textRotation="255" wrapText="1"/>
    </xf>
    <xf numFmtId="0" fontId="11" fillId="0" borderId="132" xfId="0" applyFont="1" applyFill="1" applyBorder="1" applyAlignment="1">
      <alignment horizontal="center" vertical="center" textRotation="255" wrapText="1"/>
    </xf>
    <xf numFmtId="0" fontId="11" fillId="0" borderId="149" xfId="0" applyFont="1" applyFill="1" applyBorder="1" applyAlignment="1">
      <alignment horizontal="center" vertical="center" textRotation="255" wrapText="1"/>
    </xf>
    <xf numFmtId="0" fontId="19" fillId="0" borderId="171" xfId="0" applyFont="1" applyFill="1" applyBorder="1" applyAlignment="1">
      <alignment horizontal="center" vertical="center" textRotation="255" wrapText="1"/>
    </xf>
    <xf numFmtId="0" fontId="19" fillId="0" borderId="68" xfId="0" applyFont="1" applyFill="1" applyBorder="1" applyAlignment="1">
      <alignment horizontal="center" vertical="center" textRotation="255" wrapText="1"/>
    </xf>
    <xf numFmtId="0" fontId="19" fillId="0" borderId="172" xfId="0" applyFont="1" applyFill="1" applyBorder="1" applyAlignment="1">
      <alignment horizontal="center" vertical="center" textRotation="255" wrapText="1"/>
    </xf>
    <xf numFmtId="0" fontId="11" fillId="0" borderId="144" xfId="0" applyFont="1" applyFill="1" applyBorder="1" applyAlignment="1">
      <alignment horizontal="center" vertical="center" textRotation="255" wrapText="1"/>
    </xf>
    <xf numFmtId="0" fontId="11" fillId="0" borderId="130" xfId="0" applyFont="1" applyFill="1" applyBorder="1" applyAlignment="1">
      <alignment horizontal="center" vertical="center" textRotation="255" wrapText="1"/>
    </xf>
    <xf numFmtId="0" fontId="11" fillId="0" borderId="147" xfId="0" applyFont="1" applyFill="1" applyBorder="1" applyAlignment="1">
      <alignment horizontal="center" vertical="center" textRotation="255" wrapText="1"/>
    </xf>
    <xf numFmtId="0" fontId="19" fillId="0" borderId="0" xfId="0" applyFont="1" applyFill="1" applyBorder="1" applyAlignment="1">
      <alignment horizontal="center" vertical="center" wrapText="1"/>
    </xf>
    <xf numFmtId="0" fontId="11" fillId="0" borderId="144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0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7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6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32" xfId="0" applyFont="1" applyFill="1" applyBorder="1" applyAlignment="1" applyProtection="1">
      <alignment horizontal="center" vertical="center" textRotation="255" wrapText="1"/>
      <protection locked="0"/>
    </xf>
    <xf numFmtId="0" fontId="11" fillId="0" borderId="149" xfId="0" applyFont="1" applyFill="1" applyBorder="1" applyAlignment="1" applyProtection="1">
      <alignment horizontal="center" vertical="center" textRotation="255" wrapText="1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9" fillId="0" borderId="145" xfId="0" applyFont="1" applyFill="1" applyBorder="1" applyAlignment="1">
      <alignment horizontal="center" vertical="center" textRotation="255" wrapText="1" shrinkToFit="1"/>
    </xf>
    <xf numFmtId="0" fontId="19" fillId="0" borderId="131" xfId="0" applyFont="1" applyFill="1" applyBorder="1" applyAlignment="1">
      <alignment horizontal="center" vertical="center" textRotation="255" wrapText="1" shrinkToFit="1"/>
    </xf>
    <xf numFmtId="0" fontId="19" fillId="0" borderId="148" xfId="0" applyFont="1" applyFill="1" applyBorder="1" applyAlignment="1">
      <alignment horizontal="center" vertical="center" textRotation="255" wrapText="1" shrinkToFit="1"/>
    </xf>
    <xf numFmtId="0" fontId="19" fillId="0" borderId="146" xfId="0" applyFont="1" applyFill="1" applyBorder="1" applyAlignment="1">
      <alignment vertical="center" textRotation="255" wrapText="1"/>
    </xf>
    <xf numFmtId="0" fontId="19" fillId="0" borderId="132" xfId="0" applyFont="1" applyFill="1" applyBorder="1" applyAlignment="1">
      <alignment vertical="center" textRotation="255" wrapText="1"/>
    </xf>
    <xf numFmtId="0" fontId="19" fillId="0" borderId="149" xfId="0" applyFont="1" applyFill="1" applyBorder="1" applyAlignment="1">
      <alignment vertical="center" textRotation="255" wrapText="1"/>
    </xf>
    <xf numFmtId="0" fontId="11" fillId="11" borderId="144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30" xfId="0" applyFont="1" applyFill="1" applyBorder="1" applyAlignment="1" applyProtection="1">
      <alignment horizontal="center" vertical="center" textRotation="255" wrapText="1"/>
      <protection locked="0"/>
    </xf>
    <xf numFmtId="0" fontId="11" fillId="11" borderId="147" xfId="0" applyFont="1" applyFill="1" applyBorder="1" applyAlignment="1" applyProtection="1">
      <alignment horizontal="center" vertical="center" textRotation="255" wrapText="1"/>
      <protection locked="0"/>
    </xf>
    <xf numFmtId="177" fontId="19" fillId="0" borderId="144" xfId="0" applyNumberFormat="1" applyFont="1" applyFill="1" applyBorder="1" applyAlignment="1">
      <alignment horizontal="center" vertical="center" textRotation="255" wrapText="1"/>
    </xf>
    <xf numFmtId="177" fontId="19" fillId="0" borderId="130" xfId="0" applyNumberFormat="1" applyFont="1" applyFill="1" applyBorder="1" applyAlignment="1">
      <alignment horizontal="center" vertical="center" textRotation="255" wrapText="1"/>
    </xf>
    <xf numFmtId="177" fontId="19" fillId="0" borderId="147" xfId="0" applyNumberFormat="1" applyFont="1" applyFill="1" applyBorder="1" applyAlignment="1">
      <alignment horizontal="center" vertical="center" textRotation="255" wrapText="1"/>
    </xf>
    <xf numFmtId="38" fontId="19" fillId="0" borderId="47" xfId="1" applyFont="1" applyFill="1" applyBorder="1" applyAlignment="1">
      <alignment horizontal="center" vertical="center" wrapText="1"/>
    </xf>
    <xf numFmtId="38" fontId="19" fillId="0" borderId="103" xfId="1" applyFont="1" applyFill="1" applyBorder="1" applyAlignment="1">
      <alignment horizontal="center" vertical="center" wrapText="1"/>
    </xf>
    <xf numFmtId="38" fontId="19" fillId="0" borderId="48" xfId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7" borderId="1" xfId="5" applyFont="1" applyFill="1" applyBorder="1" applyAlignment="1">
      <alignment horizontal="center" vertical="center"/>
    </xf>
    <xf numFmtId="0" fontId="11" fillId="7" borderId="6" xfId="5" applyFont="1" applyFill="1" applyBorder="1" applyAlignment="1">
      <alignment horizontal="center" vertical="center"/>
    </xf>
    <xf numFmtId="0" fontId="11" fillId="7" borderId="2" xfId="5" applyFont="1" applyFill="1" applyBorder="1" applyAlignment="1">
      <alignment horizontal="center" vertical="center"/>
    </xf>
    <xf numFmtId="0" fontId="11" fillId="7" borderId="65" xfId="5" applyFont="1" applyFill="1" applyBorder="1" applyAlignment="1">
      <alignment horizontal="center" vertical="center"/>
    </xf>
    <xf numFmtId="0" fontId="11" fillId="7" borderId="0" xfId="5" applyFont="1" applyFill="1" applyAlignment="1">
      <alignment horizontal="center" vertical="center"/>
    </xf>
    <xf numFmtId="0" fontId="11" fillId="7" borderId="21" xfId="5" applyFont="1" applyFill="1" applyBorder="1" applyAlignment="1">
      <alignment horizontal="center" vertical="center"/>
    </xf>
    <xf numFmtId="0" fontId="11" fillId="7" borderId="115" xfId="5" applyFont="1" applyFill="1" applyBorder="1" applyAlignment="1">
      <alignment horizontal="center" vertical="center"/>
    </xf>
    <xf numFmtId="0" fontId="11" fillId="7" borderId="26" xfId="5" applyFont="1" applyFill="1" applyBorder="1" applyAlignment="1">
      <alignment horizontal="center" vertical="center"/>
    </xf>
    <xf numFmtId="0" fontId="11" fillId="7" borderId="27" xfId="5" applyFont="1" applyFill="1" applyBorder="1" applyAlignment="1">
      <alignment horizontal="center" vertical="center"/>
    </xf>
    <xf numFmtId="0" fontId="11" fillId="7" borderId="0" xfId="5" applyFont="1" applyFill="1" applyBorder="1" applyAlignment="1">
      <alignment horizontal="center" vertical="center"/>
    </xf>
    <xf numFmtId="0" fontId="11" fillId="11" borderId="1" xfId="5" applyFont="1" applyFill="1" applyBorder="1" applyAlignment="1">
      <alignment horizontal="center" vertical="center"/>
    </xf>
    <xf numFmtId="0" fontId="11" fillId="11" borderId="6" xfId="5" applyFont="1" applyFill="1" applyBorder="1" applyAlignment="1">
      <alignment horizontal="center" vertical="center"/>
    </xf>
    <xf numFmtId="0" fontId="11" fillId="11" borderId="2" xfId="5" applyFont="1" applyFill="1" applyBorder="1" applyAlignment="1">
      <alignment horizontal="center" vertical="center"/>
    </xf>
    <xf numFmtId="0" fontId="11" fillId="11" borderId="65" xfId="5" applyFont="1" applyFill="1" applyBorder="1" applyAlignment="1">
      <alignment horizontal="center" vertical="center"/>
    </xf>
    <xf numFmtId="0" fontId="11" fillId="11" borderId="0" xfId="5" applyFont="1" applyFill="1" applyAlignment="1">
      <alignment horizontal="center" vertical="center"/>
    </xf>
    <xf numFmtId="0" fontId="11" fillId="11" borderId="21" xfId="5" applyFont="1" applyFill="1" applyBorder="1" applyAlignment="1">
      <alignment horizontal="center" vertical="center"/>
    </xf>
    <xf numFmtId="0" fontId="11" fillId="11" borderId="115" xfId="5" applyFont="1" applyFill="1" applyBorder="1" applyAlignment="1">
      <alignment horizontal="center" vertical="center"/>
    </xf>
    <xf numFmtId="0" fontId="11" fillId="11" borderId="26" xfId="5" applyFont="1" applyFill="1" applyBorder="1" applyAlignment="1">
      <alignment horizontal="center" vertical="center"/>
    </xf>
    <xf numFmtId="0" fontId="11" fillId="11" borderId="27" xfId="5" applyFont="1" applyFill="1" applyBorder="1" applyAlignment="1">
      <alignment horizontal="center" vertical="center"/>
    </xf>
    <xf numFmtId="0" fontId="9" fillId="0" borderId="111" xfId="0" applyFont="1" applyFill="1" applyBorder="1" applyAlignment="1" applyProtection="1">
      <alignment horizontal="center" vertical="center" wrapText="1" shrinkToFit="1"/>
      <protection hidden="1"/>
    </xf>
    <xf numFmtId="0" fontId="9" fillId="0" borderId="107" xfId="0" applyFont="1" applyFill="1" applyBorder="1" applyAlignment="1" applyProtection="1">
      <alignment horizontal="center" vertical="center" wrapText="1" shrinkToFit="1"/>
      <protection hidden="1"/>
    </xf>
    <xf numFmtId="0" fontId="9" fillId="0" borderId="85" xfId="0" applyFont="1" applyFill="1" applyBorder="1" applyAlignment="1" applyProtection="1">
      <alignment horizontal="center" vertical="center" wrapText="1" shrinkToFit="1"/>
      <protection hidden="1"/>
    </xf>
    <xf numFmtId="0" fontId="19" fillId="12" borderId="47" xfId="0" applyFont="1" applyFill="1" applyBorder="1" applyAlignment="1">
      <alignment horizontal="center" vertical="center"/>
    </xf>
    <xf numFmtId="0" fontId="19" fillId="12" borderId="48" xfId="0" applyFont="1" applyFill="1" applyBorder="1" applyAlignment="1">
      <alignment horizontal="center" vertical="center"/>
    </xf>
    <xf numFmtId="0" fontId="9" fillId="0" borderId="111" xfId="0" applyFont="1" applyFill="1" applyBorder="1" applyAlignment="1" applyProtection="1">
      <alignment horizontal="center" vertical="center" shrinkToFit="1"/>
      <protection hidden="1"/>
    </xf>
    <xf numFmtId="0" fontId="9" fillId="0" borderId="107" xfId="0" applyFont="1" applyFill="1" applyBorder="1" applyAlignment="1" applyProtection="1">
      <alignment horizontal="center" vertical="center" shrinkToFit="1"/>
      <protection hidden="1"/>
    </xf>
    <xf numFmtId="0" fontId="9" fillId="0" borderId="85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8" borderId="13" xfId="0" applyFont="1" applyFill="1" applyBorder="1" applyAlignment="1" applyProtection="1">
      <alignment horizontal="center" vertical="center"/>
      <protection hidden="1"/>
    </xf>
    <xf numFmtId="0" fontId="9" fillId="8" borderId="60" xfId="0" applyFont="1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alignment vertical="center"/>
      <protection hidden="1"/>
    </xf>
    <xf numFmtId="0" fontId="19" fillId="8" borderId="64" xfId="0" applyFont="1" applyFill="1" applyBorder="1" applyProtection="1">
      <alignment vertical="center"/>
      <protection hidden="1"/>
    </xf>
    <xf numFmtId="0" fontId="9" fillId="0" borderId="11" xfId="0" applyFont="1" applyBorder="1" applyAlignment="1" applyProtection="1">
      <alignment horizontal="right" vertical="center" wrapText="1"/>
      <protection hidden="1"/>
    </xf>
    <xf numFmtId="0" fontId="9" fillId="0" borderId="20" xfId="0" applyFont="1" applyBorder="1" applyAlignment="1" applyProtection="1">
      <alignment horizontal="right" vertical="center" wrapText="1"/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59" xfId="0" applyFont="1" applyFill="1" applyBorder="1" applyAlignment="1" applyProtection="1">
      <alignment horizontal="center" vertical="center"/>
      <protection hidden="1"/>
    </xf>
    <xf numFmtId="0" fontId="9" fillId="6" borderId="11" xfId="0" applyFont="1" applyFill="1" applyBorder="1" applyAlignment="1" applyProtection="1">
      <alignment horizontal="center" vertical="center" wrapText="1"/>
      <protection hidden="1"/>
    </xf>
    <xf numFmtId="0" fontId="9" fillId="6" borderId="59" xfId="0" applyFont="1" applyFill="1" applyBorder="1" applyAlignment="1" applyProtection="1">
      <alignment horizontal="center" vertical="center" wrapText="1"/>
      <protection hidden="1"/>
    </xf>
    <xf numFmtId="0" fontId="19" fillId="7" borderId="17" xfId="0" applyFont="1" applyFill="1" applyBorder="1" applyAlignment="1" applyProtection="1">
      <alignment horizontal="center" vertical="center"/>
      <protection hidden="1"/>
    </xf>
    <xf numFmtId="0" fontId="19" fillId="7" borderId="13" xfId="0" applyFont="1" applyFill="1" applyBorder="1" applyAlignment="1" applyProtection="1">
      <alignment horizontal="center" vertical="center"/>
      <protection hidden="1"/>
    </xf>
    <xf numFmtId="0" fontId="19" fillId="7" borderId="18" xfId="0" applyFont="1" applyFill="1" applyBorder="1" applyAlignment="1" applyProtection="1">
      <alignment horizontal="center" vertical="center"/>
      <protection hidden="1"/>
    </xf>
    <xf numFmtId="0" fontId="19" fillId="7" borderId="118" xfId="0" applyFont="1" applyFill="1" applyBorder="1" applyAlignment="1" applyProtection="1">
      <alignment horizontal="center" vertical="center"/>
      <protection hidden="1"/>
    </xf>
    <xf numFmtId="0" fontId="19" fillId="7" borderId="60" xfId="0" applyFont="1" applyFill="1" applyBorder="1" applyAlignment="1" applyProtection="1">
      <alignment horizontal="center" vertical="center"/>
      <protection hidden="1"/>
    </xf>
    <xf numFmtId="0" fontId="19" fillId="7" borderId="119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9" fillId="6" borderId="70" xfId="0" applyFont="1" applyFill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right" vertical="center"/>
      <protection hidden="1"/>
    </xf>
    <xf numFmtId="0" fontId="9" fillId="0" borderId="20" xfId="0" applyFont="1" applyBorder="1" applyAlignment="1" applyProtection="1">
      <alignment horizontal="right" vertical="center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87" xfId="0" applyFont="1" applyFill="1" applyBorder="1" applyAlignment="1" applyProtection="1">
      <alignment horizontal="center" vertical="center" wrapText="1"/>
      <protection hidden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59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3"/>
    <cellStyle name="標準" xfId="0" builtinId="0"/>
    <cellStyle name="標準 2" xfId="5"/>
    <cellStyle name="標準 7" xfId="2"/>
    <cellStyle name="標準_別冊１　Ｐ2～Ｐ5　普通会計４表20070113_仕訳" xfId="4"/>
  </cellStyles>
  <dxfs count="21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CC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152400</xdr:rowOff>
    </xdr:from>
    <xdr:to>
      <xdr:col>0</xdr:col>
      <xdr:colOff>1581150</xdr:colOff>
      <xdr:row>22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52400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勘定科目コード</a:t>
          </a:r>
        </a:p>
      </xdr:txBody>
    </xdr:sp>
    <xdr:clientData/>
  </xdr:twoCellAnchor>
  <xdr:twoCellAnchor>
    <xdr:from>
      <xdr:col>3</xdr:col>
      <xdr:colOff>19050</xdr:colOff>
      <xdr:row>19</xdr:row>
      <xdr:rowOff>152400</xdr:rowOff>
    </xdr:from>
    <xdr:to>
      <xdr:col>4</xdr:col>
      <xdr:colOff>762000</xdr:colOff>
      <xdr:row>22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524125" y="3238500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資産の種別コード</a:t>
          </a:r>
          <a:endParaRPr kumimoji="1" lang="en-US" altLang="ja-JP" sz="1100"/>
        </a:p>
      </xdr:txBody>
    </xdr:sp>
    <xdr:clientData/>
  </xdr:twoCellAnchor>
  <xdr:twoCellAnchor>
    <xdr:from>
      <xdr:col>6</xdr:col>
      <xdr:colOff>285750</xdr:colOff>
      <xdr:row>19</xdr:row>
      <xdr:rowOff>142875</xdr:rowOff>
    </xdr:from>
    <xdr:to>
      <xdr:col>7</xdr:col>
      <xdr:colOff>476250</xdr:colOff>
      <xdr:row>22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705350" y="3228975"/>
          <a:ext cx="14287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償却区分コード</a:t>
          </a:r>
          <a:endParaRPr kumimoji="1" lang="en-US" altLang="ja-JP" sz="1100"/>
        </a:p>
      </xdr:txBody>
    </xdr:sp>
    <xdr:clientData/>
  </xdr:twoCellAnchor>
  <xdr:twoCellAnchor>
    <xdr:from>
      <xdr:col>9</xdr:col>
      <xdr:colOff>142875</xdr:colOff>
      <xdr:row>19</xdr:row>
      <xdr:rowOff>95250</xdr:rowOff>
    </xdr:from>
    <xdr:to>
      <xdr:col>10</xdr:col>
      <xdr:colOff>552450</xdr:colOff>
      <xdr:row>22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172325" y="3181350"/>
          <a:ext cx="1619250" cy="4953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登録時価額算定方法コード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250;&#35336;&#38306;&#20418;/&#20844;&#20250;&#35336;&#12395;&#20276;&#12358;&#22266;&#23450;&#36039;&#29987;&#21488;&#24115;(H29&#24180;&#24230;&#65306;H30&#24180;&#25972;&#20633;&#65289;/&#22266;&#23450;&#36039;&#29987;&#21488;&#24115;(&#21644;&#23506;&#65289;/&#22763;&#21029;&#22320;&#26041;&#28040;&#38450;&#20107;&#21209;&#32068;&#21512;(&#21644;&#23506;&#20998;&#20837;&#21147;&#28168;)&#12288;&#29289;&#21697;&#12288;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8040;&#38450;&#35506;&#65299;/Desktop/&#20966;&#29702;&#20013;/&#65330;1&#20844;&#20250;&#35336;&#25972;&#20633;&#26989;&#21209;/&#22266;&#23450;&#36039;&#29987;&#36039;&#26009;/&#29289;&#21697;/&#65288;&#21644;&#23506;&#65289;07&#12288;&#22763;&#21029;&#22320;&#26041;&#28040;&#38450;&#20107;&#21209;&#32068;&#21512;&#12288;2018&#12288;&#29289;&#21697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250;&#35336;&#38306;&#20418;/&#20844;&#20250;&#35336;&#12395;&#20276;&#12358;&#22266;&#23450;&#36039;&#29987;&#21488;&#24115;(H29&#24180;&#24230;&#65306;H30&#24180;&#25972;&#20633;&#65289;/&#22266;&#23450;&#36039;&#29987;&#21488;&#24115;(&#21091;&#28149;&#65289;/&#22763;&#21029;&#22320;&#26041;&#28040;&#38450;&#20107;&#21209;&#32068;&#21512;&#12288;&#29289;&#21697;&#12288;2017(&#21091;&#2814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 refreshError="1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(全体)"/>
      <sheetName val="目的別集計"/>
      <sheetName val="年度末集計表"/>
      <sheetName val="増加集計"/>
      <sheetName val="減少集計"/>
      <sheetName val="増減事由コード表"/>
      <sheetName val="会計区分コード"/>
      <sheetName val="償却率表"/>
      <sheetName val="P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耐用年数</v>
          </cell>
          <cell r="B1" t="str">
            <v>償却率（定額法）</v>
          </cell>
        </row>
        <row r="2">
          <cell r="A2">
            <v>2</v>
          </cell>
          <cell r="B2">
            <v>0.5</v>
          </cell>
        </row>
        <row r="3">
          <cell r="A3">
            <v>3</v>
          </cell>
          <cell r="B3">
            <v>0.33400000000000002</v>
          </cell>
        </row>
        <row r="4">
          <cell r="A4">
            <v>4</v>
          </cell>
          <cell r="B4">
            <v>0.25</v>
          </cell>
        </row>
        <row r="5">
          <cell r="A5">
            <v>5</v>
          </cell>
          <cell r="B5">
            <v>0.2</v>
          </cell>
        </row>
        <row r="6">
          <cell r="A6">
            <v>6</v>
          </cell>
          <cell r="B6">
            <v>0.16700000000000001</v>
          </cell>
        </row>
        <row r="7">
          <cell r="A7">
            <v>7</v>
          </cell>
          <cell r="B7">
            <v>0.14299999999999999</v>
          </cell>
        </row>
        <row r="8">
          <cell r="A8">
            <v>8</v>
          </cell>
          <cell r="B8">
            <v>0.125</v>
          </cell>
        </row>
        <row r="9">
          <cell r="A9">
            <v>9</v>
          </cell>
          <cell r="B9">
            <v>0.112</v>
          </cell>
        </row>
        <row r="10">
          <cell r="A10">
            <v>10</v>
          </cell>
          <cell r="B10">
            <v>0.1</v>
          </cell>
        </row>
        <row r="11">
          <cell r="A11">
            <v>11</v>
          </cell>
          <cell r="B11">
            <v>9.0999999999999998E-2</v>
          </cell>
        </row>
        <row r="12">
          <cell r="A12">
            <v>12</v>
          </cell>
          <cell r="B12">
            <v>8.4000000000000005E-2</v>
          </cell>
        </row>
        <row r="13">
          <cell r="A13">
            <v>13</v>
          </cell>
          <cell r="B13">
            <v>7.6999999999999999E-2</v>
          </cell>
        </row>
        <row r="14">
          <cell r="A14">
            <v>14</v>
          </cell>
          <cell r="B14">
            <v>7.1999999999999995E-2</v>
          </cell>
        </row>
        <row r="15">
          <cell r="A15">
            <v>15</v>
          </cell>
          <cell r="B15">
            <v>6.7000000000000004E-2</v>
          </cell>
        </row>
        <row r="16">
          <cell r="A16">
            <v>16</v>
          </cell>
          <cell r="B16">
            <v>6.3E-2</v>
          </cell>
        </row>
        <row r="17">
          <cell r="A17">
            <v>17</v>
          </cell>
          <cell r="B17">
            <v>5.8999999999999997E-2</v>
          </cell>
        </row>
        <row r="18">
          <cell r="A18">
            <v>18</v>
          </cell>
          <cell r="B18">
            <v>5.6000000000000001E-2</v>
          </cell>
        </row>
        <row r="19">
          <cell r="A19">
            <v>19</v>
          </cell>
          <cell r="B19">
            <v>5.2999999999999999E-2</v>
          </cell>
        </row>
        <row r="20">
          <cell r="A20">
            <v>20</v>
          </cell>
          <cell r="B20">
            <v>0.05</v>
          </cell>
        </row>
        <row r="21">
          <cell r="A21">
            <v>21</v>
          </cell>
          <cell r="B21">
            <v>4.8000000000000001E-2</v>
          </cell>
        </row>
        <row r="22">
          <cell r="A22">
            <v>22</v>
          </cell>
          <cell r="B22">
            <v>4.5999999999999999E-2</v>
          </cell>
        </row>
        <row r="23">
          <cell r="A23">
            <v>23</v>
          </cell>
          <cell r="B23">
            <v>4.3999999999999997E-2</v>
          </cell>
        </row>
        <row r="24">
          <cell r="A24">
            <v>24</v>
          </cell>
          <cell r="B24">
            <v>4.2000000000000003E-2</v>
          </cell>
        </row>
        <row r="25">
          <cell r="A25">
            <v>25</v>
          </cell>
          <cell r="B25">
            <v>0.04</v>
          </cell>
        </row>
        <row r="26">
          <cell r="A26">
            <v>26</v>
          </cell>
          <cell r="B26">
            <v>3.9E-2</v>
          </cell>
        </row>
        <row r="27">
          <cell r="A27">
            <v>27</v>
          </cell>
          <cell r="B27">
            <v>3.7999999999999999E-2</v>
          </cell>
        </row>
        <row r="28">
          <cell r="A28">
            <v>28</v>
          </cell>
          <cell r="B28">
            <v>3.5999999999999997E-2</v>
          </cell>
        </row>
        <row r="29">
          <cell r="A29">
            <v>29</v>
          </cell>
          <cell r="B29">
            <v>3.5000000000000003E-2</v>
          </cell>
        </row>
        <row r="30">
          <cell r="A30">
            <v>30</v>
          </cell>
          <cell r="B30">
            <v>3.4000000000000002E-2</v>
          </cell>
        </row>
        <row r="31">
          <cell r="A31">
            <v>31</v>
          </cell>
          <cell r="B31">
            <v>3.3000000000000002E-2</v>
          </cell>
        </row>
        <row r="32">
          <cell r="A32">
            <v>32</v>
          </cell>
          <cell r="B32">
            <v>3.2000000000000001E-2</v>
          </cell>
        </row>
        <row r="33">
          <cell r="A33">
            <v>33</v>
          </cell>
          <cell r="B33">
            <v>3.1E-2</v>
          </cell>
        </row>
        <row r="34">
          <cell r="A34">
            <v>34</v>
          </cell>
          <cell r="B34">
            <v>0.03</v>
          </cell>
        </row>
        <row r="35">
          <cell r="A35">
            <v>35</v>
          </cell>
          <cell r="B35">
            <v>2.9000000000000001E-2</v>
          </cell>
        </row>
        <row r="36">
          <cell r="A36">
            <v>36</v>
          </cell>
          <cell r="B36">
            <v>2.8000000000000001E-2</v>
          </cell>
        </row>
        <row r="37">
          <cell r="A37">
            <v>37</v>
          </cell>
          <cell r="B37">
            <v>2.8000000000000001E-2</v>
          </cell>
        </row>
        <row r="38">
          <cell r="A38">
            <v>38</v>
          </cell>
          <cell r="B38">
            <v>2.7E-2</v>
          </cell>
        </row>
        <row r="39">
          <cell r="A39">
            <v>39</v>
          </cell>
          <cell r="B39">
            <v>2.5999999999999999E-2</v>
          </cell>
        </row>
        <row r="40">
          <cell r="A40">
            <v>40</v>
          </cell>
          <cell r="B40">
            <v>2.5000000000000001E-2</v>
          </cell>
        </row>
        <row r="41">
          <cell r="A41">
            <v>41</v>
          </cell>
          <cell r="B41">
            <v>2.5000000000000001E-2</v>
          </cell>
        </row>
        <row r="42">
          <cell r="A42">
            <v>42</v>
          </cell>
          <cell r="B42">
            <v>2.4E-2</v>
          </cell>
        </row>
        <row r="43">
          <cell r="A43">
            <v>43</v>
          </cell>
          <cell r="B43">
            <v>2.4E-2</v>
          </cell>
        </row>
        <row r="44">
          <cell r="A44">
            <v>44</v>
          </cell>
          <cell r="B44">
            <v>2.3E-2</v>
          </cell>
        </row>
        <row r="45">
          <cell r="A45">
            <v>45</v>
          </cell>
          <cell r="B45">
            <v>2.3E-2</v>
          </cell>
        </row>
        <row r="46">
          <cell r="A46">
            <v>46</v>
          </cell>
          <cell r="B46">
            <v>2.1999999999999999E-2</v>
          </cell>
        </row>
        <row r="47">
          <cell r="A47">
            <v>47</v>
          </cell>
          <cell r="B47">
            <v>2.1999999999999999E-2</v>
          </cell>
        </row>
        <row r="48">
          <cell r="A48">
            <v>48</v>
          </cell>
          <cell r="B48">
            <v>2.1000000000000001E-2</v>
          </cell>
        </row>
        <row r="49">
          <cell r="A49">
            <v>49</v>
          </cell>
          <cell r="B49">
            <v>2.1000000000000001E-2</v>
          </cell>
        </row>
        <row r="50">
          <cell r="A50">
            <v>50</v>
          </cell>
          <cell r="B50">
            <v>0.02</v>
          </cell>
        </row>
        <row r="51">
          <cell r="A51">
            <v>51</v>
          </cell>
          <cell r="B51">
            <v>0.02</v>
          </cell>
        </row>
        <row r="52">
          <cell r="A52">
            <v>52</v>
          </cell>
          <cell r="B52">
            <v>0.02</v>
          </cell>
        </row>
        <row r="53">
          <cell r="A53">
            <v>53</v>
          </cell>
          <cell r="B53">
            <v>1.9E-2</v>
          </cell>
        </row>
        <row r="54">
          <cell r="A54">
            <v>54</v>
          </cell>
          <cell r="B54">
            <v>1.9E-2</v>
          </cell>
        </row>
        <row r="55">
          <cell r="A55">
            <v>55</v>
          </cell>
          <cell r="B55">
            <v>1.9E-2</v>
          </cell>
        </row>
        <row r="56">
          <cell r="A56">
            <v>56</v>
          </cell>
          <cell r="B56">
            <v>1.7999999999999999E-2</v>
          </cell>
        </row>
        <row r="57">
          <cell r="A57">
            <v>57</v>
          </cell>
          <cell r="B57">
            <v>1.7999999999999999E-2</v>
          </cell>
        </row>
        <row r="58">
          <cell r="A58">
            <v>58</v>
          </cell>
          <cell r="B58">
            <v>1.7999999999999999E-2</v>
          </cell>
        </row>
        <row r="59">
          <cell r="A59">
            <v>59</v>
          </cell>
          <cell r="B59">
            <v>1.7000000000000001E-2</v>
          </cell>
        </row>
        <row r="60">
          <cell r="A60">
            <v>60</v>
          </cell>
          <cell r="B60">
            <v>1.7000000000000001E-2</v>
          </cell>
        </row>
        <row r="61">
          <cell r="A61">
            <v>61</v>
          </cell>
          <cell r="B61">
            <v>1.7000000000000001E-2</v>
          </cell>
        </row>
        <row r="62">
          <cell r="A62">
            <v>62</v>
          </cell>
          <cell r="B62">
            <v>1.7000000000000001E-2</v>
          </cell>
        </row>
        <row r="63">
          <cell r="A63">
            <v>63</v>
          </cell>
          <cell r="B63">
            <v>1.6E-2</v>
          </cell>
        </row>
        <row r="64">
          <cell r="A64">
            <v>64</v>
          </cell>
          <cell r="B64">
            <v>1.6E-2</v>
          </cell>
        </row>
        <row r="65">
          <cell r="A65">
            <v>65</v>
          </cell>
          <cell r="B65">
            <v>1.6E-2</v>
          </cell>
        </row>
        <row r="66">
          <cell r="A66">
            <v>66</v>
          </cell>
          <cell r="B66">
            <v>1.6E-2</v>
          </cell>
        </row>
        <row r="67">
          <cell r="A67">
            <v>67</v>
          </cell>
          <cell r="B67">
            <v>1.4999999999999999E-2</v>
          </cell>
        </row>
        <row r="68">
          <cell r="A68">
            <v>68</v>
          </cell>
          <cell r="B68">
            <v>1.4999999999999999E-2</v>
          </cell>
        </row>
        <row r="69">
          <cell r="A69">
            <v>69</v>
          </cell>
          <cell r="B69">
            <v>1.4999999999999999E-2</v>
          </cell>
        </row>
        <row r="70">
          <cell r="A70">
            <v>70</v>
          </cell>
          <cell r="B70">
            <v>1.4999999999999999E-2</v>
          </cell>
        </row>
        <row r="71">
          <cell r="A71">
            <v>71</v>
          </cell>
          <cell r="B71">
            <v>1.4999999999999999E-2</v>
          </cell>
        </row>
        <row r="72">
          <cell r="A72">
            <v>72</v>
          </cell>
          <cell r="B72">
            <v>1.4E-2</v>
          </cell>
        </row>
        <row r="73">
          <cell r="A73">
            <v>73</v>
          </cell>
          <cell r="B73">
            <v>1.4E-2</v>
          </cell>
        </row>
        <row r="74">
          <cell r="A74">
            <v>74</v>
          </cell>
          <cell r="B74">
            <v>1.4E-2</v>
          </cell>
        </row>
        <row r="75">
          <cell r="A75">
            <v>75</v>
          </cell>
          <cell r="B75">
            <v>1.4E-2</v>
          </cell>
        </row>
        <row r="76">
          <cell r="A76">
            <v>76</v>
          </cell>
          <cell r="B76">
            <v>1.4E-2</v>
          </cell>
        </row>
        <row r="77">
          <cell r="A77">
            <v>77</v>
          </cell>
          <cell r="B77">
            <v>1.2999999999999999E-2</v>
          </cell>
        </row>
        <row r="78">
          <cell r="A78">
            <v>78</v>
          </cell>
          <cell r="B78">
            <v>1.2999999999999999E-2</v>
          </cell>
        </row>
        <row r="79">
          <cell r="A79">
            <v>79</v>
          </cell>
          <cell r="B79">
            <v>1.2999999999999999E-2</v>
          </cell>
        </row>
        <row r="80">
          <cell r="A80">
            <v>80</v>
          </cell>
          <cell r="B80">
            <v>1.2999999999999999E-2</v>
          </cell>
        </row>
        <row r="81">
          <cell r="A81">
            <v>81</v>
          </cell>
          <cell r="B81">
            <v>1.2999999999999999E-2</v>
          </cell>
        </row>
        <row r="82">
          <cell r="A82">
            <v>82</v>
          </cell>
          <cell r="B82">
            <v>1.2999999999999999E-2</v>
          </cell>
        </row>
        <row r="83">
          <cell r="A83">
            <v>83</v>
          </cell>
          <cell r="B83">
            <v>1.2999999999999999E-2</v>
          </cell>
        </row>
        <row r="84">
          <cell r="A84">
            <v>84</v>
          </cell>
          <cell r="B84">
            <v>1.2E-2</v>
          </cell>
        </row>
        <row r="85">
          <cell r="A85">
            <v>85</v>
          </cell>
          <cell r="B85">
            <v>1.2E-2</v>
          </cell>
        </row>
        <row r="86">
          <cell r="A86">
            <v>86</v>
          </cell>
          <cell r="B86">
            <v>1.2E-2</v>
          </cell>
        </row>
        <row r="87">
          <cell r="A87">
            <v>87</v>
          </cell>
          <cell r="B87">
            <v>1.2E-2</v>
          </cell>
        </row>
        <row r="88">
          <cell r="A88">
            <v>88</v>
          </cell>
          <cell r="B88">
            <v>1.2E-2</v>
          </cell>
        </row>
        <row r="89">
          <cell r="A89">
            <v>89</v>
          </cell>
          <cell r="B89">
            <v>1.2E-2</v>
          </cell>
        </row>
        <row r="90">
          <cell r="A90">
            <v>90</v>
          </cell>
          <cell r="B90">
            <v>1.2E-2</v>
          </cell>
        </row>
        <row r="91">
          <cell r="A91">
            <v>91</v>
          </cell>
          <cell r="B91">
            <v>1.0999999999999999E-2</v>
          </cell>
        </row>
        <row r="92">
          <cell r="A92">
            <v>92</v>
          </cell>
          <cell r="B92">
            <v>1.0999999999999999E-2</v>
          </cell>
        </row>
        <row r="93">
          <cell r="A93">
            <v>93</v>
          </cell>
          <cell r="B93">
            <v>1.0999999999999999E-2</v>
          </cell>
        </row>
        <row r="94">
          <cell r="A94">
            <v>94</v>
          </cell>
          <cell r="B94">
            <v>1.0999999999999999E-2</v>
          </cell>
        </row>
        <row r="95">
          <cell r="A95">
            <v>95</v>
          </cell>
          <cell r="B95">
            <v>1.0999999999999999E-2</v>
          </cell>
        </row>
        <row r="96">
          <cell r="A96">
            <v>96</v>
          </cell>
          <cell r="B96">
            <v>1.0999999999999999E-2</v>
          </cell>
        </row>
        <row r="97">
          <cell r="A97">
            <v>97</v>
          </cell>
          <cell r="B97">
            <v>1.0999999999999999E-2</v>
          </cell>
        </row>
        <row r="98">
          <cell r="A98">
            <v>98</v>
          </cell>
          <cell r="B98">
            <v>1.0999999999999999E-2</v>
          </cell>
        </row>
        <row r="99">
          <cell r="A99">
            <v>99</v>
          </cell>
          <cell r="B99">
            <v>1.0999999999999999E-2</v>
          </cell>
        </row>
        <row r="100">
          <cell r="A100">
            <v>100</v>
          </cell>
          <cell r="B100">
            <v>0.01</v>
          </cell>
        </row>
      </sheetData>
      <sheetData sheetId="8" refreshError="1">
        <row r="1">
          <cell r="A1" t="str">
            <v>有形/事業/土地</v>
          </cell>
          <cell r="B1">
            <v>10</v>
          </cell>
          <cell r="G1" t="str">
            <v>償却／備忘１</v>
          </cell>
          <cell r="H1">
            <v>1</v>
          </cell>
          <cell r="J1" t="str">
            <v>取得原価</v>
          </cell>
          <cell r="K1">
            <v>1</v>
          </cell>
        </row>
        <row r="2">
          <cell r="A2" t="str">
            <v>有形/事業/立木竹</v>
          </cell>
          <cell r="B2">
            <v>11</v>
          </cell>
          <cell r="G2" t="str">
            <v>償却／備忘０</v>
          </cell>
          <cell r="H2">
            <v>2</v>
          </cell>
          <cell r="J2" t="str">
            <v>単価×数量</v>
          </cell>
          <cell r="K2">
            <v>2</v>
          </cell>
        </row>
        <row r="3">
          <cell r="A3" t="str">
            <v>有形/事業/建物</v>
          </cell>
          <cell r="B3">
            <v>12</v>
          </cell>
          <cell r="G3" t="str">
            <v>非償却</v>
          </cell>
          <cell r="H3">
            <v>3</v>
          </cell>
          <cell r="J3" t="str">
            <v>保険・見積金額</v>
          </cell>
          <cell r="K3">
            <v>3</v>
          </cell>
        </row>
        <row r="4">
          <cell r="A4" t="str">
            <v>有形/事業/工作物</v>
          </cell>
          <cell r="B4">
            <v>13</v>
          </cell>
          <cell r="J4" t="str">
            <v>備忘価額１円</v>
          </cell>
          <cell r="K4">
            <v>4</v>
          </cell>
        </row>
        <row r="5">
          <cell r="A5" t="str">
            <v>有形/事業/船舶</v>
          </cell>
          <cell r="B5">
            <v>14</v>
          </cell>
        </row>
        <row r="6">
          <cell r="A6" t="str">
            <v>有形/事業/浮標等</v>
          </cell>
          <cell r="B6">
            <v>15</v>
          </cell>
        </row>
        <row r="7">
          <cell r="A7" t="str">
            <v>有形/事業/航空機</v>
          </cell>
          <cell r="B7">
            <v>16</v>
          </cell>
        </row>
        <row r="8">
          <cell r="A8" t="str">
            <v>有形/事業/その他</v>
          </cell>
          <cell r="B8">
            <v>17</v>
          </cell>
        </row>
        <row r="9">
          <cell r="A9" t="str">
            <v>有形/事業/建設仮勘定</v>
          </cell>
          <cell r="B9">
            <v>18</v>
          </cell>
        </row>
        <row r="10">
          <cell r="A10" t="str">
            <v>有形/ｲﾝﾌﾗ/土地</v>
          </cell>
          <cell r="B10">
            <v>20</v>
          </cell>
        </row>
        <row r="11">
          <cell r="A11" t="str">
            <v>有形/ｲﾝﾌﾗ/建物</v>
          </cell>
          <cell r="B11">
            <v>21</v>
          </cell>
        </row>
        <row r="12">
          <cell r="A12" t="str">
            <v>有形/ｲﾝﾌﾗ/工作物</v>
          </cell>
          <cell r="B12">
            <v>22</v>
          </cell>
        </row>
        <row r="13">
          <cell r="A13" t="str">
            <v>有形/ｲﾝﾌﾗ/その他</v>
          </cell>
          <cell r="B13">
            <v>23</v>
          </cell>
        </row>
        <row r="14">
          <cell r="A14" t="str">
            <v>有形/ｲﾝﾌﾗ/建設仮勘定</v>
          </cell>
          <cell r="B14">
            <v>24</v>
          </cell>
        </row>
        <row r="15">
          <cell r="A15" t="str">
            <v>有形/物品</v>
          </cell>
          <cell r="B15">
            <v>30</v>
          </cell>
        </row>
        <row r="16">
          <cell r="A16" t="str">
            <v>無形/ｿﾌﾄｳｴｱ</v>
          </cell>
          <cell r="B16">
            <v>40</v>
          </cell>
        </row>
        <row r="17">
          <cell r="A17" t="str">
            <v>無形/その他</v>
          </cell>
          <cell r="B17">
            <v>41</v>
          </cell>
        </row>
        <row r="18">
          <cell r="A18" t="str">
            <v>棚卸資産</v>
          </cell>
          <cell r="B18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225"/>
  <sheetViews>
    <sheetView tabSelected="1" topLeftCell="BB1" zoomScale="75" zoomScaleNormal="75" zoomScaleSheetLayoutView="70" workbookViewId="0">
      <pane ySplit="14" topLeftCell="A84" activePane="bottomLeft" state="frozen"/>
      <selection pane="bottomLeft" activeCell="BQ95" sqref="BQ95"/>
    </sheetView>
  </sheetViews>
  <sheetFormatPr defaultColWidth="8.875" defaultRowHeight="13.5" x14ac:dyDescent="0.15"/>
  <cols>
    <col min="1" max="1" width="5.375" style="544" customWidth="1"/>
    <col min="2" max="2" width="4" style="544" customWidth="1"/>
    <col min="3" max="3" width="16.125" style="544" customWidth="1"/>
    <col min="4" max="4" width="4.75" style="544" customWidth="1"/>
    <col min="5" max="5" width="14" style="795" customWidth="1"/>
    <col min="6" max="6" width="22.875" style="795" customWidth="1"/>
    <col min="7" max="7" width="35.625" style="339" customWidth="1"/>
    <col min="8" max="8" width="4.625" style="544" customWidth="1"/>
    <col min="9" max="9" width="24.5" style="339" customWidth="1"/>
    <col min="10" max="10" width="4.625" style="544" customWidth="1"/>
    <col min="11" max="11" width="21.25" style="339" customWidth="1"/>
    <col min="12" max="12" width="11.5" style="339" customWidth="1"/>
    <col min="13" max="13" width="11.375" style="339" customWidth="1"/>
    <col min="14" max="14" width="14.375" style="339" hidden="1" customWidth="1"/>
    <col min="15" max="17" width="4.625" style="544" customWidth="1"/>
    <col min="18" max="18" width="7.5" style="544" customWidth="1"/>
    <col min="19" max="19" width="6.125" style="339" customWidth="1"/>
    <col min="20" max="20" width="4.625" style="544" customWidth="1"/>
    <col min="21" max="21" width="4.625" style="797" customWidth="1"/>
    <col min="22" max="22" width="7.125" style="544" customWidth="1"/>
    <col min="23" max="23" width="11.875" style="544" customWidth="1"/>
    <col min="24" max="24" width="11.25" style="339" customWidth="1"/>
    <col min="25" max="25" width="11.5" style="339" customWidth="1"/>
    <col min="26" max="26" width="11.5" style="544" customWidth="1"/>
    <col min="27" max="27" width="5.625" style="339" customWidth="1"/>
    <col min="28" max="28" width="5.625" style="544" customWidth="1"/>
    <col min="29" max="31" width="5.625" style="339" customWidth="1"/>
    <col min="32" max="33" width="5.625" style="544" customWidth="1"/>
    <col min="34" max="34" width="9.5" style="339" customWidth="1"/>
    <col min="35" max="36" width="4.75" style="544" customWidth="1"/>
    <col min="37" max="37" width="5.5" style="544" customWidth="1"/>
    <col min="38" max="38" width="11.625" style="544" customWidth="1"/>
    <col min="39" max="39" width="4.75" style="544" customWidth="1"/>
    <col min="40" max="40" width="12.125" style="798" customWidth="1"/>
    <col min="41" max="41" width="5.625" style="544" customWidth="1"/>
    <col min="42" max="42" width="11.25" style="798" customWidth="1"/>
    <col min="43" max="43" width="5.625" style="544" customWidth="1"/>
    <col min="44" max="44" width="4.5" style="544" customWidth="1"/>
    <col min="45" max="45" width="6.125" style="339" customWidth="1"/>
    <col min="46" max="46" width="12.875" style="354" customWidth="1"/>
    <col min="47" max="47" width="10.625" style="354" customWidth="1"/>
    <col min="48" max="48" width="12.875" style="354" customWidth="1"/>
    <col min="49" max="49" width="8.75" style="354" customWidth="1"/>
    <col min="50" max="50" width="6.125" style="339" customWidth="1"/>
    <col min="51" max="51" width="12.625" style="544" customWidth="1"/>
    <col min="52" max="52" width="4.625" style="544" customWidth="1"/>
    <col min="53" max="53" width="5.5" style="544" customWidth="1"/>
    <col min="54" max="54" width="12.75" style="799" customWidth="1"/>
    <col min="55" max="55" width="11.75" style="800" customWidth="1"/>
    <col min="56" max="56" width="5.625" style="339" customWidth="1"/>
    <col min="57" max="57" width="4.75" style="544" customWidth="1"/>
    <col min="58" max="58" width="12.75" style="354" customWidth="1"/>
    <col min="59" max="59" width="12.125" style="354" customWidth="1"/>
    <col min="60" max="67" width="6.125" style="354" customWidth="1"/>
    <col min="68" max="68" width="9.75" style="354" customWidth="1"/>
    <col min="69" max="69" width="11.25" style="605" customWidth="1"/>
    <col min="70" max="70" width="5.5" style="354" customWidth="1"/>
    <col min="71" max="71" width="4.75" style="605" customWidth="1"/>
    <col min="72" max="72" width="12.75" style="354" customWidth="1"/>
    <col min="73" max="73" width="6.125" style="354" customWidth="1"/>
    <col min="74" max="74" width="7.25" style="354" customWidth="1"/>
    <col min="75" max="75" width="7.625" style="354" customWidth="1"/>
    <col min="76" max="78" width="6.125" style="354" customWidth="1"/>
    <col min="79" max="79" width="9.5" style="354" hidden="1" customWidth="1"/>
    <col min="80" max="83" width="6.125" style="354" customWidth="1"/>
    <col min="84" max="84" width="10.875" style="354" customWidth="1"/>
    <col min="85" max="85" width="6.125" style="354" customWidth="1"/>
    <col min="86" max="87" width="10.75" style="354" customWidth="1"/>
    <col min="88" max="88" width="9.875" style="354" customWidth="1"/>
    <col min="89" max="89" width="11.625" style="354" customWidth="1"/>
    <col min="90" max="90" width="12.625" style="354" customWidth="1"/>
    <col min="91" max="91" width="10.5" style="354" customWidth="1"/>
    <col min="92" max="92" width="11.25" style="354" customWidth="1"/>
    <col min="93" max="93" width="12" style="354" customWidth="1"/>
    <col min="94" max="94" width="39.125" style="354" customWidth="1"/>
    <col min="95" max="95" width="5.375" style="544" customWidth="1"/>
    <col min="96" max="96" width="23.375" style="339" bestFit="1" customWidth="1"/>
    <col min="97" max="97" width="6.125" style="339" customWidth="1"/>
    <col min="98" max="99" width="6.125" style="341" customWidth="1"/>
    <col min="100" max="104" width="6.125" style="339" customWidth="1"/>
    <col min="105" max="105" width="10.375" style="339" customWidth="1"/>
    <col min="106" max="109" width="6.125" style="339" customWidth="1"/>
    <col min="110" max="110" width="11.125" style="339" customWidth="1"/>
    <col min="111" max="120" width="6.125" style="339" customWidth="1"/>
    <col min="121" max="121" width="6.125" style="801" customWidth="1"/>
    <col min="122" max="144" width="6.125" style="341" hidden="1" customWidth="1"/>
    <col min="145" max="145" width="10.5" style="341" hidden="1" customWidth="1"/>
    <col min="146" max="151" width="6.125" style="341" hidden="1" customWidth="1"/>
    <col min="152" max="152" width="6.25" style="341" customWidth="1"/>
    <col min="153" max="153" width="6.125" style="339" customWidth="1"/>
    <col min="154" max="154" width="11.375" style="354" customWidth="1"/>
    <col min="155" max="155" width="10.375" style="354" customWidth="1"/>
    <col min="156" max="157" width="11.125" style="354" customWidth="1"/>
    <col min="158" max="158" width="12.5" style="354" customWidth="1"/>
    <col min="159" max="159" width="10.75" style="354" customWidth="1"/>
    <col min="160" max="160" width="11.5" style="354" customWidth="1"/>
    <col min="161" max="161" width="10.125" style="354" customWidth="1"/>
    <col min="162" max="162" width="11.625" style="339" customWidth="1"/>
    <col min="163" max="16384" width="8.875" style="339"/>
  </cols>
  <sheetData>
    <row r="1" spans="1:162" ht="17.25" customHeight="1" thickBot="1" x14ac:dyDescent="0.2">
      <c r="A1" s="1066">
        <v>2018</v>
      </c>
      <c r="B1" s="1067"/>
      <c r="C1" s="544" t="s">
        <v>63</v>
      </c>
      <c r="F1" s="546">
        <v>2009</v>
      </c>
      <c r="G1" s="796" t="s">
        <v>335</v>
      </c>
      <c r="H1" s="796"/>
    </row>
    <row r="2" spans="1:162" x14ac:dyDescent="0.15">
      <c r="A2" s="802"/>
      <c r="B2" s="802"/>
      <c r="F2" s="525"/>
      <c r="G2" s="285"/>
    </row>
    <row r="3" spans="1:162" hidden="1" x14ac:dyDescent="0.15">
      <c r="A3" s="802"/>
      <c r="B3" s="802"/>
      <c r="E3" s="803" t="s">
        <v>322</v>
      </c>
      <c r="F3" s="804"/>
      <c r="G3" s="805"/>
      <c r="H3" s="806"/>
      <c r="I3" s="487"/>
    </row>
    <row r="4" spans="1:162" x14ac:dyDescent="0.15">
      <c r="A4" s="802" t="s">
        <v>375</v>
      </c>
      <c r="B4" s="802"/>
      <c r="E4" s="807" t="s">
        <v>323</v>
      </c>
      <c r="F4" s="808"/>
      <c r="G4" s="809"/>
      <c r="H4" s="810"/>
      <c r="I4" s="488"/>
      <c r="BC4" s="339"/>
    </row>
    <row r="5" spans="1:162" x14ac:dyDescent="0.15">
      <c r="A5" s="802"/>
      <c r="B5" s="802"/>
      <c r="E5" s="811" t="s">
        <v>366</v>
      </c>
      <c r="F5" s="812"/>
      <c r="G5" s="813"/>
      <c r="H5" s="285"/>
      <c r="I5" s="279"/>
      <c r="BC5" s="339"/>
    </row>
    <row r="6" spans="1:162" ht="14.25" thickBot="1" x14ac:dyDescent="0.2">
      <c r="A6" s="802"/>
      <c r="B6" s="802"/>
      <c r="E6" s="814" t="s">
        <v>324</v>
      </c>
      <c r="F6" s="526" t="s">
        <v>325</v>
      </c>
      <c r="G6" s="813"/>
      <c r="H6" s="285"/>
      <c r="I6" s="279"/>
      <c r="BC6" s="339"/>
      <c r="EY6" s="603"/>
      <c r="EZ6" s="603"/>
      <c r="FA6" s="603"/>
      <c r="FC6" s="715"/>
      <c r="FF6" s="544"/>
    </row>
    <row r="7" spans="1:162" ht="19.5" customHeight="1" thickBot="1" x14ac:dyDescent="0.2">
      <c r="A7" s="1095" t="s">
        <v>374</v>
      </c>
      <c r="B7" s="1096"/>
      <c r="C7" s="717" t="s">
        <v>421</v>
      </c>
      <c r="BC7" s="339"/>
      <c r="CM7" s="496" t="s">
        <v>271</v>
      </c>
      <c r="CN7" s="496"/>
      <c r="CO7" s="496"/>
      <c r="CP7" s="496" t="s">
        <v>271</v>
      </c>
      <c r="EW7" s="496" t="s">
        <v>331</v>
      </c>
    </row>
    <row r="8" spans="1:162" s="813" customFormat="1" ht="38.25" customHeight="1" thickBot="1" x14ac:dyDescent="0.2">
      <c r="A8" s="1068" t="s">
        <v>0</v>
      </c>
      <c r="B8" s="1069"/>
      <c r="C8" s="984" t="s">
        <v>1</v>
      </c>
      <c r="D8" s="985"/>
      <c r="E8" s="985"/>
      <c r="F8" s="985"/>
      <c r="G8" s="985"/>
      <c r="H8" s="985"/>
      <c r="I8" s="985"/>
      <c r="J8" s="985"/>
      <c r="K8" s="986"/>
      <c r="L8" s="984" t="s">
        <v>315</v>
      </c>
      <c r="M8" s="985"/>
      <c r="N8" s="986"/>
      <c r="O8" s="984" t="s">
        <v>314</v>
      </c>
      <c r="P8" s="985"/>
      <c r="Q8" s="986"/>
      <c r="R8" s="984" t="s">
        <v>2</v>
      </c>
      <c r="S8" s="985"/>
      <c r="T8" s="985"/>
      <c r="U8" s="986"/>
      <c r="V8" s="984" t="s">
        <v>316</v>
      </c>
      <c r="W8" s="985"/>
      <c r="X8" s="985"/>
      <c r="Y8" s="985"/>
      <c r="Z8" s="986"/>
      <c r="AA8" s="1076" t="s">
        <v>172</v>
      </c>
      <c r="AB8" s="1077"/>
      <c r="AC8" s="1078"/>
      <c r="AD8" s="984" t="s">
        <v>3</v>
      </c>
      <c r="AE8" s="986"/>
      <c r="AF8" s="984" t="s">
        <v>4</v>
      </c>
      <c r="AG8" s="985"/>
      <c r="AH8" s="984" t="s">
        <v>317</v>
      </c>
      <c r="AI8" s="986"/>
      <c r="AJ8" s="984" t="s">
        <v>5</v>
      </c>
      <c r="AK8" s="985"/>
      <c r="AL8" s="985"/>
      <c r="AM8" s="986"/>
      <c r="AN8" s="984" t="s">
        <v>318</v>
      </c>
      <c r="AO8" s="985"/>
      <c r="AP8" s="985"/>
      <c r="AQ8" s="985"/>
      <c r="AR8" s="985"/>
      <c r="AS8" s="355"/>
      <c r="AT8" s="946" t="s">
        <v>6</v>
      </c>
      <c r="AU8" s="947"/>
      <c r="AV8" s="947"/>
      <c r="AW8" s="948"/>
      <c r="AX8" s="984" t="s">
        <v>319</v>
      </c>
      <c r="AY8" s="985"/>
      <c r="AZ8" s="985"/>
      <c r="BA8" s="986"/>
      <c r="BB8" s="733" t="s">
        <v>7</v>
      </c>
      <c r="BC8" s="946" t="s">
        <v>8</v>
      </c>
      <c r="BD8" s="947"/>
      <c r="BE8" s="947"/>
      <c r="BF8" s="947"/>
      <c r="BG8" s="947"/>
      <c r="BH8" s="947"/>
      <c r="BI8" s="947"/>
      <c r="BJ8" s="947"/>
      <c r="BK8" s="947"/>
      <c r="BL8" s="947"/>
      <c r="BM8" s="947"/>
      <c r="BN8" s="947"/>
      <c r="BO8" s="947"/>
      <c r="BP8" s="948"/>
      <c r="BQ8" s="946" t="s">
        <v>9</v>
      </c>
      <c r="BR8" s="947"/>
      <c r="BS8" s="947"/>
      <c r="BT8" s="947"/>
      <c r="BU8" s="947"/>
      <c r="BV8" s="947"/>
      <c r="BW8" s="947"/>
      <c r="BX8" s="947"/>
      <c r="BY8" s="947"/>
      <c r="BZ8" s="947"/>
      <c r="CA8" s="947"/>
      <c r="CB8" s="947"/>
      <c r="CC8" s="947"/>
      <c r="CD8" s="947"/>
      <c r="CE8" s="948"/>
      <c r="CF8" s="1109" t="s">
        <v>320</v>
      </c>
      <c r="CG8" s="1110"/>
      <c r="CH8" s="1110"/>
      <c r="CI8" s="1110"/>
      <c r="CJ8" s="1110"/>
      <c r="CK8" s="1111"/>
      <c r="CL8" s="946" t="s">
        <v>10</v>
      </c>
      <c r="CM8" s="947"/>
      <c r="CN8" s="947"/>
      <c r="CO8" s="947"/>
      <c r="CP8" s="948"/>
      <c r="CQ8" s="775" t="s">
        <v>419</v>
      </c>
      <c r="CR8" s="497" t="s">
        <v>11</v>
      </c>
      <c r="CS8" s="790" t="s">
        <v>382</v>
      </c>
      <c r="CT8" s="1046"/>
      <c r="CU8" s="1048"/>
      <c r="CV8" s="984" t="s">
        <v>283</v>
      </c>
      <c r="CW8" s="985"/>
      <c r="CX8" s="985"/>
      <c r="CY8" s="985"/>
      <c r="CZ8" s="985"/>
      <c r="DA8" s="985"/>
      <c r="DB8" s="985"/>
      <c r="DC8" s="985"/>
      <c r="DD8" s="985"/>
      <c r="DE8" s="986"/>
      <c r="DF8" s="984" t="s">
        <v>402</v>
      </c>
      <c r="DG8" s="985"/>
      <c r="DH8" s="985"/>
      <c r="DI8" s="985"/>
      <c r="DJ8" s="985"/>
      <c r="DK8" s="985"/>
      <c r="DL8" s="985"/>
      <c r="DM8" s="985"/>
      <c r="DN8" s="985"/>
      <c r="DO8" s="985"/>
      <c r="DP8" s="986"/>
      <c r="DQ8" s="789"/>
      <c r="DR8" s="987" t="s">
        <v>342</v>
      </c>
      <c r="DS8" s="988"/>
      <c r="DT8" s="988" t="s">
        <v>343</v>
      </c>
      <c r="DU8" s="988"/>
      <c r="DV8" s="988"/>
      <c r="DW8" s="988" t="s">
        <v>360</v>
      </c>
      <c r="DX8" s="988"/>
      <c r="DY8" s="988"/>
      <c r="DZ8" s="988" t="s">
        <v>361</v>
      </c>
      <c r="EA8" s="988"/>
      <c r="EB8" s="988" t="s">
        <v>362</v>
      </c>
      <c r="EC8" s="988"/>
      <c r="ED8" s="988" t="s">
        <v>363</v>
      </c>
      <c r="EE8" s="988"/>
      <c r="EF8" s="988"/>
      <c r="EG8" s="988"/>
      <c r="EH8" s="988"/>
      <c r="EI8" s="988" t="s">
        <v>364</v>
      </c>
      <c r="EJ8" s="988"/>
      <c r="EK8" s="988"/>
      <c r="EL8" s="988"/>
      <c r="EM8" s="988"/>
      <c r="EN8" s="988"/>
      <c r="EO8" s="988"/>
      <c r="EP8" s="989"/>
      <c r="EQ8" s="989" t="s">
        <v>411</v>
      </c>
      <c r="ER8" s="985"/>
      <c r="ES8" s="985"/>
      <c r="ET8" s="985"/>
      <c r="EU8" s="986"/>
      <c r="EV8" s="789"/>
      <c r="EW8" s="1023" t="s">
        <v>273</v>
      </c>
      <c r="EX8" s="946" t="s">
        <v>12</v>
      </c>
      <c r="EY8" s="947"/>
      <c r="EZ8" s="947"/>
      <c r="FA8" s="948"/>
      <c r="FB8" s="946" t="s">
        <v>13</v>
      </c>
      <c r="FC8" s="947"/>
      <c r="FD8" s="947"/>
      <c r="FE8" s="948"/>
      <c r="FF8" s="356" t="s">
        <v>14</v>
      </c>
    </row>
    <row r="9" spans="1:162" s="279" customFormat="1" ht="20.25" customHeight="1" x14ac:dyDescent="0.15">
      <c r="A9" s="1089" t="s">
        <v>0</v>
      </c>
      <c r="B9" s="1092" t="s">
        <v>18</v>
      </c>
      <c r="C9" s="1103" t="s">
        <v>376</v>
      </c>
      <c r="D9" s="1070" t="s">
        <v>176</v>
      </c>
      <c r="E9" s="1073" t="s">
        <v>262</v>
      </c>
      <c r="F9" s="1073" t="s">
        <v>19</v>
      </c>
      <c r="G9" s="957" t="s">
        <v>98</v>
      </c>
      <c r="H9" s="957" t="s">
        <v>20</v>
      </c>
      <c r="I9" s="957" t="s">
        <v>21</v>
      </c>
      <c r="J9" s="957" t="s">
        <v>380</v>
      </c>
      <c r="K9" s="1011" t="s">
        <v>175</v>
      </c>
      <c r="L9" s="1089" t="s">
        <v>263</v>
      </c>
      <c r="M9" s="1070" t="s">
        <v>22</v>
      </c>
      <c r="N9" s="1092" t="s">
        <v>23</v>
      </c>
      <c r="O9" s="1002" t="s">
        <v>24</v>
      </c>
      <c r="P9" s="957" t="s">
        <v>264</v>
      </c>
      <c r="Q9" s="1092" t="s">
        <v>25</v>
      </c>
      <c r="R9" s="1002" t="s">
        <v>332</v>
      </c>
      <c r="S9" s="1097" t="s">
        <v>99</v>
      </c>
      <c r="T9" s="957" t="s">
        <v>26</v>
      </c>
      <c r="U9" s="1100" t="s">
        <v>27</v>
      </c>
      <c r="V9" s="960" t="s">
        <v>379</v>
      </c>
      <c r="W9" s="957" t="s">
        <v>28</v>
      </c>
      <c r="X9" s="957" t="s">
        <v>29</v>
      </c>
      <c r="Y9" s="957" t="s">
        <v>30</v>
      </c>
      <c r="Z9" s="1011" t="s">
        <v>417</v>
      </c>
      <c r="AA9" s="1063" t="s">
        <v>365</v>
      </c>
      <c r="AB9" s="1064"/>
      <c r="AC9" s="1065"/>
      <c r="AD9" s="1085" t="s">
        <v>34</v>
      </c>
      <c r="AE9" s="1079" t="s">
        <v>35</v>
      </c>
      <c r="AF9" s="960" t="s">
        <v>36</v>
      </c>
      <c r="AG9" s="1011" t="s">
        <v>37</v>
      </c>
      <c r="AH9" s="1002" t="s">
        <v>333</v>
      </c>
      <c r="AI9" s="1011" t="s">
        <v>65</v>
      </c>
      <c r="AJ9" s="1002" t="s">
        <v>38</v>
      </c>
      <c r="AK9" s="1017" t="s">
        <v>39</v>
      </c>
      <c r="AL9" s="1014" t="s">
        <v>102</v>
      </c>
      <c r="AM9" s="1020" t="s">
        <v>173</v>
      </c>
      <c r="AN9" s="1106" t="s">
        <v>40</v>
      </c>
      <c r="AO9" s="1014" t="s">
        <v>64</v>
      </c>
      <c r="AP9" s="1050" t="s">
        <v>41</v>
      </c>
      <c r="AQ9" s="1014" t="s">
        <v>42</v>
      </c>
      <c r="AR9" s="1053" t="s">
        <v>103</v>
      </c>
      <c r="AS9" s="1011" t="s">
        <v>43</v>
      </c>
      <c r="AT9" s="1062" t="s">
        <v>15</v>
      </c>
      <c r="AU9" s="955"/>
      <c r="AV9" s="956"/>
      <c r="AW9" s="952" t="s">
        <v>46</v>
      </c>
      <c r="AX9" s="960" t="s">
        <v>101</v>
      </c>
      <c r="AY9" s="508"/>
      <c r="AZ9" s="507"/>
      <c r="BA9" s="513"/>
      <c r="BB9" s="952" t="s">
        <v>48</v>
      </c>
      <c r="BC9" s="960" t="s">
        <v>49</v>
      </c>
      <c r="BD9" s="957" t="s">
        <v>50</v>
      </c>
      <c r="BE9" s="949" t="s">
        <v>51</v>
      </c>
      <c r="BF9" s="969" t="s">
        <v>268</v>
      </c>
      <c r="BG9" s="955" t="s">
        <v>16</v>
      </c>
      <c r="BH9" s="955"/>
      <c r="BI9" s="955"/>
      <c r="BJ9" s="955"/>
      <c r="BK9" s="955"/>
      <c r="BL9" s="955"/>
      <c r="BM9" s="955"/>
      <c r="BN9" s="955"/>
      <c r="BO9" s="955"/>
      <c r="BP9" s="956"/>
      <c r="BQ9" s="978" t="s">
        <v>52</v>
      </c>
      <c r="BR9" s="975" t="s">
        <v>53</v>
      </c>
      <c r="BS9" s="972" t="s">
        <v>54</v>
      </c>
      <c r="BT9" s="969" t="s">
        <v>269</v>
      </c>
      <c r="BU9" s="955" t="s">
        <v>17</v>
      </c>
      <c r="BV9" s="955"/>
      <c r="BW9" s="955"/>
      <c r="BX9" s="955"/>
      <c r="BY9" s="955"/>
      <c r="BZ9" s="955"/>
      <c r="CA9" s="955"/>
      <c r="CB9" s="955"/>
      <c r="CC9" s="955"/>
      <c r="CD9" s="955"/>
      <c r="CE9" s="956"/>
      <c r="CF9" s="1026" t="s">
        <v>266</v>
      </c>
      <c r="CG9" s="1029" t="s">
        <v>267</v>
      </c>
      <c r="CH9" s="1029" t="s">
        <v>373</v>
      </c>
      <c r="CI9" s="1029" t="s">
        <v>270</v>
      </c>
      <c r="CJ9" s="1056" t="s">
        <v>56</v>
      </c>
      <c r="CK9" s="1059" t="s">
        <v>57</v>
      </c>
      <c r="CL9" s="978" t="s">
        <v>321</v>
      </c>
      <c r="CM9" s="1032" t="s">
        <v>59</v>
      </c>
      <c r="CN9" s="975" t="s">
        <v>60</v>
      </c>
      <c r="CO9" s="1005" t="s">
        <v>418</v>
      </c>
      <c r="CP9" s="1043" t="s">
        <v>272</v>
      </c>
      <c r="CQ9" s="1008" t="s">
        <v>420</v>
      </c>
      <c r="CR9" s="1035"/>
      <c r="CS9" s="1038"/>
      <c r="CT9" s="1047"/>
      <c r="CU9" s="1049"/>
      <c r="CV9" s="981" t="s">
        <v>274</v>
      </c>
      <c r="CW9" s="995" t="s">
        <v>275</v>
      </c>
      <c r="CX9" s="995" t="s">
        <v>276</v>
      </c>
      <c r="CY9" s="995" t="s">
        <v>84</v>
      </c>
      <c r="CZ9" s="995" t="s">
        <v>284</v>
      </c>
      <c r="DA9" s="995" t="s">
        <v>654</v>
      </c>
      <c r="DB9" s="995" t="s">
        <v>408</v>
      </c>
      <c r="DC9" s="995" t="s">
        <v>407</v>
      </c>
      <c r="DD9" s="995" t="s">
        <v>406</v>
      </c>
      <c r="DE9" s="996" t="s">
        <v>405</v>
      </c>
      <c r="DF9" s="981" t="s">
        <v>277</v>
      </c>
      <c r="DG9" s="995" t="s">
        <v>278</v>
      </c>
      <c r="DH9" s="995" t="s">
        <v>279</v>
      </c>
      <c r="DI9" s="995" t="s">
        <v>280</v>
      </c>
      <c r="DJ9" s="995" t="s">
        <v>281</v>
      </c>
      <c r="DK9" s="995" t="s">
        <v>282</v>
      </c>
      <c r="DL9" s="995" t="s">
        <v>404</v>
      </c>
      <c r="DM9" s="995" t="s">
        <v>403</v>
      </c>
      <c r="DN9" s="995" t="s">
        <v>336</v>
      </c>
      <c r="DO9" s="995" t="s">
        <v>337</v>
      </c>
      <c r="DP9" s="996" t="s">
        <v>338</v>
      </c>
      <c r="DQ9" s="789"/>
      <c r="DR9" s="982" t="s">
        <v>285</v>
      </c>
      <c r="DS9" s="990" t="s">
        <v>286</v>
      </c>
      <c r="DT9" s="990" t="s">
        <v>287</v>
      </c>
      <c r="DU9" s="990" t="s">
        <v>341</v>
      </c>
      <c r="DV9" s="990" t="s">
        <v>340</v>
      </c>
      <c r="DW9" s="990" t="s">
        <v>288</v>
      </c>
      <c r="DX9" s="990" t="s">
        <v>378</v>
      </c>
      <c r="DY9" s="990" t="s">
        <v>344</v>
      </c>
      <c r="DZ9" s="990" t="s">
        <v>345</v>
      </c>
      <c r="EA9" s="990" t="s">
        <v>346</v>
      </c>
      <c r="EB9" s="990" t="s">
        <v>347</v>
      </c>
      <c r="EC9" s="990" t="s">
        <v>348</v>
      </c>
      <c r="ED9" s="990" t="s">
        <v>349</v>
      </c>
      <c r="EE9" s="990" t="s">
        <v>350</v>
      </c>
      <c r="EF9" s="990" t="s">
        <v>351</v>
      </c>
      <c r="EG9" s="990" t="s">
        <v>352</v>
      </c>
      <c r="EH9" s="990" t="s">
        <v>353</v>
      </c>
      <c r="EI9" s="990" t="s">
        <v>354</v>
      </c>
      <c r="EJ9" s="990" t="s">
        <v>355</v>
      </c>
      <c r="EK9" s="990" t="s">
        <v>410</v>
      </c>
      <c r="EL9" s="990" t="s">
        <v>356</v>
      </c>
      <c r="EM9" s="990" t="s">
        <v>357</v>
      </c>
      <c r="EN9" s="990" t="s">
        <v>358</v>
      </c>
      <c r="EO9" s="990" t="s">
        <v>409</v>
      </c>
      <c r="EP9" s="1041" t="s">
        <v>359</v>
      </c>
      <c r="EQ9" s="995" t="s">
        <v>412</v>
      </c>
      <c r="ER9" s="995" t="s">
        <v>413</v>
      </c>
      <c r="ES9" s="995" t="s">
        <v>414</v>
      </c>
      <c r="ET9" s="995" t="s">
        <v>415</v>
      </c>
      <c r="EU9" s="997" t="s">
        <v>416</v>
      </c>
      <c r="EV9" s="789"/>
      <c r="EW9" s="1024"/>
      <c r="EX9" s="978" t="s">
        <v>58</v>
      </c>
      <c r="EY9" s="975" t="s">
        <v>59</v>
      </c>
      <c r="EZ9" s="975" t="s">
        <v>60</v>
      </c>
      <c r="FA9" s="999" t="s">
        <v>61</v>
      </c>
      <c r="FB9" s="978" t="s">
        <v>58</v>
      </c>
      <c r="FC9" s="975" t="s">
        <v>59</v>
      </c>
      <c r="FD9" s="975" t="s">
        <v>60</v>
      </c>
      <c r="FE9" s="999" t="s">
        <v>61</v>
      </c>
      <c r="FF9" s="992" t="s">
        <v>62</v>
      </c>
    </row>
    <row r="10" spans="1:162" s="279" customFormat="1" x14ac:dyDescent="0.15">
      <c r="A10" s="1090"/>
      <c r="B10" s="1093"/>
      <c r="C10" s="1104"/>
      <c r="D10" s="1071"/>
      <c r="E10" s="1074"/>
      <c r="F10" s="1074"/>
      <c r="G10" s="958"/>
      <c r="H10" s="958"/>
      <c r="I10" s="958"/>
      <c r="J10" s="958"/>
      <c r="K10" s="1012"/>
      <c r="L10" s="1090"/>
      <c r="M10" s="1071"/>
      <c r="N10" s="1093"/>
      <c r="O10" s="1003"/>
      <c r="P10" s="958"/>
      <c r="Q10" s="1093"/>
      <c r="R10" s="1003"/>
      <c r="S10" s="1098"/>
      <c r="T10" s="958"/>
      <c r="U10" s="1101"/>
      <c r="V10" s="961"/>
      <c r="W10" s="958"/>
      <c r="X10" s="958"/>
      <c r="Y10" s="958"/>
      <c r="Z10" s="1012"/>
      <c r="AA10" s="1082" t="s">
        <v>31</v>
      </c>
      <c r="AB10" s="1083" t="s">
        <v>32</v>
      </c>
      <c r="AC10" s="1084" t="s">
        <v>33</v>
      </c>
      <c r="AD10" s="1086"/>
      <c r="AE10" s="1080"/>
      <c r="AF10" s="961"/>
      <c r="AG10" s="1012"/>
      <c r="AH10" s="1003"/>
      <c r="AI10" s="1012"/>
      <c r="AJ10" s="1003"/>
      <c r="AK10" s="1018"/>
      <c r="AL10" s="1015"/>
      <c r="AM10" s="1021"/>
      <c r="AN10" s="1107"/>
      <c r="AO10" s="1015"/>
      <c r="AP10" s="1051"/>
      <c r="AQ10" s="1015"/>
      <c r="AR10" s="1054"/>
      <c r="AS10" s="1012"/>
      <c r="AT10" s="963" t="s">
        <v>44</v>
      </c>
      <c r="AU10" s="965" t="s">
        <v>45</v>
      </c>
      <c r="AV10" s="967" t="s">
        <v>265</v>
      </c>
      <c r="AW10" s="953"/>
      <c r="AX10" s="961"/>
      <c r="AY10" s="510"/>
      <c r="AZ10" s="509"/>
      <c r="BA10" s="514"/>
      <c r="BB10" s="953"/>
      <c r="BC10" s="961"/>
      <c r="BD10" s="958"/>
      <c r="BE10" s="950"/>
      <c r="BF10" s="970"/>
      <c r="BG10" s="518">
        <v>10</v>
      </c>
      <c r="BH10" s="519">
        <v>11</v>
      </c>
      <c r="BI10" s="519">
        <v>12</v>
      </c>
      <c r="BJ10" s="519">
        <v>13</v>
      </c>
      <c r="BK10" s="519">
        <v>14</v>
      </c>
      <c r="BL10" s="519">
        <v>15</v>
      </c>
      <c r="BM10" s="519">
        <v>16</v>
      </c>
      <c r="BN10" s="519">
        <v>40</v>
      </c>
      <c r="BO10" s="519">
        <v>50</v>
      </c>
      <c r="BP10" s="520">
        <v>60</v>
      </c>
      <c r="BQ10" s="979"/>
      <c r="BR10" s="976"/>
      <c r="BS10" s="973"/>
      <c r="BT10" s="970"/>
      <c r="BU10" s="518">
        <v>20</v>
      </c>
      <c r="BV10" s="519">
        <v>21</v>
      </c>
      <c r="BW10" s="519">
        <v>22</v>
      </c>
      <c r="BX10" s="519">
        <v>23</v>
      </c>
      <c r="BY10" s="519">
        <v>24</v>
      </c>
      <c r="BZ10" s="519">
        <v>25</v>
      </c>
      <c r="CA10" s="519" t="s">
        <v>334</v>
      </c>
      <c r="CB10" s="519">
        <v>26</v>
      </c>
      <c r="CC10" s="519">
        <v>41</v>
      </c>
      <c r="CD10" s="519">
        <v>51</v>
      </c>
      <c r="CE10" s="520">
        <v>61</v>
      </c>
      <c r="CF10" s="1027"/>
      <c r="CG10" s="1030"/>
      <c r="CH10" s="1030"/>
      <c r="CI10" s="1030"/>
      <c r="CJ10" s="1057"/>
      <c r="CK10" s="1060"/>
      <c r="CL10" s="979"/>
      <c r="CM10" s="1033"/>
      <c r="CN10" s="976"/>
      <c r="CO10" s="1006"/>
      <c r="CP10" s="1044"/>
      <c r="CQ10" s="1009"/>
      <c r="CR10" s="1036"/>
      <c r="CS10" s="1039"/>
      <c r="CT10" s="1047"/>
      <c r="CU10" s="1049"/>
      <c r="CV10" s="982"/>
      <c r="CW10" s="990"/>
      <c r="CX10" s="990"/>
      <c r="CY10" s="990"/>
      <c r="CZ10" s="990"/>
      <c r="DA10" s="990"/>
      <c r="DB10" s="990"/>
      <c r="DC10" s="990"/>
      <c r="DD10" s="990"/>
      <c r="DE10" s="997"/>
      <c r="DF10" s="982"/>
      <c r="DG10" s="990"/>
      <c r="DH10" s="990"/>
      <c r="DI10" s="990"/>
      <c r="DJ10" s="990"/>
      <c r="DK10" s="990"/>
      <c r="DL10" s="990"/>
      <c r="DM10" s="990"/>
      <c r="DN10" s="990"/>
      <c r="DO10" s="990"/>
      <c r="DP10" s="997"/>
      <c r="DQ10" s="789"/>
      <c r="DR10" s="982"/>
      <c r="DS10" s="990"/>
      <c r="DT10" s="990"/>
      <c r="DU10" s="990"/>
      <c r="DV10" s="990"/>
      <c r="DW10" s="990"/>
      <c r="DX10" s="990"/>
      <c r="DY10" s="990"/>
      <c r="DZ10" s="990"/>
      <c r="EA10" s="990"/>
      <c r="EB10" s="990"/>
      <c r="EC10" s="990"/>
      <c r="ED10" s="990"/>
      <c r="EE10" s="990"/>
      <c r="EF10" s="990"/>
      <c r="EG10" s="990"/>
      <c r="EH10" s="990"/>
      <c r="EI10" s="990"/>
      <c r="EJ10" s="990"/>
      <c r="EK10" s="990"/>
      <c r="EL10" s="990"/>
      <c r="EM10" s="990"/>
      <c r="EN10" s="990"/>
      <c r="EO10" s="990"/>
      <c r="EP10" s="1041"/>
      <c r="EQ10" s="990"/>
      <c r="ER10" s="990"/>
      <c r="ES10" s="990"/>
      <c r="ET10" s="990"/>
      <c r="EU10" s="997"/>
      <c r="EV10" s="789"/>
      <c r="EW10" s="1024"/>
      <c r="EX10" s="979"/>
      <c r="EY10" s="976"/>
      <c r="EZ10" s="976"/>
      <c r="FA10" s="1000"/>
      <c r="FB10" s="979"/>
      <c r="FC10" s="976"/>
      <c r="FD10" s="976"/>
      <c r="FE10" s="1000"/>
      <c r="FF10" s="993"/>
    </row>
    <row r="11" spans="1:162" s="353" customFormat="1" ht="141" customHeight="1" thickBot="1" x14ac:dyDescent="0.2">
      <c r="A11" s="1091"/>
      <c r="B11" s="1094"/>
      <c r="C11" s="1105"/>
      <c r="D11" s="1072"/>
      <c r="E11" s="1075"/>
      <c r="F11" s="1075"/>
      <c r="G11" s="959"/>
      <c r="H11" s="959"/>
      <c r="I11" s="959"/>
      <c r="J11" s="959"/>
      <c r="K11" s="1013"/>
      <c r="L11" s="1091"/>
      <c r="M11" s="1072"/>
      <c r="N11" s="1094"/>
      <c r="O11" s="1004"/>
      <c r="P11" s="959"/>
      <c r="Q11" s="1094"/>
      <c r="R11" s="1004"/>
      <c r="S11" s="1099"/>
      <c r="T11" s="959"/>
      <c r="U11" s="1102"/>
      <c r="V11" s="962"/>
      <c r="W11" s="959"/>
      <c r="X11" s="959"/>
      <c r="Y11" s="959"/>
      <c r="Z11" s="1013"/>
      <c r="AA11" s="962"/>
      <c r="AB11" s="959"/>
      <c r="AC11" s="1013"/>
      <c r="AD11" s="1087"/>
      <c r="AE11" s="1081"/>
      <c r="AF11" s="962"/>
      <c r="AG11" s="1013"/>
      <c r="AH11" s="1004"/>
      <c r="AI11" s="1013"/>
      <c r="AJ11" s="1004"/>
      <c r="AK11" s="1019"/>
      <c r="AL11" s="1016"/>
      <c r="AM11" s="1022"/>
      <c r="AN11" s="1108"/>
      <c r="AO11" s="1016"/>
      <c r="AP11" s="1052"/>
      <c r="AQ11" s="1016"/>
      <c r="AR11" s="1055"/>
      <c r="AS11" s="1013"/>
      <c r="AT11" s="964"/>
      <c r="AU11" s="966"/>
      <c r="AV11" s="968"/>
      <c r="AW11" s="954"/>
      <c r="AX11" s="962"/>
      <c r="AY11" s="791" t="s">
        <v>100</v>
      </c>
      <c r="AZ11" s="794" t="s">
        <v>174</v>
      </c>
      <c r="BA11" s="523" t="s">
        <v>47</v>
      </c>
      <c r="BB11" s="954"/>
      <c r="BC11" s="962"/>
      <c r="BD11" s="959"/>
      <c r="BE11" s="951"/>
      <c r="BF11" s="971"/>
      <c r="BG11" s="515" t="s">
        <v>394</v>
      </c>
      <c r="BH11" s="500" t="s">
        <v>395</v>
      </c>
      <c r="BI11" s="500" t="s">
        <v>396</v>
      </c>
      <c r="BJ11" s="516" t="s">
        <v>397</v>
      </c>
      <c r="BK11" s="500" t="s">
        <v>398</v>
      </c>
      <c r="BL11" s="501" t="s">
        <v>399</v>
      </c>
      <c r="BM11" s="501" t="s">
        <v>400</v>
      </c>
      <c r="BN11" s="501" t="s">
        <v>153</v>
      </c>
      <c r="BO11" s="501" t="s">
        <v>152</v>
      </c>
      <c r="BP11" s="517" t="s">
        <v>401</v>
      </c>
      <c r="BQ11" s="980"/>
      <c r="BR11" s="977"/>
      <c r="BS11" s="974"/>
      <c r="BT11" s="971"/>
      <c r="BU11" s="498" t="s">
        <v>383</v>
      </c>
      <c r="BV11" s="499" t="s">
        <v>384</v>
      </c>
      <c r="BW11" s="500" t="s">
        <v>385</v>
      </c>
      <c r="BX11" s="500" t="s">
        <v>386</v>
      </c>
      <c r="BY11" s="501" t="s">
        <v>387</v>
      </c>
      <c r="BZ11" s="501" t="s">
        <v>388</v>
      </c>
      <c r="CA11" s="501" t="s">
        <v>389</v>
      </c>
      <c r="CB11" s="501" t="s">
        <v>390</v>
      </c>
      <c r="CC11" s="501" t="s">
        <v>391</v>
      </c>
      <c r="CD11" s="501" t="s">
        <v>392</v>
      </c>
      <c r="CE11" s="502" t="s">
        <v>393</v>
      </c>
      <c r="CF11" s="1028"/>
      <c r="CG11" s="1031"/>
      <c r="CH11" s="1031"/>
      <c r="CI11" s="1031"/>
      <c r="CJ11" s="1058"/>
      <c r="CK11" s="1061"/>
      <c r="CL11" s="980"/>
      <c r="CM11" s="1034"/>
      <c r="CN11" s="977"/>
      <c r="CO11" s="1007"/>
      <c r="CP11" s="1045"/>
      <c r="CQ11" s="1010"/>
      <c r="CR11" s="1037"/>
      <c r="CS11" s="1040"/>
      <c r="CT11" s="1047"/>
      <c r="CU11" s="1049"/>
      <c r="CV11" s="983"/>
      <c r="CW11" s="991"/>
      <c r="CX11" s="991"/>
      <c r="CY11" s="991"/>
      <c r="CZ11" s="991"/>
      <c r="DA11" s="991"/>
      <c r="DB11" s="991"/>
      <c r="DC11" s="991"/>
      <c r="DD11" s="991"/>
      <c r="DE11" s="998"/>
      <c r="DF11" s="983"/>
      <c r="DG11" s="991"/>
      <c r="DH11" s="991"/>
      <c r="DI11" s="991"/>
      <c r="DJ11" s="991"/>
      <c r="DK11" s="991"/>
      <c r="DL11" s="991"/>
      <c r="DM11" s="991"/>
      <c r="DN11" s="991"/>
      <c r="DO11" s="991"/>
      <c r="DP11" s="998"/>
      <c r="DQ11" s="591"/>
      <c r="DR11" s="983"/>
      <c r="DS11" s="991"/>
      <c r="DT11" s="991"/>
      <c r="DU11" s="991"/>
      <c r="DV11" s="991"/>
      <c r="DW11" s="991"/>
      <c r="DX11" s="991"/>
      <c r="DY11" s="991"/>
      <c r="DZ11" s="991"/>
      <c r="EA11" s="991"/>
      <c r="EB11" s="991"/>
      <c r="EC11" s="991"/>
      <c r="ED11" s="991"/>
      <c r="EE11" s="991"/>
      <c r="EF11" s="991"/>
      <c r="EG11" s="991"/>
      <c r="EH11" s="991"/>
      <c r="EI11" s="991"/>
      <c r="EJ11" s="991"/>
      <c r="EK11" s="991"/>
      <c r="EL11" s="991"/>
      <c r="EM11" s="991"/>
      <c r="EN11" s="991"/>
      <c r="EO11" s="991"/>
      <c r="EP11" s="1042"/>
      <c r="EQ11" s="991"/>
      <c r="ER11" s="991"/>
      <c r="ES11" s="991"/>
      <c r="ET11" s="991"/>
      <c r="EU11" s="998"/>
      <c r="EV11" s="351"/>
      <c r="EW11" s="1025"/>
      <c r="EX11" s="980"/>
      <c r="EY11" s="977"/>
      <c r="EZ11" s="977"/>
      <c r="FA11" s="1001"/>
      <c r="FB11" s="980"/>
      <c r="FC11" s="977"/>
      <c r="FD11" s="977"/>
      <c r="FE11" s="1001"/>
      <c r="FF11" s="994"/>
    </row>
    <row r="12" spans="1:162" s="353" customFormat="1" ht="13.5" hidden="1" customHeight="1" thickBot="1" x14ac:dyDescent="0.2">
      <c r="A12" s="815" t="s">
        <v>326</v>
      </c>
      <c r="B12" s="816" t="s">
        <v>326</v>
      </c>
      <c r="C12" s="817" t="s">
        <v>326</v>
      </c>
      <c r="D12" s="818" t="s">
        <v>327</v>
      </c>
      <c r="E12" s="819" t="s">
        <v>326</v>
      </c>
      <c r="F12" s="819" t="s">
        <v>326</v>
      </c>
      <c r="G12" s="820" t="s">
        <v>326</v>
      </c>
      <c r="H12" s="820" t="s">
        <v>326</v>
      </c>
      <c r="I12" s="820" t="s">
        <v>326</v>
      </c>
      <c r="J12" s="820" t="s">
        <v>328</v>
      </c>
      <c r="K12" s="816" t="s">
        <v>328</v>
      </c>
      <c r="L12" s="817" t="s">
        <v>329</v>
      </c>
      <c r="M12" s="820" t="s">
        <v>326</v>
      </c>
      <c r="N12" s="816" t="s">
        <v>327</v>
      </c>
      <c r="O12" s="817" t="s">
        <v>326</v>
      </c>
      <c r="P12" s="820" t="s">
        <v>327</v>
      </c>
      <c r="Q12" s="816" t="s">
        <v>326</v>
      </c>
      <c r="R12" s="817" t="s">
        <v>326</v>
      </c>
      <c r="S12" s="820" t="s">
        <v>326</v>
      </c>
      <c r="T12" s="820" t="s">
        <v>326</v>
      </c>
      <c r="U12" s="821" t="s">
        <v>328</v>
      </c>
      <c r="V12" s="817" t="s">
        <v>326</v>
      </c>
      <c r="W12" s="820" t="s">
        <v>326</v>
      </c>
      <c r="X12" s="820" t="s">
        <v>326</v>
      </c>
      <c r="Y12" s="820" t="s">
        <v>326</v>
      </c>
      <c r="Z12" s="816" t="s">
        <v>326</v>
      </c>
      <c r="AA12" s="817" t="s">
        <v>328</v>
      </c>
      <c r="AB12" s="820" t="s">
        <v>326</v>
      </c>
      <c r="AC12" s="816" t="s">
        <v>328</v>
      </c>
      <c r="AD12" s="817" t="s">
        <v>326</v>
      </c>
      <c r="AE12" s="816" t="s">
        <v>327</v>
      </c>
      <c r="AF12" s="817" t="s">
        <v>326</v>
      </c>
      <c r="AG12" s="816" t="s">
        <v>326</v>
      </c>
      <c r="AH12" s="822" t="s">
        <v>326</v>
      </c>
      <c r="AI12" s="816" t="s">
        <v>326</v>
      </c>
      <c r="AJ12" s="817" t="s">
        <v>326</v>
      </c>
      <c r="AK12" s="823" t="s">
        <v>327</v>
      </c>
      <c r="AL12" s="820" t="s">
        <v>326</v>
      </c>
      <c r="AM12" s="816" t="s">
        <v>327</v>
      </c>
      <c r="AN12" s="824" t="s">
        <v>328</v>
      </c>
      <c r="AO12" s="819" t="s">
        <v>326</v>
      </c>
      <c r="AP12" s="825" t="s">
        <v>328</v>
      </c>
      <c r="AQ12" s="819" t="s">
        <v>326</v>
      </c>
      <c r="AR12" s="826" t="s">
        <v>327</v>
      </c>
      <c r="AS12" s="816" t="s">
        <v>327</v>
      </c>
      <c r="AT12" s="934" t="s">
        <v>330</v>
      </c>
      <c r="AU12" s="935"/>
      <c r="AV12" s="936"/>
      <c r="AW12" s="827" t="s">
        <v>328</v>
      </c>
      <c r="AX12" s="817" t="s">
        <v>326</v>
      </c>
      <c r="AY12" s="820" t="s">
        <v>326</v>
      </c>
      <c r="AZ12" s="820" t="s">
        <v>327</v>
      </c>
      <c r="BA12" s="816" t="s">
        <v>326</v>
      </c>
      <c r="BB12" s="828" t="s">
        <v>327</v>
      </c>
      <c r="BC12" s="817" t="s">
        <v>327</v>
      </c>
      <c r="BD12" s="820" t="s">
        <v>327</v>
      </c>
      <c r="BE12" s="829" t="s">
        <v>327</v>
      </c>
      <c r="BF12" s="830" t="s">
        <v>327</v>
      </c>
      <c r="BG12" s="815" t="s">
        <v>327</v>
      </c>
      <c r="BH12" s="820" t="s">
        <v>327</v>
      </c>
      <c r="BI12" s="820" t="s">
        <v>327</v>
      </c>
      <c r="BJ12" s="820" t="s">
        <v>327</v>
      </c>
      <c r="BK12" s="820" t="s">
        <v>327</v>
      </c>
      <c r="BL12" s="820" t="s">
        <v>327</v>
      </c>
      <c r="BM12" s="820" t="s">
        <v>327</v>
      </c>
      <c r="BN12" s="820" t="s">
        <v>327</v>
      </c>
      <c r="BO12" s="820" t="s">
        <v>327</v>
      </c>
      <c r="BP12" s="816" t="s">
        <v>327</v>
      </c>
      <c r="BQ12" s="817" t="s">
        <v>327</v>
      </c>
      <c r="BR12" s="820" t="s">
        <v>327</v>
      </c>
      <c r="BS12" s="829" t="s">
        <v>327</v>
      </c>
      <c r="BT12" s="830" t="s">
        <v>327</v>
      </c>
      <c r="BU12" s="815" t="s">
        <v>327</v>
      </c>
      <c r="BV12" s="820" t="s">
        <v>327</v>
      </c>
      <c r="BW12" s="820" t="s">
        <v>327</v>
      </c>
      <c r="BX12" s="820" t="s">
        <v>327</v>
      </c>
      <c r="BY12" s="820" t="s">
        <v>327</v>
      </c>
      <c r="BZ12" s="820" t="s">
        <v>327</v>
      </c>
      <c r="CA12" s="820" t="s">
        <v>327</v>
      </c>
      <c r="CB12" s="820" t="s">
        <v>327</v>
      </c>
      <c r="CC12" s="820" t="s">
        <v>327</v>
      </c>
      <c r="CD12" s="820" t="s">
        <v>327</v>
      </c>
      <c r="CE12" s="816" t="s">
        <v>327</v>
      </c>
      <c r="CF12" s="817" t="s">
        <v>327</v>
      </c>
      <c r="CG12" s="820" t="s">
        <v>327</v>
      </c>
      <c r="CH12" s="820" t="s">
        <v>327</v>
      </c>
      <c r="CI12" s="820" t="s">
        <v>327</v>
      </c>
      <c r="CJ12" s="829" t="s">
        <v>327</v>
      </c>
      <c r="CK12" s="831" t="s">
        <v>327</v>
      </c>
      <c r="CL12" s="817" t="s">
        <v>327</v>
      </c>
      <c r="CM12" s="820" t="s">
        <v>326</v>
      </c>
      <c r="CN12" s="820" t="s">
        <v>327</v>
      </c>
      <c r="CO12" s="816" t="s">
        <v>327</v>
      </c>
      <c r="CP12" s="832" t="s">
        <v>326</v>
      </c>
      <c r="CQ12" s="831" t="s">
        <v>326</v>
      </c>
      <c r="CR12" s="352"/>
      <c r="CS12" s="350"/>
      <c r="CT12" s="351"/>
      <c r="CU12" s="351"/>
      <c r="CV12" s="741"/>
      <c r="CW12" s="742"/>
      <c r="CX12" s="742"/>
      <c r="CY12" s="742"/>
      <c r="CZ12" s="742"/>
      <c r="DA12" s="742"/>
      <c r="DB12" s="742"/>
      <c r="DC12" s="742"/>
      <c r="DD12" s="742"/>
      <c r="DE12" s="743"/>
      <c r="DF12" s="742"/>
      <c r="DG12" s="742"/>
      <c r="DH12" s="742"/>
      <c r="DI12" s="742"/>
      <c r="DJ12" s="742"/>
      <c r="DK12" s="742"/>
      <c r="DL12" s="742"/>
      <c r="DM12" s="742"/>
      <c r="DN12" s="742"/>
      <c r="DO12" s="742"/>
      <c r="DP12" s="743"/>
      <c r="DQ12" s="594"/>
      <c r="DR12" s="937" t="s">
        <v>339</v>
      </c>
      <c r="DS12" s="938"/>
      <c r="DT12" s="938"/>
      <c r="DU12" s="938"/>
      <c r="DV12" s="938"/>
      <c r="DW12" s="938"/>
      <c r="DX12" s="938"/>
      <c r="DY12" s="938"/>
      <c r="DZ12" s="938"/>
      <c r="EA12" s="938"/>
      <c r="EB12" s="938"/>
      <c r="EC12" s="938"/>
      <c r="ED12" s="938"/>
      <c r="EE12" s="938"/>
      <c r="EF12" s="938"/>
      <c r="EG12" s="938"/>
      <c r="EH12" s="938"/>
      <c r="EI12" s="938"/>
      <c r="EJ12" s="938"/>
      <c r="EK12" s="938"/>
      <c r="EL12" s="938"/>
      <c r="EM12" s="938"/>
      <c r="EN12" s="938"/>
      <c r="EO12" s="938"/>
      <c r="EP12" s="938"/>
      <c r="EQ12" s="938"/>
      <c r="ER12" s="938"/>
      <c r="ES12" s="938"/>
      <c r="ET12" s="938"/>
      <c r="EU12" s="939"/>
      <c r="EV12" s="351"/>
      <c r="EW12" s="792"/>
      <c r="EX12" s="746"/>
      <c r="EY12" s="746"/>
      <c r="EZ12" s="746"/>
      <c r="FA12" s="746"/>
      <c r="FB12" s="747"/>
      <c r="FC12" s="747"/>
      <c r="FD12" s="747"/>
      <c r="FE12" s="747"/>
      <c r="FF12" s="748"/>
    </row>
    <row r="13" spans="1:162" s="353" customFormat="1" ht="14.25" customHeight="1" thickBot="1" x14ac:dyDescent="0.2">
      <c r="A13" s="833" t="s">
        <v>326</v>
      </c>
      <c r="B13" s="834" t="s">
        <v>326</v>
      </c>
      <c r="C13" s="835" t="s">
        <v>326</v>
      </c>
      <c r="D13" s="836" t="s">
        <v>327</v>
      </c>
      <c r="E13" s="837" t="s">
        <v>326</v>
      </c>
      <c r="F13" s="837" t="s">
        <v>326</v>
      </c>
      <c r="G13" s="838" t="s">
        <v>326</v>
      </c>
      <c r="H13" s="838" t="s">
        <v>326</v>
      </c>
      <c r="I13" s="838" t="s">
        <v>326</v>
      </c>
      <c r="J13" s="838" t="s">
        <v>326</v>
      </c>
      <c r="K13" s="834" t="s">
        <v>328</v>
      </c>
      <c r="L13" s="839" t="s">
        <v>329</v>
      </c>
      <c r="M13" s="838" t="s">
        <v>326</v>
      </c>
      <c r="N13" s="834" t="s">
        <v>327</v>
      </c>
      <c r="O13" s="839" t="s">
        <v>326</v>
      </c>
      <c r="P13" s="838" t="s">
        <v>326</v>
      </c>
      <c r="Q13" s="834" t="s">
        <v>326</v>
      </c>
      <c r="R13" s="839" t="s">
        <v>326</v>
      </c>
      <c r="S13" s="838" t="s">
        <v>326</v>
      </c>
      <c r="T13" s="838" t="s">
        <v>326</v>
      </c>
      <c r="U13" s="840" t="s">
        <v>328</v>
      </c>
      <c r="V13" s="839" t="s">
        <v>326</v>
      </c>
      <c r="W13" s="838" t="s">
        <v>326</v>
      </c>
      <c r="X13" s="838" t="s">
        <v>326</v>
      </c>
      <c r="Y13" s="838" t="s">
        <v>326</v>
      </c>
      <c r="Z13" s="834" t="s">
        <v>326</v>
      </c>
      <c r="AA13" s="839" t="s">
        <v>328</v>
      </c>
      <c r="AB13" s="838" t="s">
        <v>326</v>
      </c>
      <c r="AC13" s="834" t="s">
        <v>328</v>
      </c>
      <c r="AD13" s="839" t="s">
        <v>326</v>
      </c>
      <c r="AE13" s="834" t="s">
        <v>328</v>
      </c>
      <c r="AF13" s="839" t="s">
        <v>326</v>
      </c>
      <c r="AG13" s="834" t="s">
        <v>326</v>
      </c>
      <c r="AH13" s="841" t="s">
        <v>326</v>
      </c>
      <c r="AI13" s="834" t="s">
        <v>326</v>
      </c>
      <c r="AJ13" s="835" t="s">
        <v>326</v>
      </c>
      <c r="AK13" s="842" t="s">
        <v>327</v>
      </c>
      <c r="AL13" s="843" t="s">
        <v>326</v>
      </c>
      <c r="AM13" s="844" t="s">
        <v>327</v>
      </c>
      <c r="AN13" s="845" t="s">
        <v>328</v>
      </c>
      <c r="AO13" s="837" t="s">
        <v>326</v>
      </c>
      <c r="AP13" s="846" t="s">
        <v>328</v>
      </c>
      <c r="AQ13" s="837" t="s">
        <v>326</v>
      </c>
      <c r="AR13" s="847" t="s">
        <v>327</v>
      </c>
      <c r="AS13" s="844" t="s">
        <v>327</v>
      </c>
      <c r="AT13" s="943" t="s">
        <v>330</v>
      </c>
      <c r="AU13" s="944"/>
      <c r="AV13" s="945"/>
      <c r="AW13" s="848" t="s">
        <v>328</v>
      </c>
      <c r="AX13" s="839" t="s">
        <v>326</v>
      </c>
      <c r="AY13" s="838" t="s">
        <v>326</v>
      </c>
      <c r="AZ13" s="838" t="s">
        <v>327</v>
      </c>
      <c r="BA13" s="834" t="s">
        <v>326</v>
      </c>
      <c r="BB13" s="849" t="s">
        <v>326</v>
      </c>
      <c r="BC13" s="839" t="s">
        <v>326</v>
      </c>
      <c r="BD13" s="838" t="s">
        <v>326</v>
      </c>
      <c r="BE13" s="850" t="s">
        <v>326</v>
      </c>
      <c r="BF13" s="851" t="s">
        <v>327</v>
      </c>
      <c r="BG13" s="833" t="s">
        <v>326</v>
      </c>
      <c r="BH13" s="838" t="s">
        <v>326</v>
      </c>
      <c r="BI13" s="838" t="s">
        <v>326</v>
      </c>
      <c r="BJ13" s="838" t="s">
        <v>326</v>
      </c>
      <c r="BK13" s="838" t="s">
        <v>326</v>
      </c>
      <c r="BL13" s="838" t="s">
        <v>326</v>
      </c>
      <c r="BM13" s="838" t="s">
        <v>326</v>
      </c>
      <c r="BN13" s="838" t="s">
        <v>326</v>
      </c>
      <c r="BO13" s="838" t="s">
        <v>326</v>
      </c>
      <c r="BP13" s="834" t="s">
        <v>326</v>
      </c>
      <c r="BQ13" s="839" t="s">
        <v>326</v>
      </c>
      <c r="BR13" s="838" t="s">
        <v>326</v>
      </c>
      <c r="BS13" s="850" t="s">
        <v>326</v>
      </c>
      <c r="BT13" s="851" t="s">
        <v>327</v>
      </c>
      <c r="BU13" s="833" t="s">
        <v>326</v>
      </c>
      <c r="BV13" s="838" t="s">
        <v>326</v>
      </c>
      <c r="BW13" s="838" t="s">
        <v>326</v>
      </c>
      <c r="BX13" s="838" t="s">
        <v>326</v>
      </c>
      <c r="BY13" s="838" t="s">
        <v>326</v>
      </c>
      <c r="BZ13" s="838" t="s">
        <v>326</v>
      </c>
      <c r="CA13" s="838" t="s">
        <v>326</v>
      </c>
      <c r="CB13" s="838" t="s">
        <v>326</v>
      </c>
      <c r="CC13" s="838" t="s">
        <v>326</v>
      </c>
      <c r="CD13" s="838" t="s">
        <v>326</v>
      </c>
      <c r="CE13" s="834" t="s">
        <v>326</v>
      </c>
      <c r="CF13" s="839" t="s">
        <v>326</v>
      </c>
      <c r="CG13" s="838" t="s">
        <v>326</v>
      </c>
      <c r="CH13" s="838" t="s">
        <v>326</v>
      </c>
      <c r="CI13" s="838" t="s">
        <v>326</v>
      </c>
      <c r="CJ13" s="850" t="s">
        <v>326</v>
      </c>
      <c r="CK13" s="852" t="s">
        <v>326</v>
      </c>
      <c r="CL13" s="839" t="s">
        <v>327</v>
      </c>
      <c r="CM13" s="838" t="s">
        <v>326</v>
      </c>
      <c r="CN13" s="838" t="s">
        <v>327</v>
      </c>
      <c r="CO13" s="844" t="s">
        <v>327</v>
      </c>
      <c r="CP13" s="853" t="s">
        <v>326</v>
      </c>
      <c r="CQ13" s="854" t="s">
        <v>326</v>
      </c>
      <c r="CR13" s="352"/>
      <c r="CS13" s="350"/>
      <c r="CT13" s="351"/>
      <c r="CU13" s="351"/>
      <c r="CV13" s="744"/>
      <c r="CW13" s="745"/>
      <c r="CX13" s="745"/>
      <c r="CY13" s="745"/>
      <c r="CZ13" s="745"/>
      <c r="DA13" s="745"/>
      <c r="DB13" s="745"/>
      <c r="DC13" s="745"/>
      <c r="DD13" s="745"/>
      <c r="DE13" s="350"/>
      <c r="DF13" s="745"/>
      <c r="DG13" s="745"/>
      <c r="DH13" s="745"/>
      <c r="DI13" s="745"/>
      <c r="DJ13" s="745"/>
      <c r="DK13" s="745"/>
      <c r="DL13" s="745"/>
      <c r="DM13" s="745"/>
      <c r="DN13" s="745"/>
      <c r="DO13" s="745"/>
      <c r="DP13" s="350"/>
      <c r="DQ13" s="594"/>
      <c r="DR13" s="940"/>
      <c r="DS13" s="941"/>
      <c r="DT13" s="941"/>
      <c r="DU13" s="941"/>
      <c r="DV13" s="941"/>
      <c r="DW13" s="941"/>
      <c r="DX13" s="941"/>
      <c r="DY13" s="941"/>
      <c r="DZ13" s="941"/>
      <c r="EA13" s="941"/>
      <c r="EB13" s="941"/>
      <c r="EC13" s="941"/>
      <c r="ED13" s="941"/>
      <c r="EE13" s="941"/>
      <c r="EF13" s="941"/>
      <c r="EG13" s="941"/>
      <c r="EH13" s="941"/>
      <c r="EI13" s="941"/>
      <c r="EJ13" s="941"/>
      <c r="EK13" s="941"/>
      <c r="EL13" s="941"/>
      <c r="EM13" s="941"/>
      <c r="EN13" s="941"/>
      <c r="EO13" s="941"/>
      <c r="EP13" s="941"/>
      <c r="EQ13" s="941"/>
      <c r="ER13" s="941"/>
      <c r="ES13" s="941"/>
      <c r="ET13" s="941"/>
      <c r="EU13" s="942"/>
      <c r="EV13" s="1088"/>
      <c r="EW13" s="793"/>
      <c r="EX13" s="489"/>
      <c r="EY13" s="489"/>
      <c r="EZ13" s="489"/>
      <c r="FA13" s="489"/>
      <c r="FB13" s="608"/>
      <c r="FC13" s="608"/>
      <c r="FD13" s="608"/>
      <c r="FE13" s="608"/>
      <c r="FF13" s="749"/>
    </row>
    <row r="14" spans="1:162" s="372" customFormat="1" ht="20.25" customHeight="1" thickBot="1" x14ac:dyDescent="0.2">
      <c r="A14" s="624" t="s">
        <v>377</v>
      </c>
      <c r="B14" s="625">
        <v>2</v>
      </c>
      <c r="C14" s="626">
        <v>3</v>
      </c>
      <c r="D14" s="732">
        <v>4</v>
      </c>
      <c r="E14" s="628">
        <v>5</v>
      </c>
      <c r="F14" s="628">
        <v>6</v>
      </c>
      <c r="G14" s="629">
        <v>7</v>
      </c>
      <c r="H14" s="630">
        <v>8</v>
      </c>
      <c r="I14" s="629">
        <v>9</v>
      </c>
      <c r="J14" s="630">
        <v>10</v>
      </c>
      <c r="K14" s="631">
        <v>11</v>
      </c>
      <c r="L14" s="624">
        <v>12</v>
      </c>
      <c r="M14" s="627">
        <v>13</v>
      </c>
      <c r="N14" s="625">
        <v>14</v>
      </c>
      <c r="O14" s="632">
        <v>15</v>
      </c>
      <c r="P14" s="630">
        <v>16</v>
      </c>
      <c r="Q14" s="633">
        <v>17</v>
      </c>
      <c r="R14" s="634">
        <v>18</v>
      </c>
      <c r="S14" s="635">
        <v>19</v>
      </c>
      <c r="T14" s="629">
        <v>20</v>
      </c>
      <c r="U14" s="755">
        <v>21</v>
      </c>
      <c r="V14" s="760">
        <v>22</v>
      </c>
      <c r="W14" s="629">
        <v>23</v>
      </c>
      <c r="X14" s="629">
        <v>24</v>
      </c>
      <c r="Y14" s="629">
        <v>25</v>
      </c>
      <c r="Z14" s="636">
        <v>26</v>
      </c>
      <c r="AA14" s="637">
        <v>27</v>
      </c>
      <c r="AB14" s="629">
        <v>28</v>
      </c>
      <c r="AC14" s="636">
        <v>29</v>
      </c>
      <c r="AD14" s="638">
        <v>30</v>
      </c>
      <c r="AE14" s="639">
        <v>31</v>
      </c>
      <c r="AF14" s="637">
        <v>32</v>
      </c>
      <c r="AG14" s="631">
        <v>33</v>
      </c>
      <c r="AH14" s="637">
        <v>34</v>
      </c>
      <c r="AI14" s="636">
        <v>35</v>
      </c>
      <c r="AJ14" s="640">
        <v>36</v>
      </c>
      <c r="AK14" s="641">
        <v>37</v>
      </c>
      <c r="AL14" s="642">
        <v>38</v>
      </c>
      <c r="AM14" s="643">
        <v>39</v>
      </c>
      <c r="AN14" s="644">
        <v>40</v>
      </c>
      <c r="AO14" s="645">
        <v>41</v>
      </c>
      <c r="AP14" s="645">
        <v>42</v>
      </c>
      <c r="AQ14" s="629">
        <v>43</v>
      </c>
      <c r="AR14" s="728">
        <v>44</v>
      </c>
      <c r="AS14" s="729" t="s">
        <v>381</v>
      </c>
      <c r="AT14" s="646">
        <v>45</v>
      </c>
      <c r="AU14" s="647">
        <v>46</v>
      </c>
      <c r="AV14" s="648">
        <v>47</v>
      </c>
      <c r="AW14" s="649">
        <v>48</v>
      </c>
      <c r="AX14" s="637">
        <v>49</v>
      </c>
      <c r="AY14" s="650">
        <v>50</v>
      </c>
      <c r="AZ14" s="731">
        <v>51</v>
      </c>
      <c r="BA14" s="636">
        <v>52</v>
      </c>
      <c r="BB14" s="649">
        <v>53</v>
      </c>
      <c r="BC14" s="637">
        <v>54</v>
      </c>
      <c r="BD14" s="629">
        <v>55</v>
      </c>
      <c r="BE14" s="651">
        <v>56</v>
      </c>
      <c r="BF14" s="652">
        <v>57</v>
      </c>
      <c r="BG14" s="653">
        <v>58</v>
      </c>
      <c r="BH14" s="654">
        <v>59</v>
      </c>
      <c r="BI14" s="654">
        <v>60</v>
      </c>
      <c r="BJ14" s="655">
        <v>61</v>
      </c>
      <c r="BK14" s="654">
        <v>62</v>
      </c>
      <c r="BL14" s="655">
        <v>63</v>
      </c>
      <c r="BM14" s="655">
        <v>64</v>
      </c>
      <c r="BN14" s="655">
        <v>65</v>
      </c>
      <c r="BO14" s="655">
        <v>66</v>
      </c>
      <c r="BP14" s="656">
        <v>67</v>
      </c>
      <c r="BQ14" s="657">
        <v>68</v>
      </c>
      <c r="BR14" s="655">
        <v>69</v>
      </c>
      <c r="BS14" s="658">
        <v>70</v>
      </c>
      <c r="BT14" s="652">
        <v>71</v>
      </c>
      <c r="BU14" s="659">
        <v>72</v>
      </c>
      <c r="BV14" s="654">
        <v>73</v>
      </c>
      <c r="BW14" s="654">
        <v>74</v>
      </c>
      <c r="BX14" s="654">
        <v>75</v>
      </c>
      <c r="BY14" s="655">
        <v>76</v>
      </c>
      <c r="BZ14" s="655">
        <v>77</v>
      </c>
      <c r="CA14" s="655">
        <v>78</v>
      </c>
      <c r="CB14" s="655">
        <v>79</v>
      </c>
      <c r="CC14" s="655">
        <v>80</v>
      </c>
      <c r="CD14" s="655">
        <v>81</v>
      </c>
      <c r="CE14" s="656">
        <v>82</v>
      </c>
      <c r="CF14" s="660">
        <v>83</v>
      </c>
      <c r="CG14" s="654">
        <v>84</v>
      </c>
      <c r="CH14" s="654">
        <v>85</v>
      </c>
      <c r="CI14" s="654">
        <v>86</v>
      </c>
      <c r="CJ14" s="661">
        <v>87</v>
      </c>
      <c r="CK14" s="662">
        <v>88</v>
      </c>
      <c r="CL14" s="657">
        <v>89</v>
      </c>
      <c r="CM14" s="655"/>
      <c r="CN14" s="655">
        <v>90</v>
      </c>
      <c r="CO14" s="663">
        <v>91</v>
      </c>
      <c r="CP14" s="664"/>
      <c r="CQ14" s="665">
        <v>92</v>
      </c>
      <c r="CR14" s="637"/>
      <c r="CS14" s="666"/>
      <c r="CV14" s="739"/>
      <c r="CW14" s="731"/>
      <c r="CX14" s="731"/>
      <c r="CY14" s="731"/>
      <c r="CZ14" s="731"/>
      <c r="DA14" s="731"/>
      <c r="DB14" s="731"/>
      <c r="DC14" s="731"/>
      <c r="DD14" s="731"/>
      <c r="DE14" s="740"/>
      <c r="DF14" s="739"/>
      <c r="DG14" s="731"/>
      <c r="DH14" s="731"/>
      <c r="DI14" s="731"/>
      <c r="DJ14" s="731"/>
      <c r="DK14" s="731"/>
      <c r="DL14" s="731"/>
      <c r="DM14" s="731"/>
      <c r="DN14" s="731"/>
      <c r="DO14" s="731"/>
      <c r="DP14" s="740"/>
      <c r="DQ14" s="594"/>
      <c r="DR14" s="734">
        <v>1</v>
      </c>
      <c r="DS14" s="735">
        <v>2</v>
      </c>
      <c r="DT14" s="735">
        <v>3</v>
      </c>
      <c r="DU14" s="735">
        <v>4</v>
      </c>
      <c r="DV14" s="735">
        <v>6</v>
      </c>
      <c r="DW14" s="735">
        <v>7</v>
      </c>
      <c r="DX14" s="735">
        <v>9</v>
      </c>
      <c r="DY14" s="735">
        <v>10</v>
      </c>
      <c r="DZ14" s="735">
        <v>11</v>
      </c>
      <c r="EA14" s="735">
        <v>12</v>
      </c>
      <c r="EB14" s="735">
        <v>13</v>
      </c>
      <c r="EC14" s="735">
        <v>14</v>
      </c>
      <c r="ED14" s="735">
        <v>15</v>
      </c>
      <c r="EE14" s="735">
        <v>16</v>
      </c>
      <c r="EF14" s="735">
        <v>17</v>
      </c>
      <c r="EG14" s="735">
        <v>18</v>
      </c>
      <c r="EH14" s="735">
        <v>19</v>
      </c>
      <c r="EI14" s="735">
        <v>20</v>
      </c>
      <c r="EJ14" s="735">
        <v>21</v>
      </c>
      <c r="EK14" s="735">
        <v>22</v>
      </c>
      <c r="EL14" s="735">
        <v>23</v>
      </c>
      <c r="EM14" s="735">
        <v>24</v>
      </c>
      <c r="EN14" s="735">
        <v>25</v>
      </c>
      <c r="EO14" s="735">
        <v>26</v>
      </c>
      <c r="EP14" s="735">
        <v>27</v>
      </c>
      <c r="EQ14" s="774">
        <v>28</v>
      </c>
      <c r="ER14" s="774">
        <v>29</v>
      </c>
      <c r="ES14" s="774">
        <v>30</v>
      </c>
      <c r="ET14" s="774">
        <v>31</v>
      </c>
      <c r="EU14" s="736">
        <v>32</v>
      </c>
      <c r="EV14" s="1088"/>
      <c r="EW14" s="750"/>
      <c r="EX14" s="751"/>
      <c r="EY14" s="751"/>
      <c r="EZ14" s="751"/>
      <c r="FA14" s="751"/>
      <c r="FB14" s="752"/>
      <c r="FC14" s="752"/>
      <c r="FD14" s="752"/>
      <c r="FE14" s="752"/>
      <c r="FF14" s="753"/>
    </row>
    <row r="15" spans="1:162" s="277" customFormat="1" x14ac:dyDescent="0.15">
      <c r="A15" s="667">
        <v>1</v>
      </c>
      <c r="B15" s="679"/>
      <c r="C15" s="669" t="s">
        <v>197</v>
      </c>
      <c r="D15" s="787">
        <f>IF(C15="","",(VLOOKUP(C15,PD!A:B,2,FALSE)))</f>
        <v>30</v>
      </c>
      <c r="E15" s="670" t="s">
        <v>455</v>
      </c>
      <c r="F15" s="670" t="s">
        <v>428</v>
      </c>
      <c r="G15" s="671" t="s">
        <v>656</v>
      </c>
      <c r="H15" s="672"/>
      <c r="I15" s="671" t="s">
        <v>423</v>
      </c>
      <c r="J15" s="673"/>
      <c r="K15" s="674"/>
      <c r="L15" s="675" t="s">
        <v>613</v>
      </c>
      <c r="M15" s="671" t="s">
        <v>456</v>
      </c>
      <c r="N15" s="676"/>
      <c r="O15" s="677">
        <v>1</v>
      </c>
      <c r="P15" s="673"/>
      <c r="Q15" s="679">
        <v>44</v>
      </c>
      <c r="R15" s="530">
        <v>3</v>
      </c>
      <c r="S15" s="678"/>
      <c r="T15" s="673"/>
      <c r="U15" s="756"/>
      <c r="V15" s="754"/>
      <c r="W15" s="673"/>
      <c r="X15" s="671"/>
      <c r="Y15" s="678"/>
      <c r="Z15" s="679"/>
      <c r="AA15" s="680"/>
      <c r="AB15" s="672"/>
      <c r="AC15" s="681"/>
      <c r="AD15" s="682"/>
      <c r="AE15" s="683"/>
      <c r="AF15" s="667"/>
      <c r="AG15" s="668"/>
      <c r="AH15" s="769">
        <v>1</v>
      </c>
      <c r="AI15" s="684"/>
      <c r="AJ15" s="677">
        <v>9</v>
      </c>
      <c r="AK15" s="541">
        <f>IF(AJ15="","",(VLOOKUP(AJ15,償却率表!A:B,2,FALSE)))</f>
        <v>0.112</v>
      </c>
      <c r="AL15" s="685" t="s">
        <v>177</v>
      </c>
      <c r="AM15" s="686">
        <f>IF(AL15="","",(VLOOKUP(AL15,PD!G:H,2,FALSE)))</f>
        <v>1</v>
      </c>
      <c r="AN15" s="855">
        <v>31399</v>
      </c>
      <c r="AO15" s="856">
        <v>1985</v>
      </c>
      <c r="AP15" s="687"/>
      <c r="AQ15" s="685">
        <v>1985</v>
      </c>
      <c r="AR15" s="726">
        <f t="shared" ref="AR15:AR76" si="0">IF(ISERROR(IF(AND(AQ15=0,AM15=3),"",IF(AQ15="","",$A$1-AQ15))),"",IF(AND(AQ15=0,AM15=3),"",IF(AQ15="","",$A$1-AQ15)))</f>
        <v>33</v>
      </c>
      <c r="AS15" s="727">
        <f>IF(OR(AQ15="",AJ15="",AM15=3),"",AQ15+AJ15)</f>
        <v>1994</v>
      </c>
      <c r="AT15" s="688"/>
      <c r="AU15" s="689"/>
      <c r="AV15" s="690"/>
      <c r="AW15" s="691"/>
      <c r="AX15" s="680"/>
      <c r="AY15" s="692" t="s">
        <v>422</v>
      </c>
      <c r="AZ15" s="730">
        <f>IF(AY15="","",(VLOOKUP(AY15,PD!J:K,2,FALSE)))</f>
        <v>1</v>
      </c>
      <c r="BA15" s="673">
        <v>2009</v>
      </c>
      <c r="BB15" s="693">
        <f>FE15</f>
        <v>0</v>
      </c>
      <c r="BC15" s="675"/>
      <c r="BD15" s="678"/>
      <c r="BE15" s="668"/>
      <c r="BF15" s="694">
        <f t="shared" ref="BF15:BF76" si="1">SUM(BG15:BP15)</f>
        <v>0</v>
      </c>
      <c r="BG15" s="695" t="str">
        <f t="shared" ref="BG15:BG76" si="2">IF(AND($A$1=BD15,BG$10=BE15),CP15,"")</f>
        <v/>
      </c>
      <c r="BH15" s="696" t="str">
        <f t="shared" ref="BH15:BH76" si="3">IF(AND($A$1=BD15,BH$10=BE15),CP15,"")</f>
        <v/>
      </c>
      <c r="BI15" s="696" t="str">
        <f t="shared" ref="BI15:BI76" si="4">IF(AND($A$1=BD15,BI$10=BE15),CP15,"")</f>
        <v/>
      </c>
      <c r="BJ15" s="696" t="str">
        <f t="shared" ref="BJ15:BJ76" si="5">IF(AND($A$1=BD15,BJ$10=BE15),CP15,"")</f>
        <v/>
      </c>
      <c r="BK15" s="696" t="str">
        <f t="shared" ref="BK15:BK76" si="6">IF(AND($A$1=BD15,BK$10=BE15),CP15,"")</f>
        <v/>
      </c>
      <c r="BL15" s="696" t="str">
        <f t="shared" ref="BL15:BL76" si="7">IF(AND($A$1=BD15,BL$10=BE15),CP15,"")</f>
        <v/>
      </c>
      <c r="BM15" s="696" t="str">
        <f t="shared" ref="BM15:BM76" si="8">IF(AND($A$1=BD15,BM$10=BE15),CP15,"")</f>
        <v/>
      </c>
      <c r="BN15" s="696" t="str">
        <f t="shared" ref="BN15:BN76" si="9">IF(AND($A$1=BD15,BN$10=BE15),CP15,"")</f>
        <v/>
      </c>
      <c r="BO15" s="696" t="str">
        <f t="shared" ref="BO15:BO76" si="10">IF(AND($A$1=BD15,BO$10=BE15),CP15,"")</f>
        <v/>
      </c>
      <c r="BP15" s="697" t="str">
        <f t="shared" ref="BP15:BP76" si="11">IF(AND($A$1=BD15,BP$10=BE15),CP15,"")</f>
        <v/>
      </c>
      <c r="BQ15" s="781" t="s">
        <v>572</v>
      </c>
      <c r="BR15" s="699">
        <v>2015</v>
      </c>
      <c r="BS15" s="700">
        <v>21</v>
      </c>
      <c r="BT15" s="694">
        <f t="shared" ref="BT15:BT76" si="12">SUM(BU15:CE15)</f>
        <v>0</v>
      </c>
      <c r="BU15" s="695" t="str">
        <f t="shared" ref="BU15:BU76" si="13">IF(AND($A$1=BR15,BU$10=BS15),BB15,"")</f>
        <v/>
      </c>
      <c r="BV15" s="696"/>
      <c r="BW15" s="696" t="str">
        <f t="shared" ref="BW15:BW76" si="14">IF(AND($A$1=BR15,BW$10=BS15),BB15,"")</f>
        <v/>
      </c>
      <c r="BX15" s="696" t="str">
        <f t="shared" ref="BX15:BX76" si="15">IF(AND($A$1=BR15,BX$10=BS15),BB15,"")</f>
        <v/>
      </c>
      <c r="BY15" s="696" t="str">
        <f t="shared" ref="BY15:BY76" si="16">IF(AND($A$1=BR15,BY$10=BS15),BB15,"")</f>
        <v/>
      </c>
      <c r="BZ15" s="696" t="str">
        <f t="shared" ref="BZ15:BZ76" si="17">IF(AND($A$1=BR15,BZ$10=BS15),BB15,"")</f>
        <v/>
      </c>
      <c r="CA15" s="696"/>
      <c r="CB15" s="696" t="str">
        <f t="shared" ref="CB15:CB76" si="18">IF(AND($A$1=BR15,CB$10=BS15),BB15,"")</f>
        <v/>
      </c>
      <c r="CC15" s="696" t="str">
        <f t="shared" ref="CC15:CC76" si="19">IF(AND($A$1=BR15,CC$10=BS15),BB15,"")</f>
        <v/>
      </c>
      <c r="CD15" s="696" t="str">
        <f t="shared" ref="CD15:CD76" si="20">IF(AND($A$1=BR15,CD$10=BS15),BB15,"")</f>
        <v/>
      </c>
      <c r="CE15" s="697" t="str">
        <f t="shared" ref="CE15:CE76" si="21">IF(AND($A$1=BR15,CE$10=BS15),BB15,"")</f>
        <v/>
      </c>
      <c r="CF15" s="698"/>
      <c r="CG15" s="701"/>
      <c r="CH15" s="701"/>
      <c r="CI15" s="701"/>
      <c r="CJ15" s="702"/>
      <c r="CK15" s="703">
        <f>SUM(CF15:CJ15)</f>
        <v>0</v>
      </c>
      <c r="CL15" s="706">
        <f>IF(AND(BS15&lt;&gt;"",$A$1&gt;=BR15,BR15&lt;&gt;""),0,IF(AZ15=4,1,IF(AQ15="",0,IF(AZ15=1,AT15,IF(AZ15=2,INT(AU15*AH15),IF(AZ15=3,AV15))))))</f>
        <v>0</v>
      </c>
      <c r="CM15" s="707">
        <f>IF(OR(AM15=3,AZ15=4,CL15=0,AK15=0,AK15=""),0,IF(CL15="","",IF(AND(BS15&lt;&gt;"",$A$1&gt;=BR15,BR15&lt;&gt;""),0,IF(AQ15="",0,IF(AM15=1,IF(OR(AR15&gt;AJ15,AR15=0),0,IF(0&gt;CL15-(($AR15-1)*INT($CL15*$AK15)),0,IF(OR(AJ15=AR15,CL15-(($AR15-1)*INT($CL15*$AK15))&lt;INT(AK15*CL15)),CL15-(($AR15-1)*INT($CL15*$AK15))-1,IF($A$1=$AQ15,0,IF($A$1&gt;$AQ15,INT(AK15*CL15)))))),IF(OR(AR15&gt;AJ15,AR15=0),0,IF(0&gt;CL15-(($AR15-1)*INT($CL15*$AK15)),0,IF(OR(AJ15=AR15,CL15-(($AR15-1)*INT($CL15*$AK15))&lt;INT(AK15*CL15)),CL15-(($AR15-1)*INT($CL15*$AK15)),IF($A$1=$AQ15,0,IF($A$1&gt;$AQ15,INT(AK15*CL15)))))))))))</f>
        <v>0</v>
      </c>
      <c r="CN15" s="707">
        <f>IF(OR(AM15=3,AZ15=4),0,IF(OR(,CL15=0,AK15=0,AK15=""),0,IF(CL15="","",IF(AND(BS15&lt;&gt;"",$A$1&gt;=BR15,BR15&lt;&gt;""),0,IF(AM15=1,IF($AR15&gt;$AJ15,CL15-1,IF($A$1=AQ15,0,IF(OR(AJ15=AR15,CL15-(($AR15-1)*INT($CL15*$AK15))&lt;INT(AK15*CL15)),CL15-1,$AR15*INT($CL15*$AK15)))),IF(AM15=2,IF(AQ15="","",IF($AR15&gt;$AJ15,CL15,IF($A$1=AQ15,0,IF(OR(AJ15=AR15,CL15-(($AR15-1)*INT($CL15*$AK15))&lt;INT(AK15*CL15)),CL15,$AR15*INT($CL15*$AK15)))))))))))</f>
        <v>0</v>
      </c>
      <c r="CO15" s="788">
        <f>IF(CL15=0,0,IF(CL15="","",IF(AND(BS15&lt;&gt;"",$A$1&gt;=BR15,BR15&lt;&gt;""),0,IF(AZ15=4,1,IF(AQ15="",0,INT(CL15-CN15))))))</f>
        <v>0</v>
      </c>
      <c r="CP15" s="704">
        <f>IF($A$1&lt;&gt;BA15,0,IF(AND(BS15&lt;&gt;"",$A$1&gt;=BR15),0,IF(CM15="","",CM15+CO15)))</f>
        <v>0</v>
      </c>
      <c r="CQ15" s="705">
        <v>1</v>
      </c>
      <c r="CR15" s="675" t="s">
        <v>570</v>
      </c>
      <c r="CS15" s="674"/>
      <c r="CT15" s="590"/>
      <c r="CU15" s="590"/>
      <c r="CV15" s="737"/>
      <c r="CW15" s="738"/>
      <c r="CX15" s="738"/>
      <c r="CY15" s="738"/>
      <c r="CZ15" s="738"/>
      <c r="DA15" s="738"/>
      <c r="DB15" s="738"/>
      <c r="DC15" s="738"/>
      <c r="DD15" s="738"/>
      <c r="DE15" s="727"/>
      <c r="DF15" s="737"/>
      <c r="DG15" s="738"/>
      <c r="DH15" s="738"/>
      <c r="DI15" s="738"/>
      <c r="DJ15" s="738"/>
      <c r="DK15" s="738"/>
      <c r="DL15" s="738"/>
      <c r="DM15" s="738"/>
      <c r="DN15" s="738"/>
      <c r="DO15" s="738"/>
      <c r="DP15" s="727"/>
      <c r="DQ15" s="592"/>
      <c r="DR15" s="761"/>
      <c r="DS15" s="762"/>
      <c r="DT15" s="762"/>
      <c r="DU15" s="762"/>
      <c r="DV15" s="762"/>
      <c r="DW15" s="762"/>
      <c r="DX15" s="762"/>
      <c r="DY15" s="762"/>
      <c r="DZ15" s="762"/>
      <c r="EA15" s="762"/>
      <c r="EB15" s="762"/>
      <c r="EC15" s="762"/>
      <c r="ED15" s="762"/>
      <c r="EE15" s="762"/>
      <c r="EF15" s="763"/>
      <c r="EG15" s="763"/>
      <c r="EH15" s="763"/>
      <c r="EI15" s="763"/>
      <c r="EJ15" s="763"/>
      <c r="EK15" s="763"/>
      <c r="EL15" s="763"/>
      <c r="EM15" s="763"/>
      <c r="EN15" s="763"/>
      <c r="EO15" s="764">
        <f t="shared" ref="EO15:EO76" si="22">CM15</f>
        <v>0</v>
      </c>
      <c r="EP15" s="763"/>
      <c r="EQ15" s="763"/>
      <c r="ER15" s="763"/>
      <c r="ES15" s="763"/>
      <c r="ET15" s="763"/>
      <c r="EU15" s="765"/>
      <c r="EV15" s="590"/>
      <c r="EW15" s="578">
        <f t="shared" ref="EW15:EW78" si="23">BA15</f>
        <v>2009</v>
      </c>
      <c r="EX15" s="706">
        <f t="shared" ref="EX15:EX22" si="24">IF($A$1=BA15,0,IF(AND(BE15&lt;&gt;"",$A$1=BD15),0,IF(AND(BR15&lt;$A$1,BS15&gt;=20),0,IF(AZ15=4,1,IF(AQ15="",0,IF($A$1=$AQ15,0,IF(AZ15=1,AT15,IF(AZ15=2,INT(AU15*AH15),IF(AZ15=3,AV15,IF(AZ15=4,1,))))))))))</f>
        <v>0</v>
      </c>
      <c r="EY15" s="707">
        <f t="shared" ref="EY15:EY22" si="25">IF(OR(AM15=3,AZ15=4),0,IF(EX15=0,0,IF(EX15="","",IF(AND(BE15&lt;&gt;"",$A$1=BD15),0,IF(AND(BR15&lt;$A$1,BS15&gt;=20),0,IF($A$1=AQ15,0,IF(OR(AQ15="",AK15="",AK15=0),0,IF(AM15=1,IF(0&gt;EX15-(($AR15-2)*INT($EX15*$AK15)),0,IF(OR(AR15-1&gt;AJ15,AR15=0),0,IF(OR(AJ15=AR15-1,EX15-(($AR15-2)*INT($EX15*$AK15))&lt;INT(AK15*EX15)),EX15-(($AR15-2)*INT($EX15*$AK15))-1,IF($A$1-1=$AQ15,0,IF($A$1-1&gt;$AQ15,INT(AK15*EX15)))))),IF(AM15=2,IF(0&gt;EX15-(($AR15-2)*INT($EX15*$AK15)),0,IF(OR(AR15-1&gt;AJ15,AR15=0),0,IF(OR(AJ15=AR15-1,EX15-(($AR15-2)*INT($EX15*$AK15))&lt;INT(AK15*EX15)),EX15-(($AR15-2)*INT($EX15*$AK15)),IF($A$1-1=$AQ15,0,IF($A$1-1&gt;$AQ15,INT(AK15*EX15)))))))))))))))</f>
        <v>0</v>
      </c>
      <c r="EZ15" s="707">
        <f t="shared" ref="EZ15:EZ22" si="26">IF(OR(AM15=3,AZ15=4),0,IF(EX15=0,0,IF(EX15="","",IF(AND(BE15&lt;&gt;"",$A$1=BD15),0,IF(AND(BR15&lt;$A$1,BS15&gt;=20),0,IF($A$1=AQ15,0,IF(AM15=1,IF(OR(EX15=0,AK15="",AK15=0),0,IF($AR15-1&gt;$AJ15,EX15-1,IF($A$1-1&lt;=AQ15,0,IF(OR(AJ15=AR15-1,EX15-(($AR15-2)*INT($EX15*$AK15))&lt;INT(AK15*EX15)),EX15-1,(($AR15-1)*INT($EX15*$AK15)))))),IF(AM15=2,IF(EX15=0,0,IF($AR15-1&gt;$AJ15,EX15,IF($A$1-1&lt;=AQ15,0,IF(OR(AJ15=AR15-1,EX15-(($AR15-2)*INT($EX15*$AK15))&lt;INT(AK15*EX15)),EX15,(($AR15-1)*INT($EX15*$AK15))))))))))))))</f>
        <v>0</v>
      </c>
      <c r="FA15" s="708">
        <f t="shared" ref="FA15:FA22" si="27">IF(EX15=0,0,IF(EX15="","",IF(AND(BE15&lt;&gt;"",$A$1=BD15),0,IF(AND(BR15&lt;$A$1,BS15&gt;=20),0,IF(AZ15=4,1,IF(AQ15="",0,IF($A$1=$AQ15,0,INT(EX15-EZ15))))))))</f>
        <v>0</v>
      </c>
      <c r="FB15" s="583">
        <v>0</v>
      </c>
      <c r="FC15" s="584">
        <v>0</v>
      </c>
      <c r="FD15" s="584">
        <v>0</v>
      </c>
      <c r="FE15" s="585">
        <v>0</v>
      </c>
      <c r="FF15" s="718">
        <f>IFERROR(FA15-FE15,"")</f>
        <v>0</v>
      </c>
    </row>
    <row r="16" spans="1:162" s="277" customFormat="1" x14ac:dyDescent="0.15">
      <c r="A16" s="492">
        <v>2</v>
      </c>
      <c r="B16" s="511"/>
      <c r="C16" s="490" t="s">
        <v>197</v>
      </c>
      <c r="D16" s="777">
        <f>IF(C16="","",(VLOOKUP(C16,PD!A:B,2,FALSE)))</f>
        <v>30</v>
      </c>
      <c r="E16" s="390" t="s">
        <v>455</v>
      </c>
      <c r="F16" s="390" t="s">
        <v>428</v>
      </c>
      <c r="G16" s="547" t="s">
        <v>657</v>
      </c>
      <c r="H16" s="549"/>
      <c r="I16" s="547" t="s">
        <v>424</v>
      </c>
      <c r="J16" s="528"/>
      <c r="K16" s="377"/>
      <c r="L16" s="373" t="s">
        <v>613</v>
      </c>
      <c r="M16" s="547" t="s">
        <v>456</v>
      </c>
      <c r="N16" s="548"/>
      <c r="O16" s="530">
        <v>1</v>
      </c>
      <c r="P16" s="528"/>
      <c r="Q16" s="511">
        <v>44</v>
      </c>
      <c r="R16" s="530">
        <v>3</v>
      </c>
      <c r="S16" s="376"/>
      <c r="T16" s="528"/>
      <c r="U16" s="757"/>
      <c r="V16" s="754"/>
      <c r="W16" s="528"/>
      <c r="X16" s="547"/>
      <c r="Y16" s="376"/>
      <c r="Z16" s="511"/>
      <c r="AA16" s="550"/>
      <c r="AB16" s="549"/>
      <c r="AC16" s="551"/>
      <c r="AD16" s="375"/>
      <c r="AE16" s="374"/>
      <c r="AF16" s="492"/>
      <c r="AG16" s="493"/>
      <c r="AH16" s="770">
        <v>1</v>
      </c>
      <c r="AI16" s="531"/>
      <c r="AJ16" s="530">
        <v>9</v>
      </c>
      <c r="AK16" s="541">
        <f>IF(AJ16="","",(VLOOKUP(AJ16,償却率表!A:B,2,FALSE)))</f>
        <v>0.112</v>
      </c>
      <c r="AL16" s="505" t="s">
        <v>177</v>
      </c>
      <c r="AM16" s="524">
        <f>IF(AL16="","",(VLOOKUP(AL16,PD!G:H,2,FALSE)))</f>
        <v>1</v>
      </c>
      <c r="AN16" s="857" t="s">
        <v>461</v>
      </c>
      <c r="AO16" s="858">
        <v>2001</v>
      </c>
      <c r="AP16" s="614"/>
      <c r="AQ16" s="505">
        <v>2001</v>
      </c>
      <c r="AR16" s="528">
        <f t="shared" si="0"/>
        <v>17</v>
      </c>
      <c r="AS16" s="377">
        <f t="shared" ref="AS16:AS78" si="28">IF(OR(AQ16="",AJ16="",AM16=3),"",AQ16+AJ16)</f>
        <v>2010</v>
      </c>
      <c r="AT16" s="615">
        <v>1470000</v>
      </c>
      <c r="AU16" s="575"/>
      <c r="AV16" s="576"/>
      <c r="AW16" s="577"/>
      <c r="AX16" s="550"/>
      <c r="AY16" s="616" t="s">
        <v>179</v>
      </c>
      <c r="AZ16" s="521">
        <f>IF(AY16="","",(VLOOKUP(AY16,PD!J:K,2,FALSE)))</f>
        <v>1</v>
      </c>
      <c r="BA16" s="528">
        <v>2009</v>
      </c>
      <c r="BB16" s="589">
        <f>FE16</f>
        <v>0</v>
      </c>
      <c r="BC16" s="373"/>
      <c r="BD16" s="528"/>
      <c r="BE16" s="493"/>
      <c r="BF16" s="394">
        <f t="shared" si="1"/>
        <v>0</v>
      </c>
      <c r="BG16" s="395" t="str">
        <f t="shared" si="2"/>
        <v/>
      </c>
      <c r="BH16" s="396" t="str">
        <f t="shared" si="3"/>
        <v/>
      </c>
      <c r="BI16" s="396" t="str">
        <f t="shared" si="4"/>
        <v/>
      </c>
      <c r="BJ16" s="396" t="str">
        <f t="shared" si="5"/>
        <v/>
      </c>
      <c r="BK16" s="396" t="str">
        <f t="shared" si="6"/>
        <v/>
      </c>
      <c r="BL16" s="396" t="str">
        <f t="shared" si="7"/>
        <v/>
      </c>
      <c r="BM16" s="396" t="str">
        <f t="shared" si="8"/>
        <v/>
      </c>
      <c r="BN16" s="396" t="str">
        <f t="shared" si="9"/>
        <v/>
      </c>
      <c r="BO16" s="396" t="str">
        <f t="shared" si="10"/>
        <v/>
      </c>
      <c r="BP16" s="397" t="str">
        <f t="shared" si="11"/>
        <v/>
      </c>
      <c r="BQ16" s="782"/>
      <c r="BR16" s="380">
        <v>2014</v>
      </c>
      <c r="BS16" s="600">
        <v>21</v>
      </c>
      <c r="BT16" s="394">
        <f t="shared" si="12"/>
        <v>0</v>
      </c>
      <c r="BU16" s="395" t="str">
        <f t="shared" si="13"/>
        <v/>
      </c>
      <c r="BV16" s="396"/>
      <c r="BW16" s="396" t="str">
        <f t="shared" si="14"/>
        <v/>
      </c>
      <c r="BX16" s="396" t="str">
        <f t="shared" si="15"/>
        <v/>
      </c>
      <c r="BY16" s="396" t="str">
        <f t="shared" si="16"/>
        <v/>
      </c>
      <c r="BZ16" s="396" t="str">
        <f t="shared" si="17"/>
        <v/>
      </c>
      <c r="CA16" s="396" t="str">
        <f t="shared" ref="CA16:CA76" si="29">IF($A$1=BR16,CM16,"")</f>
        <v/>
      </c>
      <c r="CB16" s="396" t="str">
        <f t="shared" si="18"/>
        <v/>
      </c>
      <c r="CC16" s="396" t="str">
        <f t="shared" si="19"/>
        <v/>
      </c>
      <c r="CD16" s="396" t="str">
        <f t="shared" si="20"/>
        <v/>
      </c>
      <c r="CE16" s="397" t="str">
        <f t="shared" si="21"/>
        <v/>
      </c>
      <c r="CF16" s="379"/>
      <c r="CG16" s="378"/>
      <c r="CH16" s="378"/>
      <c r="CI16" s="378"/>
      <c r="CJ16" s="382"/>
      <c r="CK16" s="398">
        <f t="shared" ref="CK16:CK79" si="30">SUM(CF16:CJ16)</f>
        <v>0</v>
      </c>
      <c r="CL16" s="709">
        <f t="shared" ref="CL16:CL77" si="31">IF(AND(BS16&lt;&gt;"",$A$1&gt;=BR16,BR16&lt;&gt;""),0,IF(AZ16=4,1,IF(AQ16="",0,IF(AZ16=1,AT16,IF(AZ16=2,INT(AU16*AH16),IF(AZ16=3,AV16))))))</f>
        <v>0</v>
      </c>
      <c r="CM16" s="710">
        <f t="shared" ref="CM16:CM77" si="32">IF(OR(AM16=3,AZ16=4,CL16=0,AK16=0,AK16=""),0,IF(CL16="","",IF(AND(BS16&lt;&gt;"",$A$1&gt;=BR16,BR16&lt;&gt;""),0,IF(AQ16="",0,IF(AM16=1,IF(OR(AR16&gt;AJ16,AR16=0),0,IF(0&gt;CL16-(($AR16-1)*INT($CL16*$AK16)),0,IF(OR(AJ16=AR16,CL16-(($AR16-1)*INT($CL16*$AK16))&lt;INT(AK16*CL16)),CL16-(($AR16-1)*INT($CL16*$AK16))-1,IF($A$1=$AQ16,0,IF($A$1&gt;$AQ16,INT(AK16*CL16)))))),IF(OR(AR16&gt;AJ16,AR16=0),0,IF(0&gt;CL16-(($AR16-1)*INT($CL16*$AK16)),0,IF(OR(AJ16=AR16,CL16-(($AR16-1)*INT($CL16*$AK16))&lt;INT(AK16*CL16)),CL16-(($AR16-1)*INT($CL16*$AK16)),IF($A$1=$AQ16,0,IF($A$1&gt;$AQ16,INT(AK16*CL16)))))))))))</f>
        <v>0</v>
      </c>
      <c r="CN16" s="710">
        <f t="shared" ref="CN16:CN77" si="33">IF(OR(AM16=3,AZ16=4),0,IF(OR(,CL16=0,AK16=0,AK16=""),0,IF(CL16="","",IF(AND(BS16&lt;&gt;"",$A$1&gt;=BR16,BR16&lt;&gt;""),0,IF(AM16=1,IF($AR16&gt;$AJ16,CL16-1,IF($A$1=AQ16,0,IF(OR(AJ16=AR16,CL16-(($AR16-1)*INT($CL16*$AK16))&lt;INT(AK16*CL16)),CL16-1,$AR16*INT($CL16*$AK16)))),IF(AM16=2,IF(AQ16="","",IF($AR16&gt;$AJ16,CL16,IF($A$1=AQ16,0,IF(OR(AJ16=AR16,CL16-(($AR16-1)*INT($CL16*$AK16))&lt;INT(AK16*CL16)),CL16,$AR16*INT($CL16*$AK16)))))))))))</f>
        <v>0</v>
      </c>
      <c r="CO16" s="786">
        <f t="shared" ref="CO16:CO77" si="34">IF(CL16=0,0,IF(CL16="","",IF(AND(BS16&lt;&gt;"",$A$1&gt;=BR16,BR16&lt;&gt;""),0,IF(AZ16=4,1,IF(AQ16="",0,INT(CL16-CN16))))))</f>
        <v>0</v>
      </c>
      <c r="CP16" s="617">
        <f t="shared" ref="CP16:CP78" si="35">IF($A$1&lt;&gt;BA16,0,IF(AND(BS16&lt;&gt;"",$A$1&gt;=BR16),0,IF(CM16="","",CM16+CO16)))</f>
        <v>0</v>
      </c>
      <c r="CQ16" s="503">
        <v>1</v>
      </c>
      <c r="CR16" s="373" t="s">
        <v>465</v>
      </c>
      <c r="CS16" s="377"/>
      <c r="CT16" s="590"/>
      <c r="CU16" s="590"/>
      <c r="CV16" s="373"/>
      <c r="CW16" s="376"/>
      <c r="CX16" s="376"/>
      <c r="CY16" s="376"/>
      <c r="CZ16" s="376"/>
      <c r="DA16" s="376"/>
      <c r="DB16" s="376"/>
      <c r="DC16" s="376"/>
      <c r="DD16" s="376"/>
      <c r="DE16" s="377"/>
      <c r="DF16" s="373"/>
      <c r="DG16" s="376"/>
      <c r="DH16" s="376"/>
      <c r="DI16" s="376"/>
      <c r="DJ16" s="376"/>
      <c r="DK16" s="376"/>
      <c r="DL16" s="376"/>
      <c r="DM16" s="376"/>
      <c r="DN16" s="376"/>
      <c r="DO16" s="376"/>
      <c r="DP16" s="377"/>
      <c r="DQ16" s="592"/>
      <c r="DR16" s="373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4"/>
      <c r="EG16" s="374"/>
      <c r="EH16" s="374"/>
      <c r="EI16" s="374"/>
      <c r="EJ16" s="374"/>
      <c r="EK16" s="374"/>
      <c r="EL16" s="374"/>
      <c r="EM16" s="374"/>
      <c r="EN16" s="374"/>
      <c r="EO16" s="766">
        <f t="shared" si="22"/>
        <v>0</v>
      </c>
      <c r="EP16" s="374"/>
      <c r="EQ16" s="374"/>
      <c r="ER16" s="374"/>
      <c r="ES16" s="374"/>
      <c r="ET16" s="374"/>
      <c r="EU16" s="377"/>
      <c r="EV16" s="590"/>
      <c r="EW16" s="618">
        <f t="shared" si="23"/>
        <v>2009</v>
      </c>
      <c r="EX16" s="709">
        <f t="shared" si="24"/>
        <v>0</v>
      </c>
      <c r="EY16" s="710">
        <f t="shared" si="25"/>
        <v>0</v>
      </c>
      <c r="EZ16" s="710">
        <f t="shared" si="26"/>
        <v>0</v>
      </c>
      <c r="FA16" s="711">
        <f t="shared" si="27"/>
        <v>0</v>
      </c>
      <c r="FB16" s="586">
        <v>0</v>
      </c>
      <c r="FC16" s="587">
        <v>0</v>
      </c>
      <c r="FD16" s="587">
        <v>0</v>
      </c>
      <c r="FE16" s="588">
        <v>0</v>
      </c>
      <c r="FF16" s="381">
        <f>IFERROR(FA16-FE16,"")</f>
        <v>0</v>
      </c>
    </row>
    <row r="17" spans="1:162" s="277" customFormat="1" x14ac:dyDescent="0.15">
      <c r="A17" s="492">
        <v>3</v>
      </c>
      <c r="B17" s="511"/>
      <c r="C17" s="490" t="s">
        <v>197</v>
      </c>
      <c r="D17" s="777">
        <f>IF(C17="","",(VLOOKUP(C17,PD!A:B,2,FALSE)))</f>
        <v>30</v>
      </c>
      <c r="E17" s="390" t="s">
        <v>455</v>
      </c>
      <c r="F17" s="390" t="s">
        <v>428</v>
      </c>
      <c r="G17" s="547" t="s">
        <v>656</v>
      </c>
      <c r="H17" s="549"/>
      <c r="I17" s="547" t="s">
        <v>424</v>
      </c>
      <c r="J17" s="528"/>
      <c r="K17" s="511"/>
      <c r="L17" s="373" t="s">
        <v>613</v>
      </c>
      <c r="M17" s="547" t="s">
        <v>456</v>
      </c>
      <c r="N17" s="548"/>
      <c r="O17" s="530">
        <v>1</v>
      </c>
      <c r="P17" s="528"/>
      <c r="Q17" s="511">
        <v>44</v>
      </c>
      <c r="R17" s="530">
        <v>3</v>
      </c>
      <c r="S17" s="376"/>
      <c r="T17" s="528"/>
      <c r="U17" s="757"/>
      <c r="V17" s="754"/>
      <c r="W17" s="528"/>
      <c r="X17" s="547"/>
      <c r="Y17" s="376"/>
      <c r="Z17" s="511"/>
      <c r="AA17" s="550"/>
      <c r="AB17" s="549"/>
      <c r="AC17" s="551"/>
      <c r="AD17" s="375"/>
      <c r="AE17" s="374"/>
      <c r="AF17" s="492"/>
      <c r="AG17" s="493"/>
      <c r="AH17" s="770">
        <v>1</v>
      </c>
      <c r="AI17" s="531"/>
      <c r="AJ17" s="530">
        <v>9</v>
      </c>
      <c r="AK17" s="541">
        <f>IF(AJ17="","",(VLOOKUP(AJ17,償却率表!A:B,2,FALSE)))</f>
        <v>0.112</v>
      </c>
      <c r="AL17" s="505" t="s">
        <v>177</v>
      </c>
      <c r="AM17" s="524">
        <f>IF(AL17="","",(VLOOKUP(AL17,PD!G:H,2,FALSE)))</f>
        <v>1</v>
      </c>
      <c r="AN17" s="857">
        <v>37552</v>
      </c>
      <c r="AO17" s="858">
        <v>2002</v>
      </c>
      <c r="AP17" s="614"/>
      <c r="AQ17" s="505">
        <v>2002</v>
      </c>
      <c r="AR17" s="528">
        <f t="shared" si="0"/>
        <v>16</v>
      </c>
      <c r="AS17" s="377">
        <f t="shared" si="28"/>
        <v>2011</v>
      </c>
      <c r="AT17" s="615">
        <v>1039500</v>
      </c>
      <c r="AU17" s="575"/>
      <c r="AV17" s="576"/>
      <c r="AW17" s="577"/>
      <c r="AX17" s="550"/>
      <c r="AY17" s="616" t="s">
        <v>179</v>
      </c>
      <c r="AZ17" s="521">
        <f>IF(AY17="","",(VLOOKUP(AY17,PD!J:K,2,FALSE)))</f>
        <v>1</v>
      </c>
      <c r="BA17" s="528">
        <v>2009</v>
      </c>
      <c r="BB17" s="589">
        <f t="shared" ref="BB17:BB29" si="36">FE17</f>
        <v>0</v>
      </c>
      <c r="BC17" s="373"/>
      <c r="BD17" s="376"/>
      <c r="BE17" s="493"/>
      <c r="BF17" s="394">
        <f t="shared" si="1"/>
        <v>0</v>
      </c>
      <c r="BG17" s="395" t="str">
        <f t="shared" si="2"/>
        <v/>
      </c>
      <c r="BH17" s="396" t="str">
        <f t="shared" si="3"/>
        <v/>
      </c>
      <c r="BI17" s="396" t="str">
        <f t="shared" si="4"/>
        <v/>
      </c>
      <c r="BJ17" s="396" t="str">
        <f t="shared" si="5"/>
        <v/>
      </c>
      <c r="BK17" s="396" t="str">
        <f t="shared" si="6"/>
        <v/>
      </c>
      <c r="BL17" s="396" t="str">
        <f t="shared" si="7"/>
        <v/>
      </c>
      <c r="BM17" s="396" t="str">
        <f t="shared" si="8"/>
        <v/>
      </c>
      <c r="BN17" s="396" t="str">
        <f t="shared" si="9"/>
        <v/>
      </c>
      <c r="BO17" s="396" t="str">
        <f t="shared" si="10"/>
        <v/>
      </c>
      <c r="BP17" s="397" t="str">
        <f t="shared" si="11"/>
        <v/>
      </c>
      <c r="BQ17" s="782" t="s">
        <v>571</v>
      </c>
      <c r="BR17" s="380">
        <v>2015</v>
      </c>
      <c r="BS17" s="600">
        <v>21</v>
      </c>
      <c r="BT17" s="394">
        <f t="shared" si="12"/>
        <v>0</v>
      </c>
      <c r="BU17" s="395" t="str">
        <f t="shared" si="13"/>
        <v/>
      </c>
      <c r="BV17" s="396" t="str">
        <f t="shared" ref="BV17:BV76" si="37">IF(AND($A$1=BR17,BV$10=BS17),BB17,"")</f>
        <v/>
      </c>
      <c r="BW17" s="396" t="str">
        <f t="shared" si="14"/>
        <v/>
      </c>
      <c r="BX17" s="396" t="str">
        <f t="shared" si="15"/>
        <v/>
      </c>
      <c r="BY17" s="396" t="str">
        <f t="shared" si="16"/>
        <v/>
      </c>
      <c r="BZ17" s="396" t="str">
        <f t="shared" si="17"/>
        <v/>
      </c>
      <c r="CA17" s="396" t="str">
        <f t="shared" si="29"/>
        <v/>
      </c>
      <c r="CB17" s="396" t="str">
        <f t="shared" si="18"/>
        <v/>
      </c>
      <c r="CC17" s="396" t="str">
        <f t="shared" si="19"/>
        <v/>
      </c>
      <c r="CD17" s="396" t="str">
        <f t="shared" si="20"/>
        <v/>
      </c>
      <c r="CE17" s="397" t="str">
        <f t="shared" si="21"/>
        <v/>
      </c>
      <c r="CF17" s="379"/>
      <c r="CG17" s="378"/>
      <c r="CH17" s="378"/>
      <c r="CI17" s="378"/>
      <c r="CJ17" s="382"/>
      <c r="CK17" s="398">
        <f t="shared" si="30"/>
        <v>0</v>
      </c>
      <c r="CL17" s="709">
        <f t="shared" si="31"/>
        <v>0</v>
      </c>
      <c r="CM17" s="710">
        <f t="shared" si="32"/>
        <v>0</v>
      </c>
      <c r="CN17" s="710">
        <f t="shared" si="33"/>
        <v>0</v>
      </c>
      <c r="CO17" s="786">
        <f t="shared" si="34"/>
        <v>0</v>
      </c>
      <c r="CP17" s="617">
        <f t="shared" si="35"/>
        <v>0</v>
      </c>
      <c r="CQ17" s="503">
        <v>1</v>
      </c>
      <c r="CR17" s="373" t="s">
        <v>569</v>
      </c>
      <c r="CS17" s="377"/>
      <c r="CT17" s="590"/>
      <c r="CU17" s="590"/>
      <c r="CV17" s="373"/>
      <c r="CW17" s="376"/>
      <c r="CX17" s="376"/>
      <c r="CY17" s="376"/>
      <c r="CZ17" s="376"/>
      <c r="DA17" s="376"/>
      <c r="DB17" s="376"/>
      <c r="DC17" s="376"/>
      <c r="DD17" s="376"/>
      <c r="DE17" s="377"/>
      <c r="DF17" s="373"/>
      <c r="DG17" s="376"/>
      <c r="DH17" s="376"/>
      <c r="DI17" s="376"/>
      <c r="DJ17" s="376"/>
      <c r="DK17" s="376"/>
      <c r="DL17" s="376"/>
      <c r="DM17" s="376"/>
      <c r="DN17" s="376"/>
      <c r="DO17" s="376"/>
      <c r="DP17" s="377"/>
      <c r="DQ17" s="592"/>
      <c r="DR17" s="373"/>
      <c r="DS17" s="376"/>
      <c r="DT17" s="376"/>
      <c r="DU17" s="376"/>
      <c r="DV17" s="376"/>
      <c r="DW17" s="376"/>
      <c r="DX17" s="376"/>
      <c r="DY17" s="376"/>
      <c r="DZ17" s="376"/>
      <c r="EA17" s="376"/>
      <c r="EB17" s="376"/>
      <c r="EC17" s="376"/>
      <c r="ED17" s="376"/>
      <c r="EE17" s="376"/>
      <c r="EF17" s="374"/>
      <c r="EG17" s="374"/>
      <c r="EH17" s="374"/>
      <c r="EI17" s="374"/>
      <c r="EJ17" s="374"/>
      <c r="EK17" s="374"/>
      <c r="EL17" s="374"/>
      <c r="EM17" s="374"/>
      <c r="EN17" s="374"/>
      <c r="EO17" s="766">
        <f t="shared" si="22"/>
        <v>0</v>
      </c>
      <c r="EP17" s="374"/>
      <c r="EQ17" s="374"/>
      <c r="ER17" s="374"/>
      <c r="ES17" s="374"/>
      <c r="ET17" s="374"/>
      <c r="EU17" s="377"/>
      <c r="EV17" s="590"/>
      <c r="EW17" s="618">
        <f t="shared" si="23"/>
        <v>2009</v>
      </c>
      <c r="EX17" s="709">
        <f t="shared" si="24"/>
        <v>0</v>
      </c>
      <c r="EY17" s="710">
        <f t="shared" si="25"/>
        <v>0</v>
      </c>
      <c r="EZ17" s="710">
        <f t="shared" si="26"/>
        <v>0</v>
      </c>
      <c r="FA17" s="711">
        <f t="shared" si="27"/>
        <v>0</v>
      </c>
      <c r="FB17" s="586">
        <v>0</v>
      </c>
      <c r="FC17" s="587">
        <v>0</v>
      </c>
      <c r="FD17" s="587">
        <v>0</v>
      </c>
      <c r="FE17" s="588">
        <v>0</v>
      </c>
      <c r="FF17" s="381">
        <f t="shared" ref="FF17:FF79" si="38">IFERROR(FA17-FE17,"")</f>
        <v>0</v>
      </c>
    </row>
    <row r="18" spans="1:162" s="277" customFormat="1" x14ac:dyDescent="0.15">
      <c r="A18" s="492">
        <v>4</v>
      </c>
      <c r="B18" s="511"/>
      <c r="C18" s="490" t="s">
        <v>197</v>
      </c>
      <c r="D18" s="777">
        <f>IF(C18="","",(VLOOKUP(C18,PD!A:B,2,FALSE)))</f>
        <v>30</v>
      </c>
      <c r="E18" s="390" t="s">
        <v>455</v>
      </c>
      <c r="F18" s="390" t="s">
        <v>429</v>
      </c>
      <c r="G18" s="547" t="s">
        <v>658</v>
      </c>
      <c r="H18" s="549"/>
      <c r="I18" s="547" t="s">
        <v>425</v>
      </c>
      <c r="J18" s="528"/>
      <c r="K18" s="511"/>
      <c r="L18" s="373" t="s">
        <v>613</v>
      </c>
      <c r="M18" s="547" t="s">
        <v>456</v>
      </c>
      <c r="N18" s="548"/>
      <c r="O18" s="530">
        <v>1</v>
      </c>
      <c r="P18" s="528"/>
      <c r="Q18" s="511">
        <v>44</v>
      </c>
      <c r="R18" s="530">
        <v>3</v>
      </c>
      <c r="S18" s="376"/>
      <c r="T18" s="528"/>
      <c r="U18" s="757"/>
      <c r="V18" s="754"/>
      <c r="W18" s="528"/>
      <c r="X18" s="547"/>
      <c r="Y18" s="376"/>
      <c r="Z18" s="511"/>
      <c r="AA18" s="550"/>
      <c r="AB18" s="549"/>
      <c r="AC18" s="551"/>
      <c r="AD18" s="375"/>
      <c r="AE18" s="374"/>
      <c r="AF18" s="492"/>
      <c r="AG18" s="493"/>
      <c r="AH18" s="771">
        <v>1</v>
      </c>
      <c r="AI18" s="531"/>
      <c r="AJ18" s="530">
        <v>9</v>
      </c>
      <c r="AK18" s="541">
        <f>IF(AJ18="","",(VLOOKUP(AJ18,償却率表!A:B,2,FALSE)))</f>
        <v>0.112</v>
      </c>
      <c r="AL18" s="505" t="s">
        <v>177</v>
      </c>
      <c r="AM18" s="524">
        <f>IF(AL18="","",(VLOOKUP(AL18,PD!G:H,2,FALSE)))</f>
        <v>1</v>
      </c>
      <c r="AN18" s="857">
        <v>33130</v>
      </c>
      <c r="AO18" s="858">
        <v>1990</v>
      </c>
      <c r="AP18" s="614"/>
      <c r="AQ18" s="505">
        <v>1990</v>
      </c>
      <c r="AR18" s="528">
        <f t="shared" si="0"/>
        <v>28</v>
      </c>
      <c r="AS18" s="377">
        <f t="shared" si="28"/>
        <v>1999</v>
      </c>
      <c r="AT18" s="615">
        <v>500000</v>
      </c>
      <c r="AU18" s="575"/>
      <c r="AV18" s="576"/>
      <c r="AW18" s="577"/>
      <c r="AX18" s="550"/>
      <c r="AY18" s="616" t="s">
        <v>179</v>
      </c>
      <c r="AZ18" s="521">
        <f>IF(AY18="","",(VLOOKUP(AY18,PD!J:K,2,FALSE)))</f>
        <v>1</v>
      </c>
      <c r="BA18" s="528">
        <v>2009</v>
      </c>
      <c r="BB18" s="589">
        <f t="shared" si="36"/>
        <v>0</v>
      </c>
      <c r="BC18" s="373"/>
      <c r="BD18" s="376"/>
      <c r="BE18" s="493"/>
      <c r="BF18" s="394">
        <f t="shared" si="1"/>
        <v>0</v>
      </c>
      <c r="BG18" s="395" t="str">
        <f t="shared" si="2"/>
        <v/>
      </c>
      <c r="BH18" s="396" t="str">
        <f t="shared" si="3"/>
        <v/>
      </c>
      <c r="BI18" s="396" t="str">
        <f t="shared" si="4"/>
        <v/>
      </c>
      <c r="BJ18" s="396" t="str">
        <f t="shared" si="5"/>
        <v/>
      </c>
      <c r="BK18" s="396" t="str">
        <f t="shared" si="6"/>
        <v/>
      </c>
      <c r="BL18" s="396" t="str">
        <f t="shared" si="7"/>
        <v/>
      </c>
      <c r="BM18" s="396" t="str">
        <f t="shared" si="8"/>
        <v/>
      </c>
      <c r="BN18" s="396" t="str">
        <f t="shared" si="9"/>
        <v/>
      </c>
      <c r="BO18" s="396" t="str">
        <f t="shared" si="10"/>
        <v/>
      </c>
      <c r="BP18" s="397" t="str">
        <f t="shared" si="11"/>
        <v/>
      </c>
      <c r="BQ18" s="782"/>
      <c r="BR18" s="380">
        <v>2014</v>
      </c>
      <c r="BS18" s="600">
        <v>21</v>
      </c>
      <c r="BT18" s="394">
        <f t="shared" si="12"/>
        <v>0</v>
      </c>
      <c r="BU18" s="395" t="str">
        <f t="shared" si="13"/>
        <v/>
      </c>
      <c r="BV18" s="396" t="str">
        <f t="shared" si="37"/>
        <v/>
      </c>
      <c r="BW18" s="396" t="str">
        <f t="shared" si="14"/>
        <v/>
      </c>
      <c r="BX18" s="396" t="str">
        <f t="shared" si="15"/>
        <v/>
      </c>
      <c r="BY18" s="396" t="str">
        <f t="shared" si="16"/>
        <v/>
      </c>
      <c r="BZ18" s="396" t="str">
        <f t="shared" si="17"/>
        <v/>
      </c>
      <c r="CA18" s="396" t="str">
        <f t="shared" si="29"/>
        <v/>
      </c>
      <c r="CB18" s="396" t="str">
        <f t="shared" si="18"/>
        <v/>
      </c>
      <c r="CC18" s="396" t="str">
        <f t="shared" si="19"/>
        <v/>
      </c>
      <c r="CD18" s="396" t="str">
        <f t="shared" si="20"/>
        <v/>
      </c>
      <c r="CE18" s="397" t="str">
        <f t="shared" si="21"/>
        <v/>
      </c>
      <c r="CF18" s="379"/>
      <c r="CG18" s="378"/>
      <c r="CH18" s="378"/>
      <c r="CI18" s="378"/>
      <c r="CJ18" s="382"/>
      <c r="CK18" s="398">
        <f t="shared" si="30"/>
        <v>0</v>
      </c>
      <c r="CL18" s="709">
        <f t="shared" si="31"/>
        <v>0</v>
      </c>
      <c r="CM18" s="710">
        <f t="shared" si="32"/>
        <v>0</v>
      </c>
      <c r="CN18" s="710">
        <f t="shared" si="33"/>
        <v>0</v>
      </c>
      <c r="CO18" s="786">
        <f t="shared" si="34"/>
        <v>0</v>
      </c>
      <c r="CP18" s="617">
        <f t="shared" si="35"/>
        <v>0</v>
      </c>
      <c r="CQ18" s="503">
        <v>1</v>
      </c>
      <c r="CR18" s="373" t="s">
        <v>465</v>
      </c>
      <c r="CS18" s="377"/>
      <c r="CT18" s="590"/>
      <c r="CU18" s="590"/>
      <c r="CV18" s="373"/>
      <c r="CW18" s="376"/>
      <c r="CX18" s="376"/>
      <c r="CY18" s="376"/>
      <c r="CZ18" s="376"/>
      <c r="DA18" s="376"/>
      <c r="DB18" s="376"/>
      <c r="DC18" s="376"/>
      <c r="DD18" s="376"/>
      <c r="DE18" s="377"/>
      <c r="DF18" s="373"/>
      <c r="DG18" s="376"/>
      <c r="DH18" s="376"/>
      <c r="DI18" s="376"/>
      <c r="DJ18" s="376"/>
      <c r="DK18" s="376"/>
      <c r="DL18" s="376"/>
      <c r="DM18" s="376"/>
      <c r="DN18" s="376"/>
      <c r="DO18" s="376"/>
      <c r="DP18" s="377"/>
      <c r="DQ18" s="592"/>
      <c r="DR18" s="373"/>
      <c r="DS18" s="376"/>
      <c r="DT18" s="376"/>
      <c r="DU18" s="376"/>
      <c r="DV18" s="376"/>
      <c r="DW18" s="376"/>
      <c r="DX18" s="376"/>
      <c r="DY18" s="376"/>
      <c r="DZ18" s="376"/>
      <c r="EA18" s="376"/>
      <c r="EB18" s="376"/>
      <c r="EC18" s="376"/>
      <c r="ED18" s="376"/>
      <c r="EE18" s="376"/>
      <c r="EF18" s="374"/>
      <c r="EG18" s="374"/>
      <c r="EH18" s="374"/>
      <c r="EI18" s="374"/>
      <c r="EJ18" s="374"/>
      <c r="EK18" s="374"/>
      <c r="EL18" s="374"/>
      <c r="EM18" s="374"/>
      <c r="EN18" s="374"/>
      <c r="EO18" s="766">
        <f t="shared" si="22"/>
        <v>0</v>
      </c>
      <c r="EP18" s="374"/>
      <c r="EQ18" s="374"/>
      <c r="ER18" s="374"/>
      <c r="ES18" s="374"/>
      <c r="ET18" s="374"/>
      <c r="EU18" s="377"/>
      <c r="EV18" s="590"/>
      <c r="EW18" s="618">
        <f t="shared" si="23"/>
        <v>2009</v>
      </c>
      <c r="EX18" s="709">
        <f t="shared" si="24"/>
        <v>0</v>
      </c>
      <c r="EY18" s="710">
        <f t="shared" si="25"/>
        <v>0</v>
      </c>
      <c r="EZ18" s="710">
        <f t="shared" si="26"/>
        <v>0</v>
      </c>
      <c r="FA18" s="711">
        <f t="shared" si="27"/>
        <v>0</v>
      </c>
      <c r="FB18" s="586">
        <v>0</v>
      </c>
      <c r="FC18" s="587">
        <v>0</v>
      </c>
      <c r="FD18" s="587">
        <v>0</v>
      </c>
      <c r="FE18" s="588">
        <v>0</v>
      </c>
      <c r="FF18" s="381">
        <f t="shared" si="38"/>
        <v>0</v>
      </c>
    </row>
    <row r="19" spans="1:162" s="277" customFormat="1" x14ac:dyDescent="0.15">
      <c r="A19" s="492">
        <v>5</v>
      </c>
      <c r="B19" s="511"/>
      <c r="C19" s="490" t="s">
        <v>197</v>
      </c>
      <c r="D19" s="777">
        <f>IF(C19="","",(VLOOKUP(C19,PD!A:B,2,FALSE)))</f>
        <v>30</v>
      </c>
      <c r="E19" s="390" t="s">
        <v>455</v>
      </c>
      <c r="F19" s="390" t="s">
        <v>429</v>
      </c>
      <c r="G19" s="547" t="s">
        <v>658</v>
      </c>
      <c r="H19" s="549"/>
      <c r="I19" s="547" t="s">
        <v>423</v>
      </c>
      <c r="J19" s="528"/>
      <c r="K19" s="511"/>
      <c r="L19" s="373" t="s">
        <v>613</v>
      </c>
      <c r="M19" s="547" t="s">
        <v>456</v>
      </c>
      <c r="N19" s="548"/>
      <c r="O19" s="530">
        <v>1</v>
      </c>
      <c r="P19" s="528"/>
      <c r="Q19" s="511">
        <v>44</v>
      </c>
      <c r="R19" s="530">
        <v>3</v>
      </c>
      <c r="S19" s="376"/>
      <c r="T19" s="528"/>
      <c r="U19" s="757"/>
      <c r="V19" s="754"/>
      <c r="W19" s="528"/>
      <c r="X19" s="547"/>
      <c r="Y19" s="376"/>
      <c r="Z19" s="511"/>
      <c r="AA19" s="550"/>
      <c r="AB19" s="549"/>
      <c r="AC19" s="551"/>
      <c r="AD19" s="375"/>
      <c r="AE19" s="374"/>
      <c r="AF19" s="492"/>
      <c r="AG19" s="493"/>
      <c r="AH19" s="771">
        <v>1</v>
      </c>
      <c r="AI19" s="531"/>
      <c r="AJ19" s="530">
        <v>9</v>
      </c>
      <c r="AK19" s="541">
        <f>IF(AJ19="","",(VLOOKUP(AJ19,償却率表!A:B,2,FALSE)))</f>
        <v>0.112</v>
      </c>
      <c r="AL19" s="505" t="s">
        <v>177</v>
      </c>
      <c r="AM19" s="524">
        <f>IF(AL19="","",(VLOOKUP(AL19,PD!G:H,2,FALSE)))</f>
        <v>1</v>
      </c>
      <c r="AN19" s="857">
        <v>33217</v>
      </c>
      <c r="AO19" s="858">
        <v>1990</v>
      </c>
      <c r="AP19" s="614"/>
      <c r="AQ19" s="505">
        <v>1990</v>
      </c>
      <c r="AR19" s="528">
        <f t="shared" si="0"/>
        <v>28</v>
      </c>
      <c r="AS19" s="377">
        <f t="shared" si="28"/>
        <v>1999</v>
      </c>
      <c r="AT19" s="615">
        <v>507000</v>
      </c>
      <c r="AU19" s="575"/>
      <c r="AV19" s="576"/>
      <c r="AW19" s="577"/>
      <c r="AX19" s="550"/>
      <c r="AY19" s="616" t="s">
        <v>179</v>
      </c>
      <c r="AZ19" s="521">
        <f>IF(AY19="","",(VLOOKUP(AY19,PD!J:K,2,FALSE)))</f>
        <v>1</v>
      </c>
      <c r="BA19" s="528">
        <v>2009</v>
      </c>
      <c r="BB19" s="589">
        <f t="shared" si="36"/>
        <v>0</v>
      </c>
      <c r="BC19" s="373"/>
      <c r="BD19" s="376"/>
      <c r="BE19" s="493"/>
      <c r="BF19" s="394">
        <f t="shared" si="1"/>
        <v>0</v>
      </c>
      <c r="BG19" s="395" t="str">
        <f t="shared" si="2"/>
        <v/>
      </c>
      <c r="BH19" s="396" t="str">
        <f t="shared" si="3"/>
        <v/>
      </c>
      <c r="BI19" s="396" t="str">
        <f t="shared" si="4"/>
        <v/>
      </c>
      <c r="BJ19" s="396" t="str">
        <f t="shared" si="5"/>
        <v/>
      </c>
      <c r="BK19" s="396" t="str">
        <f t="shared" si="6"/>
        <v/>
      </c>
      <c r="BL19" s="396" t="str">
        <f t="shared" si="7"/>
        <v/>
      </c>
      <c r="BM19" s="396" t="str">
        <f t="shared" si="8"/>
        <v/>
      </c>
      <c r="BN19" s="396" t="str">
        <f t="shared" si="9"/>
        <v/>
      </c>
      <c r="BO19" s="396" t="str">
        <f t="shared" si="10"/>
        <v/>
      </c>
      <c r="BP19" s="397" t="str">
        <f t="shared" si="11"/>
        <v/>
      </c>
      <c r="BQ19" s="782"/>
      <c r="BR19" s="380">
        <v>2014</v>
      </c>
      <c r="BS19" s="600">
        <v>21</v>
      </c>
      <c r="BT19" s="394">
        <f t="shared" si="12"/>
        <v>0</v>
      </c>
      <c r="BU19" s="395" t="str">
        <f t="shared" si="13"/>
        <v/>
      </c>
      <c r="BV19" s="396" t="str">
        <f t="shared" si="37"/>
        <v/>
      </c>
      <c r="BW19" s="396" t="str">
        <f t="shared" si="14"/>
        <v/>
      </c>
      <c r="BX19" s="396" t="str">
        <f t="shared" si="15"/>
        <v/>
      </c>
      <c r="BY19" s="396" t="str">
        <f t="shared" si="16"/>
        <v/>
      </c>
      <c r="BZ19" s="396" t="str">
        <f t="shared" si="17"/>
        <v/>
      </c>
      <c r="CA19" s="396" t="str">
        <f t="shared" si="29"/>
        <v/>
      </c>
      <c r="CB19" s="396" t="str">
        <f t="shared" si="18"/>
        <v/>
      </c>
      <c r="CC19" s="396" t="str">
        <f t="shared" si="19"/>
        <v/>
      </c>
      <c r="CD19" s="396" t="str">
        <f t="shared" si="20"/>
        <v/>
      </c>
      <c r="CE19" s="397" t="str">
        <f t="shared" si="21"/>
        <v/>
      </c>
      <c r="CF19" s="379"/>
      <c r="CG19" s="378"/>
      <c r="CH19" s="378"/>
      <c r="CI19" s="378"/>
      <c r="CJ19" s="382"/>
      <c r="CK19" s="398">
        <f t="shared" si="30"/>
        <v>0</v>
      </c>
      <c r="CL19" s="709">
        <f t="shared" si="31"/>
        <v>0</v>
      </c>
      <c r="CM19" s="710">
        <f t="shared" si="32"/>
        <v>0</v>
      </c>
      <c r="CN19" s="710">
        <f t="shared" si="33"/>
        <v>0</v>
      </c>
      <c r="CO19" s="786">
        <f t="shared" si="34"/>
        <v>0</v>
      </c>
      <c r="CP19" s="617">
        <f t="shared" si="35"/>
        <v>0</v>
      </c>
      <c r="CQ19" s="503">
        <v>1</v>
      </c>
      <c r="CR19" s="373" t="s">
        <v>465</v>
      </c>
      <c r="CS19" s="377"/>
      <c r="CT19" s="590"/>
      <c r="CU19" s="590"/>
      <c r="CV19" s="373"/>
      <c r="CW19" s="376"/>
      <c r="CX19" s="376"/>
      <c r="CY19" s="376"/>
      <c r="CZ19" s="376"/>
      <c r="DA19" s="376"/>
      <c r="DB19" s="376"/>
      <c r="DC19" s="376"/>
      <c r="DD19" s="376"/>
      <c r="DE19" s="377"/>
      <c r="DF19" s="373"/>
      <c r="DG19" s="376"/>
      <c r="DH19" s="376"/>
      <c r="DI19" s="376"/>
      <c r="DJ19" s="376"/>
      <c r="DK19" s="376"/>
      <c r="DL19" s="376"/>
      <c r="DM19" s="376"/>
      <c r="DN19" s="376"/>
      <c r="DO19" s="376"/>
      <c r="DP19" s="377"/>
      <c r="DQ19" s="592"/>
      <c r="DR19" s="373"/>
      <c r="DS19" s="376"/>
      <c r="DT19" s="376"/>
      <c r="DU19" s="376"/>
      <c r="DV19" s="376"/>
      <c r="DW19" s="376"/>
      <c r="DX19" s="376"/>
      <c r="DY19" s="376"/>
      <c r="DZ19" s="376"/>
      <c r="EA19" s="376"/>
      <c r="EB19" s="376"/>
      <c r="EC19" s="376"/>
      <c r="ED19" s="376"/>
      <c r="EE19" s="376"/>
      <c r="EF19" s="374"/>
      <c r="EG19" s="374"/>
      <c r="EH19" s="374"/>
      <c r="EI19" s="374"/>
      <c r="EJ19" s="374"/>
      <c r="EK19" s="374"/>
      <c r="EL19" s="374"/>
      <c r="EM19" s="374"/>
      <c r="EN19" s="374"/>
      <c r="EO19" s="766">
        <f t="shared" si="22"/>
        <v>0</v>
      </c>
      <c r="EP19" s="374"/>
      <c r="EQ19" s="374"/>
      <c r="ER19" s="374"/>
      <c r="ES19" s="374"/>
      <c r="ET19" s="374"/>
      <c r="EU19" s="377"/>
      <c r="EV19" s="590"/>
      <c r="EW19" s="618">
        <f t="shared" si="23"/>
        <v>2009</v>
      </c>
      <c r="EX19" s="709">
        <f t="shared" si="24"/>
        <v>0</v>
      </c>
      <c r="EY19" s="710">
        <f t="shared" si="25"/>
        <v>0</v>
      </c>
      <c r="EZ19" s="710">
        <f t="shared" si="26"/>
        <v>0</v>
      </c>
      <c r="FA19" s="711">
        <f t="shared" si="27"/>
        <v>0</v>
      </c>
      <c r="FB19" s="586">
        <v>0</v>
      </c>
      <c r="FC19" s="587">
        <v>0</v>
      </c>
      <c r="FD19" s="587">
        <v>0</v>
      </c>
      <c r="FE19" s="588">
        <v>0</v>
      </c>
      <c r="FF19" s="381">
        <f t="shared" si="38"/>
        <v>0</v>
      </c>
    </row>
    <row r="20" spans="1:162" s="277" customFormat="1" x14ac:dyDescent="0.15">
      <c r="A20" s="492">
        <v>6</v>
      </c>
      <c r="B20" s="511"/>
      <c r="C20" s="490" t="s">
        <v>197</v>
      </c>
      <c r="D20" s="777">
        <f>IF(C20="","",(VLOOKUP(C20,PD!A:B,2,FALSE)))</f>
        <v>30</v>
      </c>
      <c r="E20" s="390" t="s">
        <v>455</v>
      </c>
      <c r="F20" s="390" t="s">
        <v>430</v>
      </c>
      <c r="G20" s="547" t="s">
        <v>430</v>
      </c>
      <c r="H20" s="549"/>
      <c r="I20" s="547" t="s">
        <v>424</v>
      </c>
      <c r="J20" s="528"/>
      <c r="K20" s="511"/>
      <c r="L20" s="373" t="s">
        <v>613</v>
      </c>
      <c r="M20" s="547" t="s">
        <v>456</v>
      </c>
      <c r="N20" s="548"/>
      <c r="O20" s="530">
        <v>1</v>
      </c>
      <c r="P20" s="528"/>
      <c r="Q20" s="511">
        <v>44</v>
      </c>
      <c r="R20" s="530">
        <v>3</v>
      </c>
      <c r="S20" s="376"/>
      <c r="T20" s="528"/>
      <c r="U20" s="757"/>
      <c r="V20" s="754"/>
      <c r="W20" s="528"/>
      <c r="X20" s="547"/>
      <c r="Y20" s="376"/>
      <c r="Z20" s="511"/>
      <c r="AA20" s="550"/>
      <c r="AB20" s="549"/>
      <c r="AC20" s="551"/>
      <c r="AD20" s="375"/>
      <c r="AE20" s="374"/>
      <c r="AF20" s="492"/>
      <c r="AG20" s="493"/>
      <c r="AH20" s="770">
        <v>1</v>
      </c>
      <c r="AI20" s="531"/>
      <c r="AJ20" s="530">
        <v>6</v>
      </c>
      <c r="AK20" s="541">
        <f>IF(AJ20="","",(VLOOKUP(AJ20,償却率表!A:B,2,FALSE)))</f>
        <v>0.16700000000000001</v>
      </c>
      <c r="AL20" s="505" t="s">
        <v>177</v>
      </c>
      <c r="AM20" s="524">
        <f>IF(AL20="","",(VLOOKUP(AL20,PD!G:H,2,FALSE)))</f>
        <v>1</v>
      </c>
      <c r="AN20" s="859">
        <v>31477</v>
      </c>
      <c r="AO20" s="858">
        <v>1985</v>
      </c>
      <c r="AP20" s="614"/>
      <c r="AQ20" s="505">
        <v>1985</v>
      </c>
      <c r="AR20" s="528">
        <f t="shared" si="0"/>
        <v>33</v>
      </c>
      <c r="AS20" s="377">
        <f t="shared" si="28"/>
        <v>1991</v>
      </c>
      <c r="AT20" s="615">
        <v>740000</v>
      </c>
      <c r="AU20" s="575"/>
      <c r="AV20" s="576"/>
      <c r="AW20" s="577"/>
      <c r="AX20" s="550"/>
      <c r="AY20" s="616" t="s">
        <v>179</v>
      </c>
      <c r="AZ20" s="521">
        <f>IF(AY20="","",(VLOOKUP(AY20,PD!J:K,2,FALSE)))</f>
        <v>1</v>
      </c>
      <c r="BA20" s="528">
        <v>2009</v>
      </c>
      <c r="BB20" s="589">
        <f t="shared" si="36"/>
        <v>1</v>
      </c>
      <c r="BC20" s="373"/>
      <c r="BD20" s="376"/>
      <c r="BE20" s="493"/>
      <c r="BF20" s="394">
        <f t="shared" si="1"/>
        <v>0</v>
      </c>
      <c r="BG20" s="395" t="str">
        <f t="shared" si="2"/>
        <v/>
      </c>
      <c r="BH20" s="396" t="str">
        <f t="shared" si="3"/>
        <v/>
      </c>
      <c r="BI20" s="396" t="str">
        <f t="shared" si="4"/>
        <v/>
      </c>
      <c r="BJ20" s="396" t="str">
        <f t="shared" si="5"/>
        <v/>
      </c>
      <c r="BK20" s="396" t="str">
        <f t="shared" si="6"/>
        <v/>
      </c>
      <c r="BL20" s="396" t="str">
        <f t="shared" si="7"/>
        <v/>
      </c>
      <c r="BM20" s="396" t="str">
        <f t="shared" si="8"/>
        <v/>
      </c>
      <c r="BN20" s="396" t="str">
        <f t="shared" si="9"/>
        <v/>
      </c>
      <c r="BO20" s="396" t="str">
        <f t="shared" si="10"/>
        <v/>
      </c>
      <c r="BP20" s="397" t="str">
        <f t="shared" si="11"/>
        <v/>
      </c>
      <c r="BQ20" s="782"/>
      <c r="BR20" s="380"/>
      <c r="BS20" s="600"/>
      <c r="BT20" s="394">
        <f t="shared" si="12"/>
        <v>0</v>
      </c>
      <c r="BU20" s="395" t="str">
        <f t="shared" si="13"/>
        <v/>
      </c>
      <c r="BV20" s="396" t="str">
        <f t="shared" si="37"/>
        <v/>
      </c>
      <c r="BW20" s="396" t="str">
        <f t="shared" si="14"/>
        <v/>
      </c>
      <c r="BX20" s="396" t="str">
        <f t="shared" si="15"/>
        <v/>
      </c>
      <c r="BY20" s="396" t="str">
        <f t="shared" si="16"/>
        <v/>
      </c>
      <c r="BZ20" s="396" t="str">
        <f t="shared" si="17"/>
        <v/>
      </c>
      <c r="CA20" s="396" t="str">
        <f t="shared" si="29"/>
        <v/>
      </c>
      <c r="CB20" s="396" t="str">
        <f t="shared" si="18"/>
        <v/>
      </c>
      <c r="CC20" s="396" t="str">
        <f t="shared" si="19"/>
        <v/>
      </c>
      <c r="CD20" s="396" t="str">
        <f t="shared" si="20"/>
        <v/>
      </c>
      <c r="CE20" s="397" t="str">
        <f t="shared" si="21"/>
        <v/>
      </c>
      <c r="CF20" s="379"/>
      <c r="CG20" s="378"/>
      <c r="CH20" s="378"/>
      <c r="CI20" s="378"/>
      <c r="CJ20" s="382"/>
      <c r="CK20" s="398">
        <f t="shared" si="30"/>
        <v>0</v>
      </c>
      <c r="CL20" s="709">
        <f t="shared" si="31"/>
        <v>740000</v>
      </c>
      <c r="CM20" s="710">
        <f t="shared" si="32"/>
        <v>0</v>
      </c>
      <c r="CN20" s="710">
        <f t="shared" si="33"/>
        <v>739999</v>
      </c>
      <c r="CO20" s="786">
        <f t="shared" si="34"/>
        <v>1</v>
      </c>
      <c r="CP20" s="617">
        <f t="shared" si="35"/>
        <v>0</v>
      </c>
      <c r="CQ20" s="503"/>
      <c r="CR20" s="373"/>
      <c r="CS20" s="377"/>
      <c r="CT20" s="590"/>
      <c r="CU20" s="725"/>
      <c r="CV20" s="373"/>
      <c r="CW20" s="376"/>
      <c r="CX20" s="376"/>
      <c r="CY20" s="376"/>
      <c r="CZ20" s="376"/>
      <c r="DA20" s="376"/>
      <c r="DB20" s="376"/>
      <c r="DC20" s="376"/>
      <c r="DD20" s="376"/>
      <c r="DE20" s="377"/>
      <c r="DF20" s="373"/>
      <c r="DG20" s="376"/>
      <c r="DH20" s="376"/>
      <c r="DI20" s="376"/>
      <c r="DJ20" s="376"/>
      <c r="DK20" s="376"/>
      <c r="DL20" s="376"/>
      <c r="DM20" s="376"/>
      <c r="DN20" s="376"/>
      <c r="DO20" s="376"/>
      <c r="DP20" s="377"/>
      <c r="DQ20" s="592"/>
      <c r="DR20" s="373"/>
      <c r="DS20" s="376"/>
      <c r="DT20" s="376"/>
      <c r="DU20" s="376"/>
      <c r="DV20" s="376"/>
      <c r="DW20" s="376"/>
      <c r="DX20" s="376"/>
      <c r="DY20" s="376"/>
      <c r="DZ20" s="376"/>
      <c r="EA20" s="376"/>
      <c r="EB20" s="376"/>
      <c r="EC20" s="376"/>
      <c r="ED20" s="376"/>
      <c r="EE20" s="376"/>
      <c r="EF20" s="374"/>
      <c r="EG20" s="374"/>
      <c r="EH20" s="374"/>
      <c r="EI20" s="374"/>
      <c r="EJ20" s="374"/>
      <c r="EK20" s="374"/>
      <c r="EL20" s="374"/>
      <c r="EM20" s="374"/>
      <c r="EN20" s="374"/>
      <c r="EO20" s="766">
        <f t="shared" si="22"/>
        <v>0</v>
      </c>
      <c r="EP20" s="374"/>
      <c r="EQ20" s="374"/>
      <c r="ER20" s="374"/>
      <c r="ES20" s="374"/>
      <c r="ET20" s="374"/>
      <c r="EU20" s="377"/>
      <c r="EV20" s="590"/>
      <c r="EW20" s="618">
        <f t="shared" si="23"/>
        <v>2009</v>
      </c>
      <c r="EX20" s="709">
        <f t="shared" si="24"/>
        <v>740000</v>
      </c>
      <c r="EY20" s="710">
        <f t="shared" si="25"/>
        <v>0</v>
      </c>
      <c r="EZ20" s="710">
        <f t="shared" si="26"/>
        <v>739999</v>
      </c>
      <c r="FA20" s="711">
        <f t="shared" si="27"/>
        <v>1</v>
      </c>
      <c r="FB20" s="586">
        <v>740000</v>
      </c>
      <c r="FC20" s="587">
        <v>0</v>
      </c>
      <c r="FD20" s="587">
        <v>739999</v>
      </c>
      <c r="FE20" s="588">
        <v>1</v>
      </c>
      <c r="FF20" s="381">
        <f t="shared" si="38"/>
        <v>0</v>
      </c>
    </row>
    <row r="21" spans="1:162" s="277" customFormat="1" x14ac:dyDescent="0.15">
      <c r="A21" s="492">
        <v>7</v>
      </c>
      <c r="B21" s="511"/>
      <c r="C21" s="490" t="s">
        <v>197</v>
      </c>
      <c r="D21" s="777">
        <f>IF(C21="","",(VLOOKUP(C21,PD!A:B,2,FALSE)))</f>
        <v>30</v>
      </c>
      <c r="E21" s="390" t="s">
        <v>455</v>
      </c>
      <c r="F21" s="390" t="s">
        <v>431</v>
      </c>
      <c r="G21" s="547" t="s">
        <v>431</v>
      </c>
      <c r="H21" s="549"/>
      <c r="I21" s="547" t="s">
        <v>424</v>
      </c>
      <c r="J21" s="528"/>
      <c r="K21" s="511"/>
      <c r="L21" s="373" t="s">
        <v>613</v>
      </c>
      <c r="M21" s="547" t="s">
        <v>456</v>
      </c>
      <c r="N21" s="548"/>
      <c r="O21" s="530">
        <v>1</v>
      </c>
      <c r="P21" s="528"/>
      <c r="Q21" s="511">
        <v>44</v>
      </c>
      <c r="R21" s="530">
        <v>3</v>
      </c>
      <c r="S21" s="376"/>
      <c r="T21" s="528"/>
      <c r="U21" s="757"/>
      <c r="V21" s="754"/>
      <c r="W21" s="528"/>
      <c r="X21" s="547"/>
      <c r="Y21" s="376"/>
      <c r="Z21" s="511"/>
      <c r="AA21" s="550"/>
      <c r="AB21" s="549"/>
      <c r="AC21" s="551"/>
      <c r="AD21" s="375"/>
      <c r="AE21" s="374"/>
      <c r="AF21" s="492"/>
      <c r="AG21" s="493"/>
      <c r="AH21" s="770">
        <v>1</v>
      </c>
      <c r="AI21" s="531"/>
      <c r="AJ21" s="530">
        <v>6</v>
      </c>
      <c r="AK21" s="541">
        <f>IF(AJ21="","",(VLOOKUP(AJ21,償却率表!A:B,2,FALSE)))</f>
        <v>0.16700000000000001</v>
      </c>
      <c r="AL21" s="505" t="s">
        <v>177</v>
      </c>
      <c r="AM21" s="524">
        <f>IF(AL21="","",(VLOOKUP(AL21,PD!G:H,2,FALSE)))</f>
        <v>1</v>
      </c>
      <c r="AN21" s="859">
        <v>40053</v>
      </c>
      <c r="AO21" s="858">
        <v>2009</v>
      </c>
      <c r="AP21" s="614"/>
      <c r="AQ21" s="505">
        <v>2009</v>
      </c>
      <c r="AR21" s="528">
        <f t="shared" si="0"/>
        <v>9</v>
      </c>
      <c r="AS21" s="377">
        <f t="shared" si="28"/>
        <v>2015</v>
      </c>
      <c r="AT21" s="615">
        <v>1984500</v>
      </c>
      <c r="AU21" s="575"/>
      <c r="AV21" s="576"/>
      <c r="AW21" s="577"/>
      <c r="AX21" s="550"/>
      <c r="AY21" s="616" t="s">
        <v>179</v>
      </c>
      <c r="AZ21" s="521">
        <f>IF(AY21="","",(VLOOKUP(AY21,PD!J:K,2,FALSE)))</f>
        <v>1</v>
      </c>
      <c r="BA21" s="528">
        <v>2009</v>
      </c>
      <c r="BB21" s="589">
        <f t="shared" si="36"/>
        <v>1</v>
      </c>
      <c r="BC21" s="373"/>
      <c r="BD21" s="376"/>
      <c r="BE21" s="493"/>
      <c r="BF21" s="394">
        <f t="shared" si="1"/>
        <v>0</v>
      </c>
      <c r="BG21" s="395" t="str">
        <f t="shared" si="2"/>
        <v/>
      </c>
      <c r="BH21" s="396" t="str">
        <f t="shared" si="3"/>
        <v/>
      </c>
      <c r="BI21" s="396" t="str">
        <f t="shared" si="4"/>
        <v/>
      </c>
      <c r="BJ21" s="396" t="str">
        <f t="shared" si="5"/>
        <v/>
      </c>
      <c r="BK21" s="396" t="str">
        <f t="shared" si="6"/>
        <v/>
      </c>
      <c r="BL21" s="396" t="str">
        <f t="shared" si="7"/>
        <v/>
      </c>
      <c r="BM21" s="396" t="str">
        <f t="shared" si="8"/>
        <v/>
      </c>
      <c r="BN21" s="396" t="str">
        <f t="shared" si="9"/>
        <v/>
      </c>
      <c r="BO21" s="396" t="str">
        <f t="shared" si="10"/>
        <v/>
      </c>
      <c r="BP21" s="397" t="str">
        <f t="shared" si="11"/>
        <v/>
      </c>
      <c r="BQ21" s="782"/>
      <c r="BR21" s="380"/>
      <c r="BS21" s="600"/>
      <c r="BT21" s="394">
        <f t="shared" si="12"/>
        <v>0</v>
      </c>
      <c r="BU21" s="395" t="str">
        <f t="shared" si="13"/>
        <v/>
      </c>
      <c r="BV21" s="396" t="str">
        <f t="shared" si="37"/>
        <v/>
      </c>
      <c r="BW21" s="396" t="str">
        <f t="shared" si="14"/>
        <v/>
      </c>
      <c r="BX21" s="396" t="str">
        <f t="shared" si="15"/>
        <v/>
      </c>
      <c r="BY21" s="396" t="str">
        <f t="shared" si="16"/>
        <v/>
      </c>
      <c r="BZ21" s="396" t="str">
        <f t="shared" si="17"/>
        <v/>
      </c>
      <c r="CA21" s="396" t="str">
        <f t="shared" si="29"/>
        <v/>
      </c>
      <c r="CB21" s="396" t="str">
        <f t="shared" si="18"/>
        <v/>
      </c>
      <c r="CC21" s="396" t="str">
        <f t="shared" si="19"/>
        <v/>
      </c>
      <c r="CD21" s="396" t="str">
        <f t="shared" si="20"/>
        <v/>
      </c>
      <c r="CE21" s="397" t="str">
        <f t="shared" si="21"/>
        <v/>
      </c>
      <c r="CF21" s="379"/>
      <c r="CG21" s="378"/>
      <c r="CH21" s="378"/>
      <c r="CI21" s="378"/>
      <c r="CJ21" s="382"/>
      <c r="CK21" s="398">
        <f t="shared" si="30"/>
        <v>0</v>
      </c>
      <c r="CL21" s="709">
        <f t="shared" si="31"/>
        <v>1984500</v>
      </c>
      <c r="CM21" s="710">
        <f t="shared" si="32"/>
        <v>0</v>
      </c>
      <c r="CN21" s="710">
        <f t="shared" si="33"/>
        <v>1984499</v>
      </c>
      <c r="CO21" s="786">
        <f t="shared" si="34"/>
        <v>1</v>
      </c>
      <c r="CP21" s="617">
        <f t="shared" si="35"/>
        <v>0</v>
      </c>
      <c r="CQ21" s="503"/>
      <c r="CR21" s="373"/>
      <c r="CS21" s="377"/>
      <c r="CT21" s="590"/>
      <c r="CU21" s="590"/>
      <c r="CV21" s="373"/>
      <c r="CW21" s="376"/>
      <c r="CX21" s="376"/>
      <c r="CY21" s="376"/>
      <c r="CZ21" s="376"/>
      <c r="DA21" s="376"/>
      <c r="DB21" s="376"/>
      <c r="DC21" s="376"/>
      <c r="DD21" s="376"/>
      <c r="DE21" s="377"/>
      <c r="DF21" s="373"/>
      <c r="DG21" s="376"/>
      <c r="DH21" s="376"/>
      <c r="DI21" s="376"/>
      <c r="DJ21" s="376"/>
      <c r="DK21" s="376"/>
      <c r="DL21" s="376"/>
      <c r="DM21" s="376"/>
      <c r="DN21" s="376"/>
      <c r="DO21" s="376"/>
      <c r="DP21" s="377"/>
      <c r="DQ21" s="592"/>
      <c r="DR21" s="373"/>
      <c r="DS21" s="376"/>
      <c r="DT21" s="376"/>
      <c r="DU21" s="376"/>
      <c r="DV21" s="376"/>
      <c r="DW21" s="376"/>
      <c r="DX21" s="376"/>
      <c r="DY21" s="376"/>
      <c r="DZ21" s="376"/>
      <c r="EA21" s="376"/>
      <c r="EB21" s="376"/>
      <c r="EC21" s="376"/>
      <c r="ED21" s="376"/>
      <c r="EE21" s="376"/>
      <c r="EF21" s="374"/>
      <c r="EG21" s="374"/>
      <c r="EH21" s="374"/>
      <c r="EI21" s="374"/>
      <c r="EJ21" s="374"/>
      <c r="EK21" s="374"/>
      <c r="EL21" s="374"/>
      <c r="EM21" s="374"/>
      <c r="EN21" s="374"/>
      <c r="EO21" s="766">
        <f t="shared" si="22"/>
        <v>0</v>
      </c>
      <c r="EP21" s="374"/>
      <c r="EQ21" s="374"/>
      <c r="ER21" s="374"/>
      <c r="ES21" s="374"/>
      <c r="ET21" s="374"/>
      <c r="EU21" s="377"/>
      <c r="EV21" s="590"/>
      <c r="EW21" s="618">
        <f t="shared" si="23"/>
        <v>2009</v>
      </c>
      <c r="EX21" s="709">
        <f t="shared" si="24"/>
        <v>1984500</v>
      </c>
      <c r="EY21" s="710">
        <f t="shared" si="25"/>
        <v>0</v>
      </c>
      <c r="EZ21" s="710">
        <f t="shared" si="26"/>
        <v>1984499</v>
      </c>
      <c r="FA21" s="711">
        <f t="shared" si="27"/>
        <v>1</v>
      </c>
      <c r="FB21" s="586">
        <v>1984500</v>
      </c>
      <c r="FC21" s="587">
        <v>0</v>
      </c>
      <c r="FD21" s="587">
        <v>1984499</v>
      </c>
      <c r="FE21" s="588">
        <v>1</v>
      </c>
      <c r="FF21" s="381">
        <f t="shared" si="38"/>
        <v>0</v>
      </c>
    </row>
    <row r="22" spans="1:162" s="277" customFormat="1" x14ac:dyDescent="0.15">
      <c r="A22" s="492">
        <v>8</v>
      </c>
      <c r="B22" s="511"/>
      <c r="C22" s="490" t="s">
        <v>197</v>
      </c>
      <c r="D22" s="777">
        <f>IF(C22="","",(VLOOKUP(C22,PD!A:B,2,FALSE)))</f>
        <v>30</v>
      </c>
      <c r="E22" s="390" t="s">
        <v>455</v>
      </c>
      <c r="F22" s="390" t="s">
        <v>432</v>
      </c>
      <c r="G22" s="547" t="s">
        <v>659</v>
      </c>
      <c r="H22" s="549"/>
      <c r="I22" s="547" t="s">
        <v>423</v>
      </c>
      <c r="J22" s="528"/>
      <c r="K22" s="511"/>
      <c r="L22" s="373" t="s">
        <v>613</v>
      </c>
      <c r="M22" s="547" t="s">
        <v>457</v>
      </c>
      <c r="N22" s="548"/>
      <c r="O22" s="530">
        <v>1</v>
      </c>
      <c r="P22" s="528"/>
      <c r="Q22" s="511">
        <v>44</v>
      </c>
      <c r="R22" s="530">
        <v>3</v>
      </c>
      <c r="S22" s="376"/>
      <c r="T22" s="528"/>
      <c r="U22" s="757"/>
      <c r="V22" s="754"/>
      <c r="W22" s="528"/>
      <c r="X22" s="547"/>
      <c r="Y22" s="376"/>
      <c r="Z22" s="511"/>
      <c r="AA22" s="550"/>
      <c r="AB22" s="549"/>
      <c r="AC22" s="551"/>
      <c r="AD22" s="375"/>
      <c r="AE22" s="374"/>
      <c r="AF22" s="492"/>
      <c r="AG22" s="493"/>
      <c r="AH22" s="770">
        <v>1</v>
      </c>
      <c r="AI22" s="531"/>
      <c r="AJ22" s="530">
        <v>4</v>
      </c>
      <c r="AK22" s="541">
        <f>IF(AJ22="","",(VLOOKUP(AJ22,償却率表!A:B,2,FALSE)))</f>
        <v>0.25</v>
      </c>
      <c r="AL22" s="505" t="s">
        <v>177</v>
      </c>
      <c r="AM22" s="524">
        <f>IF(AL22="","",(VLOOKUP(AL22,PD!G:H,2,FALSE)))</f>
        <v>1</v>
      </c>
      <c r="AN22" s="859"/>
      <c r="AO22" s="858"/>
      <c r="AP22" s="614"/>
      <c r="AQ22" s="505">
        <v>1994</v>
      </c>
      <c r="AR22" s="528">
        <f t="shared" si="0"/>
        <v>24</v>
      </c>
      <c r="AS22" s="377">
        <f t="shared" si="28"/>
        <v>1998</v>
      </c>
      <c r="AT22" s="615">
        <v>1215400</v>
      </c>
      <c r="AU22" s="575"/>
      <c r="AV22" s="576"/>
      <c r="AW22" s="577"/>
      <c r="AX22" s="550"/>
      <c r="AY22" s="616" t="s">
        <v>179</v>
      </c>
      <c r="AZ22" s="521">
        <f>IF(AY22="","",(VLOOKUP(AY22,PD!J:K,2,FALSE)))</f>
        <v>1</v>
      </c>
      <c r="BA22" s="528">
        <v>2009</v>
      </c>
      <c r="BB22" s="589">
        <f t="shared" si="36"/>
        <v>0</v>
      </c>
      <c r="BC22" s="373"/>
      <c r="BD22" s="376"/>
      <c r="BE22" s="493"/>
      <c r="BF22" s="394">
        <f t="shared" si="1"/>
        <v>0</v>
      </c>
      <c r="BG22" s="395" t="str">
        <f t="shared" si="2"/>
        <v/>
      </c>
      <c r="BH22" s="396" t="str">
        <f t="shared" si="3"/>
        <v/>
      </c>
      <c r="BI22" s="396" t="str">
        <f t="shared" si="4"/>
        <v/>
      </c>
      <c r="BJ22" s="396" t="str">
        <f t="shared" si="5"/>
        <v/>
      </c>
      <c r="BK22" s="396" t="str">
        <f t="shared" si="6"/>
        <v/>
      </c>
      <c r="BL22" s="396" t="str">
        <f t="shared" si="7"/>
        <v/>
      </c>
      <c r="BM22" s="396" t="str">
        <f t="shared" si="8"/>
        <v/>
      </c>
      <c r="BN22" s="396" t="str">
        <f t="shared" si="9"/>
        <v/>
      </c>
      <c r="BO22" s="396" t="str">
        <f t="shared" si="10"/>
        <v/>
      </c>
      <c r="BP22" s="397" t="str">
        <f t="shared" si="11"/>
        <v/>
      </c>
      <c r="BQ22" s="782"/>
      <c r="BR22" s="380">
        <v>2013</v>
      </c>
      <c r="BS22" s="600">
        <v>21</v>
      </c>
      <c r="BT22" s="394">
        <f t="shared" si="12"/>
        <v>0</v>
      </c>
      <c r="BU22" s="395" t="str">
        <f t="shared" si="13"/>
        <v/>
      </c>
      <c r="BV22" s="396" t="str">
        <f t="shared" si="37"/>
        <v/>
      </c>
      <c r="BW22" s="396" t="str">
        <f t="shared" si="14"/>
        <v/>
      </c>
      <c r="BX22" s="396" t="str">
        <f t="shared" si="15"/>
        <v/>
      </c>
      <c r="BY22" s="396" t="str">
        <f t="shared" si="16"/>
        <v/>
      </c>
      <c r="BZ22" s="396" t="str">
        <f t="shared" si="17"/>
        <v/>
      </c>
      <c r="CA22" s="396" t="str">
        <f t="shared" si="29"/>
        <v/>
      </c>
      <c r="CB22" s="396" t="str">
        <f t="shared" si="18"/>
        <v/>
      </c>
      <c r="CC22" s="396" t="str">
        <f t="shared" si="19"/>
        <v/>
      </c>
      <c r="CD22" s="396" t="str">
        <f t="shared" si="20"/>
        <v/>
      </c>
      <c r="CE22" s="397" t="str">
        <f t="shared" si="21"/>
        <v/>
      </c>
      <c r="CF22" s="379"/>
      <c r="CG22" s="378"/>
      <c r="CH22" s="378"/>
      <c r="CI22" s="378"/>
      <c r="CJ22" s="382"/>
      <c r="CK22" s="398">
        <f t="shared" si="30"/>
        <v>0</v>
      </c>
      <c r="CL22" s="709">
        <f t="shared" si="31"/>
        <v>0</v>
      </c>
      <c r="CM22" s="710">
        <f t="shared" si="32"/>
        <v>0</v>
      </c>
      <c r="CN22" s="710">
        <f t="shared" si="33"/>
        <v>0</v>
      </c>
      <c r="CO22" s="786">
        <f t="shared" si="34"/>
        <v>0</v>
      </c>
      <c r="CP22" s="617">
        <f t="shared" si="35"/>
        <v>0</v>
      </c>
      <c r="CQ22" s="503">
        <v>1</v>
      </c>
      <c r="CR22" s="373" t="s">
        <v>466</v>
      </c>
      <c r="CS22" s="377"/>
      <c r="CT22" s="590"/>
      <c r="CU22" s="590"/>
      <c r="CV22" s="373"/>
      <c r="CW22" s="376"/>
      <c r="CX22" s="376"/>
      <c r="CY22" s="376"/>
      <c r="CZ22" s="376"/>
      <c r="DA22" s="376"/>
      <c r="DB22" s="376"/>
      <c r="DC22" s="376"/>
      <c r="DD22" s="376"/>
      <c r="DE22" s="377"/>
      <c r="DF22" s="373"/>
      <c r="DG22" s="376"/>
      <c r="DH22" s="376"/>
      <c r="DI22" s="376"/>
      <c r="DJ22" s="376"/>
      <c r="DK22" s="376"/>
      <c r="DL22" s="376"/>
      <c r="DM22" s="376"/>
      <c r="DN22" s="376"/>
      <c r="DO22" s="376"/>
      <c r="DP22" s="377"/>
      <c r="DQ22" s="592"/>
      <c r="DR22" s="373"/>
      <c r="DS22" s="376"/>
      <c r="DT22" s="376"/>
      <c r="DU22" s="376"/>
      <c r="DV22" s="376"/>
      <c r="DW22" s="376"/>
      <c r="DX22" s="376"/>
      <c r="DY22" s="376"/>
      <c r="DZ22" s="376"/>
      <c r="EA22" s="376"/>
      <c r="EB22" s="376"/>
      <c r="EC22" s="376"/>
      <c r="ED22" s="376"/>
      <c r="EE22" s="376"/>
      <c r="EF22" s="374"/>
      <c r="EG22" s="374"/>
      <c r="EH22" s="374"/>
      <c r="EI22" s="374"/>
      <c r="EJ22" s="374"/>
      <c r="EK22" s="374"/>
      <c r="EL22" s="374"/>
      <c r="EM22" s="374"/>
      <c r="EN22" s="374"/>
      <c r="EO22" s="766">
        <f t="shared" si="22"/>
        <v>0</v>
      </c>
      <c r="EP22" s="374"/>
      <c r="EQ22" s="374"/>
      <c r="ER22" s="374"/>
      <c r="ES22" s="374"/>
      <c r="ET22" s="374"/>
      <c r="EU22" s="377"/>
      <c r="EV22" s="590"/>
      <c r="EW22" s="618">
        <f t="shared" si="23"/>
        <v>2009</v>
      </c>
      <c r="EX22" s="709">
        <f t="shared" si="24"/>
        <v>0</v>
      </c>
      <c r="EY22" s="710">
        <f t="shared" si="25"/>
        <v>0</v>
      </c>
      <c r="EZ22" s="710">
        <f t="shared" si="26"/>
        <v>0</v>
      </c>
      <c r="FA22" s="711">
        <f t="shared" si="27"/>
        <v>0</v>
      </c>
      <c r="FB22" s="586">
        <v>0</v>
      </c>
      <c r="FC22" s="587">
        <v>0</v>
      </c>
      <c r="FD22" s="587">
        <v>0</v>
      </c>
      <c r="FE22" s="588">
        <v>0</v>
      </c>
      <c r="FF22" s="381">
        <f t="shared" si="38"/>
        <v>0</v>
      </c>
    </row>
    <row r="23" spans="1:162" s="277" customFormat="1" x14ac:dyDescent="0.15">
      <c r="A23" s="492">
        <v>9</v>
      </c>
      <c r="B23" s="511"/>
      <c r="C23" s="490" t="s">
        <v>197</v>
      </c>
      <c r="D23" s="777">
        <f>IF(C23="","",(VLOOKUP(C23,PD!A:B,2,FALSE)))</f>
        <v>30</v>
      </c>
      <c r="E23" s="390" t="s">
        <v>455</v>
      </c>
      <c r="F23" s="390" t="s">
        <v>432</v>
      </c>
      <c r="G23" s="547" t="s">
        <v>432</v>
      </c>
      <c r="H23" s="549"/>
      <c r="I23" s="547" t="s">
        <v>424</v>
      </c>
      <c r="J23" s="528"/>
      <c r="K23" s="511"/>
      <c r="L23" s="373" t="s">
        <v>613</v>
      </c>
      <c r="M23" s="547" t="s">
        <v>457</v>
      </c>
      <c r="N23" s="548"/>
      <c r="O23" s="530">
        <v>1</v>
      </c>
      <c r="P23" s="528"/>
      <c r="Q23" s="511">
        <v>44</v>
      </c>
      <c r="R23" s="530">
        <v>3</v>
      </c>
      <c r="S23" s="376"/>
      <c r="T23" s="528"/>
      <c r="U23" s="757"/>
      <c r="V23" s="754"/>
      <c r="W23" s="528"/>
      <c r="X23" s="547"/>
      <c r="Y23" s="376"/>
      <c r="Z23" s="511"/>
      <c r="AA23" s="550"/>
      <c r="AB23" s="549"/>
      <c r="AC23" s="551"/>
      <c r="AD23" s="375"/>
      <c r="AE23" s="374"/>
      <c r="AF23" s="492"/>
      <c r="AG23" s="493"/>
      <c r="AH23" s="771">
        <v>1</v>
      </c>
      <c r="AI23" s="531"/>
      <c r="AJ23" s="530">
        <v>4</v>
      </c>
      <c r="AK23" s="541">
        <f>IF(AJ23="","",(VLOOKUP(AJ23,償却率表!A:B,2,FALSE)))</f>
        <v>0.25</v>
      </c>
      <c r="AL23" s="505" t="s">
        <v>177</v>
      </c>
      <c r="AM23" s="524">
        <f>IF(AL23="","",(VLOOKUP(AL23,PD!G:H,2,FALSE)))</f>
        <v>1</v>
      </c>
      <c r="AN23" s="859">
        <v>36669</v>
      </c>
      <c r="AO23" s="858">
        <v>2000</v>
      </c>
      <c r="AP23" s="614"/>
      <c r="AQ23" s="505">
        <v>2000</v>
      </c>
      <c r="AR23" s="528">
        <f t="shared" si="0"/>
        <v>18</v>
      </c>
      <c r="AS23" s="377">
        <f t="shared" si="28"/>
        <v>2004</v>
      </c>
      <c r="AT23" s="615">
        <v>2425500</v>
      </c>
      <c r="AU23" s="575"/>
      <c r="AV23" s="576"/>
      <c r="AW23" s="577"/>
      <c r="AX23" s="550"/>
      <c r="AY23" s="616" t="s">
        <v>179</v>
      </c>
      <c r="AZ23" s="521">
        <f>IF(AY23="","",(VLOOKUP(AY23,PD!J:K,2,FALSE)))</f>
        <v>1</v>
      </c>
      <c r="BA23" s="528">
        <v>2009</v>
      </c>
      <c r="BB23" s="589">
        <f t="shared" si="36"/>
        <v>1</v>
      </c>
      <c r="BC23" s="373"/>
      <c r="BD23" s="376"/>
      <c r="BE23" s="493"/>
      <c r="BF23" s="394">
        <f t="shared" si="1"/>
        <v>0</v>
      </c>
      <c r="BG23" s="395" t="str">
        <f t="shared" si="2"/>
        <v/>
      </c>
      <c r="BH23" s="396" t="str">
        <f t="shared" si="3"/>
        <v/>
      </c>
      <c r="BI23" s="396" t="str">
        <f t="shared" si="4"/>
        <v/>
      </c>
      <c r="BJ23" s="396" t="str">
        <f t="shared" si="5"/>
        <v/>
      </c>
      <c r="BK23" s="396" t="str">
        <f t="shared" si="6"/>
        <v/>
      </c>
      <c r="BL23" s="396" t="str">
        <f t="shared" si="7"/>
        <v/>
      </c>
      <c r="BM23" s="396" t="str">
        <f t="shared" si="8"/>
        <v/>
      </c>
      <c r="BN23" s="396" t="str">
        <f t="shared" si="9"/>
        <v/>
      </c>
      <c r="BO23" s="396" t="str">
        <f t="shared" si="10"/>
        <v/>
      </c>
      <c r="BP23" s="397" t="str">
        <f t="shared" si="11"/>
        <v/>
      </c>
      <c r="BQ23" s="782"/>
      <c r="BR23" s="380"/>
      <c r="BS23" s="600"/>
      <c r="BT23" s="394">
        <f t="shared" si="12"/>
        <v>0</v>
      </c>
      <c r="BU23" s="395" t="str">
        <f t="shared" si="13"/>
        <v/>
      </c>
      <c r="BV23" s="396" t="str">
        <f t="shared" si="37"/>
        <v/>
      </c>
      <c r="BW23" s="396" t="str">
        <f t="shared" si="14"/>
        <v/>
      </c>
      <c r="BX23" s="396" t="str">
        <f t="shared" si="15"/>
        <v/>
      </c>
      <c r="BY23" s="396" t="str">
        <f t="shared" si="16"/>
        <v/>
      </c>
      <c r="BZ23" s="396" t="str">
        <f t="shared" si="17"/>
        <v/>
      </c>
      <c r="CA23" s="396" t="str">
        <f t="shared" si="29"/>
        <v/>
      </c>
      <c r="CB23" s="396" t="str">
        <f t="shared" si="18"/>
        <v/>
      </c>
      <c r="CC23" s="396" t="str">
        <f t="shared" si="19"/>
        <v/>
      </c>
      <c r="CD23" s="396" t="str">
        <f t="shared" si="20"/>
        <v/>
      </c>
      <c r="CE23" s="397" t="str">
        <f t="shared" si="21"/>
        <v/>
      </c>
      <c r="CF23" s="379"/>
      <c r="CG23" s="378"/>
      <c r="CH23" s="378"/>
      <c r="CI23" s="378"/>
      <c r="CJ23" s="382"/>
      <c r="CK23" s="398">
        <f t="shared" si="30"/>
        <v>0</v>
      </c>
      <c r="CL23" s="709">
        <f t="shared" si="31"/>
        <v>2425500</v>
      </c>
      <c r="CM23" s="710">
        <f t="shared" si="32"/>
        <v>0</v>
      </c>
      <c r="CN23" s="710">
        <f t="shared" si="33"/>
        <v>2425499</v>
      </c>
      <c r="CO23" s="786">
        <f t="shared" si="34"/>
        <v>1</v>
      </c>
      <c r="CP23" s="617">
        <f t="shared" si="35"/>
        <v>0</v>
      </c>
      <c r="CQ23" s="503"/>
      <c r="CR23" s="373"/>
      <c r="CS23" s="377"/>
      <c r="CT23" s="590"/>
      <c r="CU23" s="590"/>
      <c r="CV23" s="373"/>
      <c r="CW23" s="376"/>
      <c r="CX23" s="376"/>
      <c r="CY23" s="376"/>
      <c r="CZ23" s="376"/>
      <c r="DA23" s="376"/>
      <c r="DB23" s="376"/>
      <c r="DC23" s="376"/>
      <c r="DD23" s="376"/>
      <c r="DE23" s="377"/>
      <c r="DF23" s="373"/>
      <c r="DG23" s="376"/>
      <c r="DH23" s="376"/>
      <c r="DI23" s="376"/>
      <c r="DJ23" s="376"/>
      <c r="DK23" s="376"/>
      <c r="DL23" s="376"/>
      <c r="DM23" s="376"/>
      <c r="DN23" s="376"/>
      <c r="DO23" s="376"/>
      <c r="DP23" s="377"/>
      <c r="DQ23" s="592"/>
      <c r="DR23" s="373"/>
      <c r="DS23" s="376"/>
      <c r="DT23" s="376"/>
      <c r="DU23" s="376"/>
      <c r="DV23" s="376"/>
      <c r="DW23" s="376"/>
      <c r="DX23" s="376"/>
      <c r="DY23" s="376"/>
      <c r="DZ23" s="376"/>
      <c r="EA23" s="376"/>
      <c r="EB23" s="376"/>
      <c r="EC23" s="376"/>
      <c r="ED23" s="376"/>
      <c r="EE23" s="376"/>
      <c r="EF23" s="374"/>
      <c r="EG23" s="374"/>
      <c r="EH23" s="374"/>
      <c r="EI23" s="374"/>
      <c r="EJ23" s="374"/>
      <c r="EK23" s="374"/>
      <c r="EL23" s="374"/>
      <c r="EM23" s="374"/>
      <c r="EN23" s="374"/>
      <c r="EO23" s="766">
        <f t="shared" si="22"/>
        <v>0</v>
      </c>
      <c r="EP23" s="374"/>
      <c r="EQ23" s="374"/>
      <c r="ER23" s="374"/>
      <c r="ES23" s="374"/>
      <c r="ET23" s="374"/>
      <c r="EU23" s="377"/>
      <c r="EV23" s="590"/>
      <c r="EW23" s="618">
        <f t="shared" si="23"/>
        <v>2009</v>
      </c>
      <c r="EX23" s="709">
        <f t="shared" ref="EX23:EX89" si="39">IF($A$1=BA23,0,IF(AND(BE23&lt;&gt;"",$A$1=BD23),0,IF(AND(BR23&lt;$A$1,BS23&gt;=20),0,IF(AZ23=4,1,IF(AQ23="",0,IF($A$1=$AQ23,0,IF(AZ23=1,AT23,IF(AZ23=2,INT(AU23*AH23),IF(AZ23=3,AV23,IF(AZ23=4,1,))))))))))</f>
        <v>2425500</v>
      </c>
      <c r="EY23" s="710">
        <f t="shared" ref="EY23:EY89" si="40">IF(OR(AM23=3,AZ23=4),0,IF(EX23=0,0,IF(EX23="","",IF(AND(BE23&lt;&gt;"",$A$1=BD23),0,IF(AND(BR23&lt;$A$1,BS23&gt;=20),0,IF($A$1=AQ23,0,IF(OR(AQ23="",AK23="",AK23=0),0,IF(AM23=1,IF(0&gt;EX23-(($AR23-2)*INT($EX23*$AK23)),0,IF(OR(AR23-1&gt;AJ23,AR23=0),0,IF(OR(AJ23=AR23-1,EX23-(($AR23-2)*INT($EX23*$AK23))&lt;INT(AK23*EX23)),EX23-(($AR23-2)*INT($EX23*$AK23))-1,IF($A$1-1=$AQ23,0,IF($A$1-1&gt;$AQ23,INT(AK23*EX23)))))),IF(AM23=2,IF(0&gt;EX23-(($AR23-2)*INT($EX23*$AK23)),0,IF(OR(AR23-1&gt;AJ23,AR23=0),0,IF(OR(AJ23=AR23-1,EX23-(($AR23-2)*INT($EX23*$AK23))&lt;INT(AK23*EX23)),EX23-(($AR23-2)*INT($EX23*$AK23)),IF($A$1-1=$AQ23,0,IF($A$1-1&gt;$AQ23,INT(AK23*EX23)))))))))))))))</f>
        <v>0</v>
      </c>
      <c r="EZ23" s="710">
        <f t="shared" ref="EZ23:EZ89" si="41">IF(OR(AM23=3,AZ23=4),0,IF(EX23=0,0,IF(EX23="","",IF(AND(BE23&lt;&gt;"",$A$1=BD23),0,IF(AND(BR23&lt;$A$1,BS23&gt;=20),0,IF($A$1=AQ23,0,IF(AM23=1,IF(OR(EX23=0,AK23="",AK23=0),0,IF($AR23-1&gt;$AJ23,EX23-1,IF($A$1-1&lt;=AQ23,0,IF(OR(AJ23=AR23-1,EX23-(($AR23-2)*INT($EX23*$AK23))&lt;INT(AK23*EX23)),EX23-1,(($AR23-1)*INT($EX23*$AK23)))))),IF(AM23=2,IF(EX23=0,0,IF($AR23-1&gt;$AJ23,EX23,IF($A$1-1&lt;=AQ23,0,IF(OR(AJ23=AR23-1,EX23-(($AR23-2)*INT($EX23*$AK23))&lt;INT(AK23*EX23)),EX23,(($AR23-1)*INT($EX23*$AK23))))))))))))))</f>
        <v>2425499</v>
      </c>
      <c r="FA23" s="711">
        <f t="shared" ref="FA23:FA89" si="42">IF(EX23=0,0,IF(EX23="","",IF(AND(BE23&lt;&gt;"",$A$1=BD23),0,IF(AND(BR23&lt;$A$1,BS23&gt;=20),0,IF(AZ23=4,1,IF(AQ23="",0,IF($A$1=$AQ23,0,INT(EX23-EZ23))))))))</f>
        <v>1</v>
      </c>
      <c r="FB23" s="586">
        <v>2425500</v>
      </c>
      <c r="FC23" s="587">
        <v>0</v>
      </c>
      <c r="FD23" s="587">
        <v>2425499</v>
      </c>
      <c r="FE23" s="588">
        <v>1</v>
      </c>
      <c r="FF23" s="381">
        <f t="shared" si="38"/>
        <v>0</v>
      </c>
    </row>
    <row r="24" spans="1:162" s="277" customFormat="1" x14ac:dyDescent="0.15">
      <c r="A24" s="492">
        <v>10</v>
      </c>
      <c r="B24" s="511"/>
      <c r="C24" s="490" t="s">
        <v>197</v>
      </c>
      <c r="D24" s="777">
        <f>IF(C24="","",(VLOOKUP(C24,PD!A:B,2,FALSE)))</f>
        <v>30</v>
      </c>
      <c r="E24" s="390" t="s">
        <v>455</v>
      </c>
      <c r="F24" s="390" t="s">
        <v>433</v>
      </c>
      <c r="G24" s="547" t="s">
        <v>660</v>
      </c>
      <c r="H24" s="549"/>
      <c r="I24" s="547" t="s">
        <v>423</v>
      </c>
      <c r="J24" s="528"/>
      <c r="K24" s="511"/>
      <c r="L24" s="373" t="s">
        <v>613</v>
      </c>
      <c r="M24" s="547" t="s">
        <v>457</v>
      </c>
      <c r="N24" s="548"/>
      <c r="O24" s="530">
        <v>1</v>
      </c>
      <c r="P24" s="528"/>
      <c r="Q24" s="511">
        <v>44</v>
      </c>
      <c r="R24" s="530">
        <v>3</v>
      </c>
      <c r="S24" s="376"/>
      <c r="T24" s="528"/>
      <c r="U24" s="757"/>
      <c r="V24" s="754"/>
      <c r="W24" s="528"/>
      <c r="X24" s="547"/>
      <c r="Y24" s="376"/>
      <c r="Z24" s="511"/>
      <c r="AA24" s="550"/>
      <c r="AB24" s="549"/>
      <c r="AC24" s="551"/>
      <c r="AD24" s="375"/>
      <c r="AE24" s="374"/>
      <c r="AF24" s="492"/>
      <c r="AG24" s="493"/>
      <c r="AH24" s="770">
        <v>1</v>
      </c>
      <c r="AI24" s="531"/>
      <c r="AJ24" s="530">
        <v>6</v>
      </c>
      <c r="AK24" s="541">
        <f>IF(AJ24="","",(VLOOKUP(AJ24,償却率表!A:B,2,FALSE)))</f>
        <v>0.16700000000000001</v>
      </c>
      <c r="AL24" s="505" t="s">
        <v>177</v>
      </c>
      <c r="AM24" s="524">
        <f>IF(AL24="","",(VLOOKUP(AL24,PD!G:H,2,FALSE)))</f>
        <v>1</v>
      </c>
      <c r="AN24" s="859"/>
      <c r="AO24" s="858"/>
      <c r="AP24" s="614"/>
      <c r="AQ24" s="505">
        <v>1994</v>
      </c>
      <c r="AR24" s="528">
        <f t="shared" si="0"/>
        <v>24</v>
      </c>
      <c r="AS24" s="377">
        <f t="shared" si="28"/>
        <v>2000</v>
      </c>
      <c r="AT24" s="615">
        <v>596370</v>
      </c>
      <c r="AU24" s="575"/>
      <c r="AV24" s="576"/>
      <c r="AW24" s="577"/>
      <c r="AX24" s="550"/>
      <c r="AY24" s="616" t="s">
        <v>179</v>
      </c>
      <c r="AZ24" s="521">
        <f>IF(AY24="","",(VLOOKUP(AY24,PD!J:K,2,FALSE)))</f>
        <v>1</v>
      </c>
      <c r="BA24" s="528">
        <v>2009</v>
      </c>
      <c r="BB24" s="589">
        <f t="shared" si="36"/>
        <v>0</v>
      </c>
      <c r="BC24" s="373"/>
      <c r="BD24" s="376"/>
      <c r="BE24" s="493"/>
      <c r="BF24" s="394">
        <f t="shared" si="1"/>
        <v>0</v>
      </c>
      <c r="BG24" s="395" t="str">
        <f t="shared" si="2"/>
        <v/>
      </c>
      <c r="BH24" s="396" t="str">
        <f t="shared" si="3"/>
        <v/>
      </c>
      <c r="BI24" s="396" t="str">
        <f t="shared" si="4"/>
        <v/>
      </c>
      <c r="BJ24" s="396" t="str">
        <f t="shared" si="5"/>
        <v/>
      </c>
      <c r="BK24" s="396" t="str">
        <f t="shared" si="6"/>
        <v/>
      </c>
      <c r="BL24" s="396" t="str">
        <f t="shared" si="7"/>
        <v/>
      </c>
      <c r="BM24" s="396" t="str">
        <f t="shared" si="8"/>
        <v/>
      </c>
      <c r="BN24" s="396" t="str">
        <f t="shared" si="9"/>
        <v/>
      </c>
      <c r="BO24" s="396" t="str">
        <f t="shared" si="10"/>
        <v/>
      </c>
      <c r="BP24" s="397" t="str">
        <f t="shared" si="11"/>
        <v/>
      </c>
      <c r="BQ24" s="782"/>
      <c r="BR24" s="380">
        <v>2013</v>
      </c>
      <c r="BS24" s="600">
        <v>21</v>
      </c>
      <c r="BT24" s="394">
        <f t="shared" si="12"/>
        <v>0</v>
      </c>
      <c r="BU24" s="395" t="str">
        <f t="shared" si="13"/>
        <v/>
      </c>
      <c r="BV24" s="396" t="str">
        <f t="shared" si="37"/>
        <v/>
      </c>
      <c r="BW24" s="396" t="str">
        <f t="shared" si="14"/>
        <v/>
      </c>
      <c r="BX24" s="396" t="str">
        <f t="shared" si="15"/>
        <v/>
      </c>
      <c r="BY24" s="396" t="str">
        <f t="shared" si="16"/>
        <v/>
      </c>
      <c r="BZ24" s="396" t="str">
        <f t="shared" si="17"/>
        <v/>
      </c>
      <c r="CA24" s="396" t="str">
        <f t="shared" si="29"/>
        <v/>
      </c>
      <c r="CB24" s="396" t="str">
        <f t="shared" si="18"/>
        <v/>
      </c>
      <c r="CC24" s="396" t="str">
        <f t="shared" si="19"/>
        <v/>
      </c>
      <c r="CD24" s="396" t="str">
        <f t="shared" si="20"/>
        <v/>
      </c>
      <c r="CE24" s="397" t="str">
        <f t="shared" si="21"/>
        <v/>
      </c>
      <c r="CF24" s="379"/>
      <c r="CG24" s="378"/>
      <c r="CH24" s="378"/>
      <c r="CI24" s="378"/>
      <c r="CJ24" s="382"/>
      <c r="CK24" s="398">
        <f t="shared" si="30"/>
        <v>0</v>
      </c>
      <c r="CL24" s="709">
        <f t="shared" si="31"/>
        <v>0</v>
      </c>
      <c r="CM24" s="710">
        <f t="shared" si="32"/>
        <v>0</v>
      </c>
      <c r="CN24" s="710">
        <f t="shared" si="33"/>
        <v>0</v>
      </c>
      <c r="CO24" s="786">
        <f t="shared" si="34"/>
        <v>0</v>
      </c>
      <c r="CP24" s="617">
        <f t="shared" si="35"/>
        <v>0</v>
      </c>
      <c r="CQ24" s="503">
        <v>1</v>
      </c>
      <c r="CR24" s="373" t="s">
        <v>466</v>
      </c>
      <c r="CS24" s="377"/>
      <c r="CT24" s="590"/>
      <c r="CU24" s="590"/>
      <c r="CV24" s="373"/>
      <c r="CW24" s="376"/>
      <c r="CX24" s="376"/>
      <c r="CY24" s="376"/>
      <c r="CZ24" s="376"/>
      <c r="DA24" s="376"/>
      <c r="DB24" s="376"/>
      <c r="DC24" s="376"/>
      <c r="DD24" s="376"/>
      <c r="DE24" s="377"/>
      <c r="DF24" s="373"/>
      <c r="DG24" s="376"/>
      <c r="DH24" s="376"/>
      <c r="DI24" s="376"/>
      <c r="DJ24" s="376"/>
      <c r="DK24" s="376"/>
      <c r="DL24" s="376"/>
      <c r="DM24" s="376"/>
      <c r="DN24" s="376"/>
      <c r="DO24" s="376"/>
      <c r="DP24" s="377"/>
      <c r="DQ24" s="592"/>
      <c r="DR24" s="373"/>
      <c r="DS24" s="376"/>
      <c r="DT24" s="376"/>
      <c r="DU24" s="376"/>
      <c r="DV24" s="376"/>
      <c r="DW24" s="376"/>
      <c r="DX24" s="376"/>
      <c r="DY24" s="376"/>
      <c r="DZ24" s="376"/>
      <c r="EA24" s="376"/>
      <c r="EB24" s="376"/>
      <c r="EC24" s="376"/>
      <c r="ED24" s="376"/>
      <c r="EE24" s="376"/>
      <c r="EF24" s="374"/>
      <c r="EG24" s="374"/>
      <c r="EH24" s="374"/>
      <c r="EI24" s="374"/>
      <c r="EJ24" s="374"/>
      <c r="EK24" s="374"/>
      <c r="EL24" s="374"/>
      <c r="EM24" s="374"/>
      <c r="EN24" s="374"/>
      <c r="EO24" s="766">
        <f t="shared" si="22"/>
        <v>0</v>
      </c>
      <c r="EP24" s="374"/>
      <c r="EQ24" s="374"/>
      <c r="ER24" s="374"/>
      <c r="ES24" s="374"/>
      <c r="ET24" s="374"/>
      <c r="EU24" s="377"/>
      <c r="EV24" s="590"/>
      <c r="EW24" s="618">
        <f t="shared" si="23"/>
        <v>2009</v>
      </c>
      <c r="EX24" s="709">
        <f t="shared" si="39"/>
        <v>0</v>
      </c>
      <c r="EY24" s="710">
        <f t="shared" si="40"/>
        <v>0</v>
      </c>
      <c r="EZ24" s="710">
        <f t="shared" si="41"/>
        <v>0</v>
      </c>
      <c r="FA24" s="711">
        <f t="shared" si="42"/>
        <v>0</v>
      </c>
      <c r="FB24" s="586">
        <v>0</v>
      </c>
      <c r="FC24" s="587">
        <v>0</v>
      </c>
      <c r="FD24" s="587">
        <v>0</v>
      </c>
      <c r="FE24" s="588">
        <v>0</v>
      </c>
      <c r="FF24" s="381">
        <f t="shared" si="38"/>
        <v>0</v>
      </c>
    </row>
    <row r="25" spans="1:162" s="277" customFormat="1" x14ac:dyDescent="0.15">
      <c r="A25" s="492">
        <v>11</v>
      </c>
      <c r="B25" s="511"/>
      <c r="C25" s="490" t="s">
        <v>197</v>
      </c>
      <c r="D25" s="777">
        <f>IF(C25="","",(VLOOKUP(C25,PD!A:B,2,FALSE)))</f>
        <v>30</v>
      </c>
      <c r="E25" s="390" t="s">
        <v>455</v>
      </c>
      <c r="F25" s="390" t="s">
        <v>434</v>
      </c>
      <c r="G25" s="547" t="s">
        <v>434</v>
      </c>
      <c r="H25" s="549"/>
      <c r="I25" s="547" t="s">
        <v>573</v>
      </c>
      <c r="J25" s="528"/>
      <c r="K25" s="511"/>
      <c r="L25" s="373" t="s">
        <v>613</v>
      </c>
      <c r="M25" s="547" t="s">
        <v>458</v>
      </c>
      <c r="N25" s="548"/>
      <c r="O25" s="530">
        <v>1</v>
      </c>
      <c r="P25" s="528"/>
      <c r="Q25" s="511">
        <v>44</v>
      </c>
      <c r="R25" s="530">
        <v>3</v>
      </c>
      <c r="S25" s="376"/>
      <c r="T25" s="528"/>
      <c r="U25" s="757"/>
      <c r="V25" s="754"/>
      <c r="W25" s="528"/>
      <c r="X25" s="547"/>
      <c r="Y25" s="376"/>
      <c r="Z25" s="511"/>
      <c r="AA25" s="550"/>
      <c r="AB25" s="549"/>
      <c r="AC25" s="551"/>
      <c r="AD25" s="375"/>
      <c r="AE25" s="374"/>
      <c r="AF25" s="492"/>
      <c r="AG25" s="493"/>
      <c r="AH25" s="770">
        <v>1</v>
      </c>
      <c r="AI25" s="531"/>
      <c r="AJ25" s="530">
        <v>15</v>
      </c>
      <c r="AK25" s="541">
        <f>IF(AJ25="","",(VLOOKUP(AJ25,償却率表!A:B,2,FALSE)))</f>
        <v>6.7000000000000004E-2</v>
      </c>
      <c r="AL25" s="505" t="s">
        <v>177</v>
      </c>
      <c r="AM25" s="524">
        <f>IF(AL25="","",(VLOOKUP(AL25,PD!G:H,2,FALSE)))</f>
        <v>1</v>
      </c>
      <c r="AN25" s="859">
        <v>34138</v>
      </c>
      <c r="AO25" s="858">
        <v>1993</v>
      </c>
      <c r="AP25" s="614"/>
      <c r="AQ25" s="505">
        <v>1993</v>
      </c>
      <c r="AR25" s="528">
        <f t="shared" si="0"/>
        <v>25</v>
      </c>
      <c r="AS25" s="377">
        <f t="shared" si="28"/>
        <v>2008</v>
      </c>
      <c r="AT25" s="615">
        <v>509850</v>
      </c>
      <c r="AU25" s="575"/>
      <c r="AV25" s="576"/>
      <c r="AW25" s="577"/>
      <c r="AX25" s="550"/>
      <c r="AY25" s="616" t="s">
        <v>179</v>
      </c>
      <c r="AZ25" s="521">
        <f>IF(AY25="","",(VLOOKUP(AY25,PD!J:K,2,FALSE)))</f>
        <v>1</v>
      </c>
      <c r="BA25" s="528">
        <v>2009</v>
      </c>
      <c r="BB25" s="589">
        <f t="shared" si="36"/>
        <v>1</v>
      </c>
      <c r="BC25" s="373"/>
      <c r="BD25" s="376"/>
      <c r="BE25" s="493"/>
      <c r="BF25" s="394">
        <f t="shared" si="1"/>
        <v>0</v>
      </c>
      <c r="BG25" s="395" t="str">
        <f t="shared" si="2"/>
        <v/>
      </c>
      <c r="BH25" s="396" t="str">
        <f t="shared" si="3"/>
        <v/>
      </c>
      <c r="BI25" s="396" t="str">
        <f t="shared" si="4"/>
        <v/>
      </c>
      <c r="BJ25" s="396" t="str">
        <f t="shared" si="5"/>
        <v/>
      </c>
      <c r="BK25" s="396" t="str">
        <f t="shared" si="6"/>
        <v/>
      </c>
      <c r="BL25" s="396" t="str">
        <f t="shared" si="7"/>
        <v/>
      </c>
      <c r="BM25" s="396" t="str">
        <f t="shared" si="8"/>
        <v/>
      </c>
      <c r="BN25" s="396" t="str">
        <f t="shared" si="9"/>
        <v/>
      </c>
      <c r="BO25" s="396" t="str">
        <f t="shared" si="10"/>
        <v/>
      </c>
      <c r="BP25" s="397" t="str">
        <f t="shared" si="11"/>
        <v/>
      </c>
      <c r="BQ25" s="782"/>
      <c r="BR25" s="380"/>
      <c r="BS25" s="600"/>
      <c r="BT25" s="394">
        <f t="shared" si="12"/>
        <v>0</v>
      </c>
      <c r="BU25" s="395" t="str">
        <f t="shared" si="13"/>
        <v/>
      </c>
      <c r="BV25" s="396" t="str">
        <f t="shared" si="37"/>
        <v/>
      </c>
      <c r="BW25" s="396" t="str">
        <f t="shared" si="14"/>
        <v/>
      </c>
      <c r="BX25" s="396" t="str">
        <f t="shared" si="15"/>
        <v/>
      </c>
      <c r="BY25" s="396" t="str">
        <f t="shared" si="16"/>
        <v/>
      </c>
      <c r="BZ25" s="396" t="str">
        <f t="shared" si="17"/>
        <v/>
      </c>
      <c r="CA25" s="396" t="str">
        <f t="shared" si="29"/>
        <v/>
      </c>
      <c r="CB25" s="396" t="str">
        <f t="shared" si="18"/>
        <v/>
      </c>
      <c r="CC25" s="396" t="str">
        <f t="shared" si="19"/>
        <v/>
      </c>
      <c r="CD25" s="396" t="str">
        <f t="shared" si="20"/>
        <v/>
      </c>
      <c r="CE25" s="397" t="str">
        <f t="shared" si="21"/>
        <v/>
      </c>
      <c r="CF25" s="379"/>
      <c r="CG25" s="378"/>
      <c r="CH25" s="378"/>
      <c r="CI25" s="378"/>
      <c r="CJ25" s="382"/>
      <c r="CK25" s="785">
        <f t="shared" si="30"/>
        <v>0</v>
      </c>
      <c r="CL25" s="709">
        <f t="shared" si="31"/>
        <v>509850</v>
      </c>
      <c r="CM25" s="710">
        <f t="shared" si="32"/>
        <v>0</v>
      </c>
      <c r="CN25" s="710">
        <f t="shared" si="33"/>
        <v>509849</v>
      </c>
      <c r="CO25" s="786">
        <f t="shared" si="34"/>
        <v>1</v>
      </c>
      <c r="CP25" s="617">
        <f t="shared" si="35"/>
        <v>0</v>
      </c>
      <c r="CQ25" s="503"/>
      <c r="CR25" s="373"/>
      <c r="CS25" s="377"/>
      <c r="CT25" s="590"/>
      <c r="CU25" s="590"/>
      <c r="CV25" s="373"/>
      <c r="CW25" s="376"/>
      <c r="CX25" s="376"/>
      <c r="CY25" s="376"/>
      <c r="CZ25" s="376"/>
      <c r="DA25" s="376"/>
      <c r="DB25" s="376"/>
      <c r="DC25" s="376"/>
      <c r="DD25" s="376"/>
      <c r="DE25" s="377"/>
      <c r="DF25" s="373"/>
      <c r="DG25" s="376"/>
      <c r="DH25" s="376"/>
      <c r="DI25" s="376"/>
      <c r="DJ25" s="376"/>
      <c r="DK25" s="376"/>
      <c r="DL25" s="376"/>
      <c r="DM25" s="376"/>
      <c r="DN25" s="376"/>
      <c r="DO25" s="376"/>
      <c r="DP25" s="377"/>
      <c r="DQ25" s="592"/>
      <c r="DR25" s="373"/>
      <c r="DS25" s="376"/>
      <c r="DT25" s="376"/>
      <c r="DU25" s="376"/>
      <c r="DV25" s="376"/>
      <c r="DW25" s="376"/>
      <c r="DX25" s="376"/>
      <c r="DY25" s="376"/>
      <c r="DZ25" s="376"/>
      <c r="EA25" s="376"/>
      <c r="EB25" s="376"/>
      <c r="EC25" s="376"/>
      <c r="ED25" s="376"/>
      <c r="EE25" s="376"/>
      <c r="EF25" s="374"/>
      <c r="EG25" s="374"/>
      <c r="EH25" s="374"/>
      <c r="EI25" s="374"/>
      <c r="EJ25" s="374"/>
      <c r="EK25" s="374"/>
      <c r="EL25" s="374"/>
      <c r="EM25" s="374"/>
      <c r="EN25" s="374"/>
      <c r="EO25" s="766">
        <f t="shared" si="22"/>
        <v>0</v>
      </c>
      <c r="EP25" s="374"/>
      <c r="EQ25" s="374"/>
      <c r="ER25" s="374"/>
      <c r="ES25" s="374"/>
      <c r="ET25" s="374"/>
      <c r="EU25" s="377"/>
      <c r="EV25" s="590"/>
      <c r="EW25" s="618">
        <f t="shared" si="23"/>
        <v>2009</v>
      </c>
      <c r="EX25" s="709">
        <f t="shared" si="39"/>
        <v>509850</v>
      </c>
      <c r="EY25" s="710">
        <f t="shared" si="40"/>
        <v>0</v>
      </c>
      <c r="EZ25" s="710">
        <f t="shared" si="41"/>
        <v>509849</v>
      </c>
      <c r="FA25" s="711">
        <f t="shared" si="42"/>
        <v>1</v>
      </c>
      <c r="FB25" s="586">
        <v>509850</v>
      </c>
      <c r="FC25" s="587">
        <v>0</v>
      </c>
      <c r="FD25" s="587">
        <v>509849</v>
      </c>
      <c r="FE25" s="588">
        <v>1</v>
      </c>
      <c r="FF25" s="381">
        <f t="shared" si="38"/>
        <v>0</v>
      </c>
    </row>
    <row r="26" spans="1:162" s="277" customFormat="1" x14ac:dyDescent="0.15">
      <c r="A26" s="492">
        <v>12</v>
      </c>
      <c r="B26" s="511"/>
      <c r="C26" s="490" t="s">
        <v>197</v>
      </c>
      <c r="D26" s="777">
        <f>IF(C26="","",(VLOOKUP(C26,PD!A:B,2,FALSE)))</f>
        <v>30</v>
      </c>
      <c r="E26" s="390" t="s">
        <v>455</v>
      </c>
      <c r="F26" s="390" t="s">
        <v>434</v>
      </c>
      <c r="G26" s="547" t="s">
        <v>434</v>
      </c>
      <c r="H26" s="549"/>
      <c r="I26" s="547" t="s">
        <v>424</v>
      </c>
      <c r="J26" s="528"/>
      <c r="K26" s="511"/>
      <c r="L26" s="373" t="s">
        <v>613</v>
      </c>
      <c r="M26" s="547" t="s">
        <v>458</v>
      </c>
      <c r="N26" s="374"/>
      <c r="O26" s="530">
        <v>1</v>
      </c>
      <c r="P26" s="528"/>
      <c r="Q26" s="511">
        <v>44</v>
      </c>
      <c r="R26" s="530">
        <v>3</v>
      </c>
      <c r="S26" s="376"/>
      <c r="T26" s="528"/>
      <c r="U26" s="757"/>
      <c r="V26" s="754"/>
      <c r="W26" s="528"/>
      <c r="X26" s="547"/>
      <c r="Y26" s="376"/>
      <c r="Z26" s="511"/>
      <c r="AA26" s="550"/>
      <c r="AB26" s="549"/>
      <c r="AC26" s="551"/>
      <c r="AD26" s="375"/>
      <c r="AE26" s="374"/>
      <c r="AF26" s="492"/>
      <c r="AG26" s="493"/>
      <c r="AH26" s="770">
        <v>1</v>
      </c>
      <c r="AI26" s="531"/>
      <c r="AJ26" s="530">
        <v>15</v>
      </c>
      <c r="AK26" s="541">
        <f>IF(AJ26="","",(VLOOKUP(AJ26,償却率表!A:B,2,FALSE)))</f>
        <v>6.7000000000000004E-2</v>
      </c>
      <c r="AL26" s="505" t="s">
        <v>177</v>
      </c>
      <c r="AM26" s="524">
        <f>IF(AL26="","",(VLOOKUP(AL26,PD!G:H,2,FALSE)))</f>
        <v>1</v>
      </c>
      <c r="AN26" s="859">
        <v>34963</v>
      </c>
      <c r="AO26" s="858">
        <v>1995</v>
      </c>
      <c r="AP26" s="614"/>
      <c r="AQ26" s="505">
        <v>1995</v>
      </c>
      <c r="AR26" s="528">
        <f t="shared" si="0"/>
        <v>23</v>
      </c>
      <c r="AS26" s="377">
        <f t="shared" si="28"/>
        <v>2010</v>
      </c>
      <c r="AT26" s="615">
        <v>925970</v>
      </c>
      <c r="AU26" s="575"/>
      <c r="AV26" s="576"/>
      <c r="AW26" s="577"/>
      <c r="AX26" s="550"/>
      <c r="AY26" s="616" t="s">
        <v>179</v>
      </c>
      <c r="AZ26" s="521">
        <f>IF(AY26="","",(VLOOKUP(AY26,PD!J:K,2,FALSE)))</f>
        <v>1</v>
      </c>
      <c r="BA26" s="528">
        <v>2009</v>
      </c>
      <c r="BB26" s="589">
        <f t="shared" si="36"/>
        <v>1</v>
      </c>
      <c r="BC26" s="373"/>
      <c r="BD26" s="376"/>
      <c r="BE26" s="493"/>
      <c r="BF26" s="394">
        <f t="shared" si="1"/>
        <v>0</v>
      </c>
      <c r="BG26" s="395" t="str">
        <f t="shared" si="2"/>
        <v/>
      </c>
      <c r="BH26" s="396" t="str">
        <f t="shared" si="3"/>
        <v/>
      </c>
      <c r="BI26" s="396" t="str">
        <f t="shared" si="4"/>
        <v/>
      </c>
      <c r="BJ26" s="396" t="str">
        <f t="shared" si="5"/>
        <v/>
      </c>
      <c r="BK26" s="396" t="str">
        <f t="shared" si="6"/>
        <v/>
      </c>
      <c r="BL26" s="396" t="str">
        <f t="shared" si="7"/>
        <v/>
      </c>
      <c r="BM26" s="396" t="str">
        <f t="shared" si="8"/>
        <v/>
      </c>
      <c r="BN26" s="396" t="str">
        <f t="shared" si="9"/>
        <v/>
      </c>
      <c r="BO26" s="396" t="str">
        <f t="shared" si="10"/>
        <v/>
      </c>
      <c r="BP26" s="397" t="str">
        <f t="shared" si="11"/>
        <v/>
      </c>
      <c r="BQ26" s="782"/>
      <c r="BR26" s="380"/>
      <c r="BS26" s="600"/>
      <c r="BT26" s="394">
        <f t="shared" si="12"/>
        <v>0</v>
      </c>
      <c r="BU26" s="395" t="str">
        <f t="shared" si="13"/>
        <v/>
      </c>
      <c r="BV26" s="396" t="str">
        <f t="shared" si="37"/>
        <v/>
      </c>
      <c r="BW26" s="396" t="str">
        <f t="shared" si="14"/>
        <v/>
      </c>
      <c r="BX26" s="396" t="str">
        <f t="shared" si="15"/>
        <v/>
      </c>
      <c r="BY26" s="396" t="str">
        <f t="shared" si="16"/>
        <v/>
      </c>
      <c r="BZ26" s="396" t="str">
        <f t="shared" si="17"/>
        <v/>
      </c>
      <c r="CA26" s="396" t="str">
        <f t="shared" si="29"/>
        <v/>
      </c>
      <c r="CB26" s="396" t="str">
        <f t="shared" si="18"/>
        <v/>
      </c>
      <c r="CC26" s="396" t="str">
        <f t="shared" si="19"/>
        <v/>
      </c>
      <c r="CD26" s="396" t="str">
        <f t="shared" si="20"/>
        <v/>
      </c>
      <c r="CE26" s="397" t="str">
        <f t="shared" si="21"/>
        <v/>
      </c>
      <c r="CF26" s="379"/>
      <c r="CG26" s="378"/>
      <c r="CH26" s="378"/>
      <c r="CI26" s="378"/>
      <c r="CJ26" s="382"/>
      <c r="CK26" s="398">
        <f t="shared" si="30"/>
        <v>0</v>
      </c>
      <c r="CL26" s="709">
        <f t="shared" si="31"/>
        <v>925970</v>
      </c>
      <c r="CM26" s="710">
        <f t="shared" si="32"/>
        <v>0</v>
      </c>
      <c r="CN26" s="710">
        <f t="shared" si="33"/>
        <v>925969</v>
      </c>
      <c r="CO26" s="786">
        <f t="shared" si="34"/>
        <v>1</v>
      </c>
      <c r="CP26" s="617">
        <f t="shared" si="35"/>
        <v>0</v>
      </c>
      <c r="CQ26" s="503"/>
      <c r="CR26" s="373"/>
      <c r="CS26" s="377"/>
      <c r="CT26" s="590"/>
      <c r="CU26" s="590"/>
      <c r="CV26" s="373"/>
      <c r="CW26" s="376"/>
      <c r="CX26" s="376"/>
      <c r="CY26" s="376"/>
      <c r="CZ26" s="376"/>
      <c r="DA26" s="376"/>
      <c r="DB26" s="376"/>
      <c r="DC26" s="376"/>
      <c r="DD26" s="376"/>
      <c r="DE26" s="377"/>
      <c r="DF26" s="373"/>
      <c r="DG26" s="376"/>
      <c r="DH26" s="376"/>
      <c r="DI26" s="376"/>
      <c r="DJ26" s="376"/>
      <c r="DK26" s="376"/>
      <c r="DL26" s="376"/>
      <c r="DM26" s="376"/>
      <c r="DN26" s="376"/>
      <c r="DO26" s="376"/>
      <c r="DP26" s="377"/>
      <c r="DQ26" s="592"/>
      <c r="DR26" s="373"/>
      <c r="DS26" s="376"/>
      <c r="DT26" s="376"/>
      <c r="DU26" s="376"/>
      <c r="DV26" s="376"/>
      <c r="DW26" s="376"/>
      <c r="DX26" s="376"/>
      <c r="DY26" s="376"/>
      <c r="DZ26" s="376"/>
      <c r="EA26" s="376"/>
      <c r="EB26" s="376"/>
      <c r="EC26" s="376"/>
      <c r="ED26" s="376"/>
      <c r="EE26" s="376"/>
      <c r="EF26" s="374"/>
      <c r="EG26" s="374"/>
      <c r="EH26" s="374"/>
      <c r="EI26" s="374"/>
      <c r="EJ26" s="374"/>
      <c r="EK26" s="374"/>
      <c r="EL26" s="374"/>
      <c r="EM26" s="374"/>
      <c r="EN26" s="374"/>
      <c r="EO26" s="766">
        <f t="shared" si="22"/>
        <v>0</v>
      </c>
      <c r="EP26" s="374"/>
      <c r="EQ26" s="374"/>
      <c r="ER26" s="374"/>
      <c r="ES26" s="374"/>
      <c r="ET26" s="374"/>
      <c r="EU26" s="377"/>
      <c r="EV26" s="590"/>
      <c r="EW26" s="618">
        <f t="shared" si="23"/>
        <v>2009</v>
      </c>
      <c r="EX26" s="709">
        <f t="shared" si="39"/>
        <v>925970</v>
      </c>
      <c r="EY26" s="710">
        <f t="shared" si="40"/>
        <v>0</v>
      </c>
      <c r="EZ26" s="710">
        <f t="shared" si="41"/>
        <v>925969</v>
      </c>
      <c r="FA26" s="711">
        <f t="shared" si="42"/>
        <v>1</v>
      </c>
      <c r="FB26" s="586">
        <v>925970</v>
      </c>
      <c r="FC26" s="587">
        <v>0</v>
      </c>
      <c r="FD26" s="587">
        <v>925969</v>
      </c>
      <c r="FE26" s="588">
        <v>1</v>
      </c>
      <c r="FF26" s="381">
        <f t="shared" si="38"/>
        <v>0</v>
      </c>
    </row>
    <row r="27" spans="1:162" s="277" customFormat="1" x14ac:dyDescent="0.15">
      <c r="A27" s="492">
        <v>13</v>
      </c>
      <c r="B27" s="511"/>
      <c r="C27" s="490" t="s">
        <v>197</v>
      </c>
      <c r="D27" s="777">
        <f>IF(C27="","",(VLOOKUP(C27,PD!A:B,2,FALSE)))</f>
        <v>30</v>
      </c>
      <c r="E27" s="390" t="s">
        <v>455</v>
      </c>
      <c r="F27" s="390" t="s">
        <v>434</v>
      </c>
      <c r="G27" s="547" t="s">
        <v>434</v>
      </c>
      <c r="H27" s="549"/>
      <c r="I27" s="547" t="s">
        <v>426</v>
      </c>
      <c r="J27" s="528"/>
      <c r="K27" s="511"/>
      <c r="L27" s="373" t="s">
        <v>613</v>
      </c>
      <c r="M27" s="547" t="s">
        <v>458</v>
      </c>
      <c r="N27" s="374"/>
      <c r="O27" s="530">
        <v>1</v>
      </c>
      <c r="P27" s="528"/>
      <c r="Q27" s="511">
        <v>44</v>
      </c>
      <c r="R27" s="530">
        <v>3</v>
      </c>
      <c r="S27" s="376"/>
      <c r="T27" s="528"/>
      <c r="U27" s="757"/>
      <c r="V27" s="754"/>
      <c r="W27" s="528"/>
      <c r="X27" s="547"/>
      <c r="Y27" s="376"/>
      <c r="Z27" s="511"/>
      <c r="AA27" s="550"/>
      <c r="AB27" s="549"/>
      <c r="AC27" s="551"/>
      <c r="AD27" s="375"/>
      <c r="AE27" s="374"/>
      <c r="AF27" s="492"/>
      <c r="AG27" s="493"/>
      <c r="AH27" s="770">
        <v>1</v>
      </c>
      <c r="AI27" s="531"/>
      <c r="AJ27" s="530">
        <v>15</v>
      </c>
      <c r="AK27" s="541">
        <f>IF(AJ27="","",(VLOOKUP(AJ27,償却率表!A:B,2,FALSE)))</f>
        <v>6.7000000000000004E-2</v>
      </c>
      <c r="AL27" s="505" t="s">
        <v>177</v>
      </c>
      <c r="AM27" s="524">
        <f>IF(AL27="","",(VLOOKUP(AL27,PD!G:H,2,FALSE)))</f>
        <v>1</v>
      </c>
      <c r="AN27" s="859">
        <v>38138</v>
      </c>
      <c r="AO27" s="858">
        <v>2004</v>
      </c>
      <c r="AP27" s="614"/>
      <c r="AQ27" s="505">
        <v>2004</v>
      </c>
      <c r="AR27" s="528">
        <f t="shared" si="0"/>
        <v>14</v>
      </c>
      <c r="AS27" s="377">
        <f t="shared" si="28"/>
        <v>2019</v>
      </c>
      <c r="AT27" s="615">
        <v>588000</v>
      </c>
      <c r="AU27" s="575"/>
      <c r="AV27" s="576"/>
      <c r="AW27" s="577"/>
      <c r="AX27" s="550"/>
      <c r="AY27" s="616" t="s">
        <v>179</v>
      </c>
      <c r="AZ27" s="521">
        <f>IF(AY27="","",(VLOOKUP(AY27,PD!J:K,2,FALSE)))</f>
        <v>1</v>
      </c>
      <c r="BA27" s="528">
        <v>2009</v>
      </c>
      <c r="BB27" s="589">
        <f t="shared" si="36"/>
        <v>75852</v>
      </c>
      <c r="BC27" s="373"/>
      <c r="BD27" s="376"/>
      <c r="BE27" s="493"/>
      <c r="BF27" s="394">
        <f t="shared" si="1"/>
        <v>0</v>
      </c>
      <c r="BG27" s="395" t="str">
        <f t="shared" si="2"/>
        <v/>
      </c>
      <c r="BH27" s="396" t="str">
        <f t="shared" si="3"/>
        <v/>
      </c>
      <c r="BI27" s="396" t="str">
        <f t="shared" si="4"/>
        <v/>
      </c>
      <c r="BJ27" s="396" t="str">
        <f t="shared" si="5"/>
        <v/>
      </c>
      <c r="BK27" s="396" t="str">
        <f t="shared" si="6"/>
        <v/>
      </c>
      <c r="BL27" s="396" t="str">
        <f t="shared" si="7"/>
        <v/>
      </c>
      <c r="BM27" s="396" t="str">
        <f t="shared" si="8"/>
        <v/>
      </c>
      <c r="BN27" s="396" t="str">
        <f t="shared" si="9"/>
        <v/>
      </c>
      <c r="BO27" s="396" t="str">
        <f t="shared" si="10"/>
        <v/>
      </c>
      <c r="BP27" s="397" t="str">
        <f t="shared" si="11"/>
        <v/>
      </c>
      <c r="BQ27" s="782"/>
      <c r="BR27" s="380"/>
      <c r="BS27" s="600"/>
      <c r="BT27" s="394">
        <f t="shared" si="12"/>
        <v>0</v>
      </c>
      <c r="BU27" s="395" t="str">
        <f t="shared" si="13"/>
        <v/>
      </c>
      <c r="BV27" s="396" t="str">
        <f t="shared" si="37"/>
        <v/>
      </c>
      <c r="BW27" s="396" t="str">
        <f t="shared" si="14"/>
        <v/>
      </c>
      <c r="BX27" s="396" t="str">
        <f t="shared" si="15"/>
        <v/>
      </c>
      <c r="BY27" s="396" t="str">
        <f t="shared" si="16"/>
        <v/>
      </c>
      <c r="BZ27" s="396" t="str">
        <f t="shared" si="17"/>
        <v/>
      </c>
      <c r="CA27" s="396" t="str">
        <f t="shared" si="29"/>
        <v/>
      </c>
      <c r="CB27" s="396" t="str">
        <f t="shared" si="18"/>
        <v/>
      </c>
      <c r="CC27" s="396" t="str">
        <f t="shared" si="19"/>
        <v/>
      </c>
      <c r="CD27" s="396" t="str">
        <f t="shared" si="20"/>
        <v/>
      </c>
      <c r="CE27" s="397" t="str">
        <f t="shared" si="21"/>
        <v/>
      </c>
      <c r="CF27" s="379"/>
      <c r="CG27" s="378"/>
      <c r="CH27" s="378"/>
      <c r="CI27" s="378"/>
      <c r="CJ27" s="382"/>
      <c r="CK27" s="398">
        <f t="shared" si="30"/>
        <v>0</v>
      </c>
      <c r="CL27" s="709">
        <f t="shared" si="31"/>
        <v>588000</v>
      </c>
      <c r="CM27" s="710">
        <f t="shared" si="32"/>
        <v>39396</v>
      </c>
      <c r="CN27" s="710">
        <f t="shared" si="33"/>
        <v>551544</v>
      </c>
      <c r="CO27" s="786">
        <f t="shared" si="34"/>
        <v>36456</v>
      </c>
      <c r="CP27" s="617">
        <f t="shared" si="35"/>
        <v>0</v>
      </c>
      <c r="CQ27" s="503"/>
      <c r="CR27" s="373"/>
      <c r="CS27" s="377"/>
      <c r="CT27" s="590"/>
      <c r="CU27" s="590"/>
      <c r="CV27" s="373"/>
      <c r="CW27" s="376"/>
      <c r="CX27" s="376"/>
      <c r="CY27" s="376"/>
      <c r="CZ27" s="376"/>
      <c r="DA27" s="376"/>
      <c r="DB27" s="376"/>
      <c r="DC27" s="376"/>
      <c r="DD27" s="376"/>
      <c r="DE27" s="377"/>
      <c r="DF27" s="373"/>
      <c r="DG27" s="376"/>
      <c r="DH27" s="376"/>
      <c r="DI27" s="376"/>
      <c r="DJ27" s="376"/>
      <c r="DK27" s="376"/>
      <c r="DL27" s="376"/>
      <c r="DM27" s="376"/>
      <c r="DN27" s="376"/>
      <c r="DO27" s="376"/>
      <c r="DP27" s="377"/>
      <c r="DQ27" s="592"/>
      <c r="DR27" s="373"/>
      <c r="DS27" s="376"/>
      <c r="DT27" s="376"/>
      <c r="DU27" s="376"/>
      <c r="DV27" s="376"/>
      <c r="DW27" s="376"/>
      <c r="DX27" s="376"/>
      <c r="DY27" s="376"/>
      <c r="DZ27" s="376"/>
      <c r="EA27" s="376"/>
      <c r="EB27" s="376"/>
      <c r="EC27" s="376"/>
      <c r="ED27" s="376"/>
      <c r="EE27" s="376"/>
      <c r="EF27" s="374"/>
      <c r="EG27" s="374"/>
      <c r="EH27" s="374"/>
      <c r="EI27" s="374"/>
      <c r="EJ27" s="374"/>
      <c r="EK27" s="374"/>
      <c r="EL27" s="374"/>
      <c r="EM27" s="374"/>
      <c r="EN27" s="374"/>
      <c r="EO27" s="766">
        <f t="shared" si="22"/>
        <v>39396</v>
      </c>
      <c r="EP27" s="374"/>
      <c r="EQ27" s="374"/>
      <c r="ER27" s="374"/>
      <c r="ES27" s="374"/>
      <c r="ET27" s="374"/>
      <c r="EU27" s="377"/>
      <c r="EV27" s="590"/>
      <c r="EW27" s="618">
        <f t="shared" si="23"/>
        <v>2009</v>
      </c>
      <c r="EX27" s="709">
        <f t="shared" si="39"/>
        <v>588000</v>
      </c>
      <c r="EY27" s="710">
        <f t="shared" si="40"/>
        <v>39396</v>
      </c>
      <c r="EZ27" s="710">
        <f t="shared" si="41"/>
        <v>512148</v>
      </c>
      <c r="FA27" s="711">
        <f t="shared" si="42"/>
        <v>75852</v>
      </c>
      <c r="FB27" s="586">
        <v>588000</v>
      </c>
      <c r="FC27" s="587">
        <v>39396</v>
      </c>
      <c r="FD27" s="587">
        <v>512148</v>
      </c>
      <c r="FE27" s="588">
        <v>75852</v>
      </c>
      <c r="FF27" s="381">
        <f t="shared" si="38"/>
        <v>0</v>
      </c>
    </row>
    <row r="28" spans="1:162" s="277" customFormat="1" x14ac:dyDescent="0.15">
      <c r="A28" s="492">
        <v>14</v>
      </c>
      <c r="B28" s="511"/>
      <c r="C28" s="861" t="s">
        <v>197</v>
      </c>
      <c r="D28" s="862">
        <f>IF(C28="","",(VLOOKUP(C28,PD!A:B,2,FALSE)))</f>
        <v>30</v>
      </c>
      <c r="E28" s="863" t="s">
        <v>455</v>
      </c>
      <c r="F28" s="863" t="s">
        <v>434</v>
      </c>
      <c r="G28" s="864" t="s">
        <v>686</v>
      </c>
      <c r="H28" s="919"/>
      <c r="I28" s="864" t="s">
        <v>425</v>
      </c>
      <c r="J28" s="528"/>
      <c r="K28" s="511"/>
      <c r="L28" s="868" t="s">
        <v>613</v>
      </c>
      <c r="M28" s="864" t="s">
        <v>458</v>
      </c>
      <c r="N28" s="869"/>
      <c r="O28" s="870">
        <v>1</v>
      </c>
      <c r="P28" s="865"/>
      <c r="Q28" s="871">
        <v>44</v>
      </c>
      <c r="R28" s="870">
        <v>3</v>
      </c>
      <c r="S28" s="376"/>
      <c r="T28" s="528"/>
      <c r="U28" s="757"/>
      <c r="V28" s="754"/>
      <c r="W28" s="528"/>
      <c r="X28" s="547"/>
      <c r="Y28" s="376"/>
      <c r="Z28" s="511"/>
      <c r="AA28" s="550"/>
      <c r="AB28" s="549"/>
      <c r="AC28" s="551"/>
      <c r="AD28" s="375"/>
      <c r="AE28" s="374"/>
      <c r="AF28" s="492"/>
      <c r="AG28" s="493"/>
      <c r="AH28" s="920">
        <v>1</v>
      </c>
      <c r="AI28" s="878"/>
      <c r="AJ28" s="870">
        <v>15</v>
      </c>
      <c r="AK28" s="879">
        <f>IF(AJ28="","",(VLOOKUP(AJ28,償却率表!A:B,2,FALSE)))</f>
        <v>6.7000000000000004E-2</v>
      </c>
      <c r="AL28" s="880" t="s">
        <v>177</v>
      </c>
      <c r="AM28" s="881">
        <f>IF(AL28="","",(VLOOKUP(AL28,PD!G:H,2,FALSE)))</f>
        <v>1</v>
      </c>
      <c r="AN28" s="921">
        <v>38883</v>
      </c>
      <c r="AO28" s="922">
        <v>2006</v>
      </c>
      <c r="AP28" s="923"/>
      <c r="AQ28" s="880">
        <v>2006</v>
      </c>
      <c r="AR28" s="865">
        <f t="shared" si="0"/>
        <v>12</v>
      </c>
      <c r="AS28" s="867">
        <f t="shared" si="28"/>
        <v>2021</v>
      </c>
      <c r="AT28" s="924">
        <v>504000</v>
      </c>
      <c r="AU28" s="925"/>
      <c r="AV28" s="926"/>
      <c r="AW28" s="577"/>
      <c r="AX28" s="550"/>
      <c r="AY28" s="890" t="s">
        <v>179</v>
      </c>
      <c r="AZ28" s="891">
        <f>IF(AY28="","",(VLOOKUP(AY28,PD!J:K,2,FALSE)))</f>
        <v>1</v>
      </c>
      <c r="BA28" s="865">
        <v>2009</v>
      </c>
      <c r="BB28" s="892">
        <f t="shared" si="36"/>
        <v>132552</v>
      </c>
      <c r="BC28" s="868"/>
      <c r="BD28" s="866"/>
      <c r="BE28" s="876"/>
      <c r="BF28" s="894">
        <f t="shared" si="1"/>
        <v>0</v>
      </c>
      <c r="BG28" s="395" t="str">
        <f t="shared" si="2"/>
        <v/>
      </c>
      <c r="BH28" s="396" t="str">
        <f t="shared" si="3"/>
        <v/>
      </c>
      <c r="BI28" s="396" t="str">
        <f t="shared" si="4"/>
        <v/>
      </c>
      <c r="BJ28" s="396" t="str">
        <f t="shared" si="5"/>
        <v/>
      </c>
      <c r="BK28" s="396" t="str">
        <f t="shared" si="6"/>
        <v/>
      </c>
      <c r="BL28" s="396" t="str">
        <f t="shared" si="7"/>
        <v/>
      </c>
      <c r="BM28" s="396" t="str">
        <f t="shared" si="8"/>
        <v/>
      </c>
      <c r="BN28" s="396" t="str">
        <f t="shared" si="9"/>
        <v/>
      </c>
      <c r="BO28" s="396" t="str">
        <f t="shared" si="10"/>
        <v/>
      </c>
      <c r="BP28" s="397" t="str">
        <f t="shared" si="11"/>
        <v/>
      </c>
      <c r="BQ28" s="898" t="s">
        <v>687</v>
      </c>
      <c r="BR28" s="899">
        <v>2018</v>
      </c>
      <c r="BS28" s="900">
        <v>21</v>
      </c>
      <c r="BT28" s="894">
        <f t="shared" si="12"/>
        <v>132552</v>
      </c>
      <c r="BU28" s="895" t="str">
        <f t="shared" si="13"/>
        <v/>
      </c>
      <c r="BV28" s="896">
        <f t="shared" si="37"/>
        <v>132552</v>
      </c>
      <c r="BW28" s="396" t="str">
        <f t="shared" si="14"/>
        <v/>
      </c>
      <c r="BX28" s="396" t="str">
        <f t="shared" si="15"/>
        <v/>
      </c>
      <c r="BY28" s="396" t="str">
        <f t="shared" si="16"/>
        <v/>
      </c>
      <c r="BZ28" s="396" t="str">
        <f t="shared" si="17"/>
        <v/>
      </c>
      <c r="CA28" s="396">
        <f t="shared" si="29"/>
        <v>0</v>
      </c>
      <c r="CB28" s="396" t="str">
        <f t="shared" si="18"/>
        <v/>
      </c>
      <c r="CC28" s="396" t="str">
        <f t="shared" si="19"/>
        <v/>
      </c>
      <c r="CD28" s="396" t="str">
        <f t="shared" si="20"/>
        <v/>
      </c>
      <c r="CE28" s="397" t="str">
        <f t="shared" si="21"/>
        <v/>
      </c>
      <c r="CF28" s="379"/>
      <c r="CG28" s="378"/>
      <c r="CH28" s="378"/>
      <c r="CI28" s="378"/>
      <c r="CJ28" s="382"/>
      <c r="CK28" s="904">
        <f t="shared" si="30"/>
        <v>0</v>
      </c>
      <c r="CL28" s="905">
        <f t="shared" si="31"/>
        <v>0</v>
      </c>
      <c r="CM28" s="906">
        <f t="shared" si="32"/>
        <v>0</v>
      </c>
      <c r="CN28" s="906">
        <f t="shared" si="33"/>
        <v>0</v>
      </c>
      <c r="CO28" s="907">
        <f t="shared" si="34"/>
        <v>0</v>
      </c>
      <c r="CP28" s="908">
        <f t="shared" si="35"/>
        <v>0</v>
      </c>
      <c r="CQ28" s="909">
        <v>1</v>
      </c>
      <c r="CR28" s="868" t="s">
        <v>688</v>
      </c>
      <c r="CS28" s="377"/>
      <c r="CT28" s="590"/>
      <c r="CU28" s="590"/>
      <c r="CV28" s="373"/>
      <c r="CW28" s="376"/>
      <c r="CX28" s="376"/>
      <c r="CY28" s="376"/>
      <c r="CZ28" s="376"/>
      <c r="DA28" s="376"/>
      <c r="DB28" s="376"/>
      <c r="DC28" s="376"/>
      <c r="DD28" s="376"/>
      <c r="DE28" s="377"/>
      <c r="DF28" s="373"/>
      <c r="DG28" s="376"/>
      <c r="DH28" s="376"/>
      <c r="DI28" s="376"/>
      <c r="DJ28" s="376"/>
      <c r="DK28" s="376"/>
      <c r="DL28" s="376"/>
      <c r="DM28" s="376"/>
      <c r="DN28" s="376"/>
      <c r="DO28" s="376"/>
      <c r="DP28" s="377"/>
      <c r="DQ28" s="592"/>
      <c r="DR28" s="373"/>
      <c r="DS28" s="376"/>
      <c r="DT28" s="376"/>
      <c r="DU28" s="376"/>
      <c r="DV28" s="376"/>
      <c r="DW28" s="376"/>
      <c r="DX28" s="376"/>
      <c r="DY28" s="376"/>
      <c r="DZ28" s="376"/>
      <c r="EA28" s="376"/>
      <c r="EB28" s="376"/>
      <c r="EC28" s="376"/>
      <c r="ED28" s="376"/>
      <c r="EE28" s="376"/>
      <c r="EF28" s="374"/>
      <c r="EG28" s="374"/>
      <c r="EH28" s="374"/>
      <c r="EI28" s="374"/>
      <c r="EJ28" s="374"/>
      <c r="EK28" s="374"/>
      <c r="EL28" s="374"/>
      <c r="EM28" s="374"/>
      <c r="EN28" s="374"/>
      <c r="EO28" s="766">
        <f t="shared" si="22"/>
        <v>0</v>
      </c>
      <c r="EP28" s="374"/>
      <c r="EQ28" s="374"/>
      <c r="ER28" s="374"/>
      <c r="ES28" s="374"/>
      <c r="ET28" s="374"/>
      <c r="EU28" s="377"/>
      <c r="EV28" s="590"/>
      <c r="EW28" s="914">
        <f t="shared" si="23"/>
        <v>2009</v>
      </c>
      <c r="EX28" s="905">
        <f t="shared" si="39"/>
        <v>504000</v>
      </c>
      <c r="EY28" s="906">
        <f t="shared" si="40"/>
        <v>33768</v>
      </c>
      <c r="EZ28" s="906">
        <f t="shared" si="41"/>
        <v>371448</v>
      </c>
      <c r="FA28" s="915">
        <f t="shared" si="42"/>
        <v>132552</v>
      </c>
      <c r="FB28" s="927">
        <v>504000</v>
      </c>
      <c r="FC28" s="928">
        <v>33768</v>
      </c>
      <c r="FD28" s="928">
        <v>371448</v>
      </c>
      <c r="FE28" s="929">
        <v>132552</v>
      </c>
      <c r="FF28" s="917">
        <f t="shared" si="38"/>
        <v>0</v>
      </c>
    </row>
    <row r="29" spans="1:162" s="277" customFormat="1" x14ac:dyDescent="0.15">
      <c r="A29" s="492">
        <v>15</v>
      </c>
      <c r="B29" s="511"/>
      <c r="C29" s="490" t="s">
        <v>197</v>
      </c>
      <c r="D29" s="777">
        <f>IF(C29="","",(VLOOKUP(C29,PD!A:B,2,FALSE)))</f>
        <v>30</v>
      </c>
      <c r="E29" s="390" t="s">
        <v>455</v>
      </c>
      <c r="F29" s="390" t="s">
        <v>435</v>
      </c>
      <c r="G29" s="547" t="s">
        <v>661</v>
      </c>
      <c r="H29" s="549"/>
      <c r="I29" s="547" t="s">
        <v>424</v>
      </c>
      <c r="J29" s="528"/>
      <c r="K29" s="511"/>
      <c r="L29" s="373" t="s">
        <v>613</v>
      </c>
      <c r="M29" s="547" t="s">
        <v>456</v>
      </c>
      <c r="N29" s="374"/>
      <c r="O29" s="530">
        <v>1</v>
      </c>
      <c r="P29" s="528"/>
      <c r="Q29" s="511">
        <v>44</v>
      </c>
      <c r="R29" s="530">
        <v>3</v>
      </c>
      <c r="S29" s="376"/>
      <c r="T29" s="528"/>
      <c r="U29" s="757"/>
      <c r="V29" s="754"/>
      <c r="W29" s="528"/>
      <c r="X29" s="547"/>
      <c r="Y29" s="376"/>
      <c r="Z29" s="511"/>
      <c r="AA29" s="373"/>
      <c r="AB29" s="528"/>
      <c r="AC29" s="377"/>
      <c r="AD29" s="375"/>
      <c r="AE29" s="374"/>
      <c r="AF29" s="492"/>
      <c r="AG29" s="493"/>
      <c r="AH29" s="772">
        <v>1</v>
      </c>
      <c r="AI29" s="531"/>
      <c r="AJ29" s="530">
        <v>10</v>
      </c>
      <c r="AK29" s="541">
        <f>IF(AJ29="","",(VLOOKUP(AJ29,償却率表!A:B,2,FALSE)))</f>
        <v>0.1</v>
      </c>
      <c r="AL29" s="505" t="s">
        <v>177</v>
      </c>
      <c r="AM29" s="524">
        <f>IF(AL29="","",(VLOOKUP(AL29,PD!G:H,2,FALSE)))</f>
        <v>1</v>
      </c>
      <c r="AN29" s="598">
        <v>38037</v>
      </c>
      <c r="AO29" s="616">
        <v>2003</v>
      </c>
      <c r="AP29" s="619"/>
      <c r="AQ29" s="505">
        <v>2003</v>
      </c>
      <c r="AR29" s="528">
        <f t="shared" si="0"/>
        <v>15</v>
      </c>
      <c r="AS29" s="377">
        <f t="shared" si="28"/>
        <v>2013</v>
      </c>
      <c r="AT29" s="540">
        <v>59965500</v>
      </c>
      <c r="AU29" s="392"/>
      <c r="AV29" s="393"/>
      <c r="AW29" s="577"/>
      <c r="AX29" s="373"/>
      <c r="AY29" s="616" t="s">
        <v>179</v>
      </c>
      <c r="AZ29" s="521">
        <f>IF(AY29="","",(VLOOKUP(AY29,PD!J:K,2,FALSE)))</f>
        <v>1</v>
      </c>
      <c r="BA29" s="528">
        <v>2009</v>
      </c>
      <c r="BB29" s="589">
        <f t="shared" si="36"/>
        <v>0</v>
      </c>
      <c r="BC29" s="373"/>
      <c r="BD29" s="376"/>
      <c r="BE29" s="493"/>
      <c r="BF29" s="394">
        <f t="shared" si="1"/>
        <v>0</v>
      </c>
      <c r="BG29" s="395" t="str">
        <f t="shared" si="2"/>
        <v/>
      </c>
      <c r="BH29" s="396" t="str">
        <f t="shared" si="3"/>
        <v/>
      </c>
      <c r="BI29" s="396" t="str">
        <f t="shared" si="4"/>
        <v/>
      </c>
      <c r="BJ29" s="396" t="str">
        <f t="shared" si="5"/>
        <v/>
      </c>
      <c r="BK29" s="396" t="str">
        <f t="shared" si="6"/>
        <v/>
      </c>
      <c r="BL29" s="396" t="str">
        <f t="shared" si="7"/>
        <v/>
      </c>
      <c r="BM29" s="396" t="str">
        <f t="shared" si="8"/>
        <v/>
      </c>
      <c r="BN29" s="396" t="str">
        <f t="shared" si="9"/>
        <v/>
      </c>
      <c r="BO29" s="396" t="str">
        <f t="shared" si="10"/>
        <v/>
      </c>
      <c r="BP29" s="397" t="str">
        <f t="shared" si="11"/>
        <v/>
      </c>
      <c r="BQ29" s="782"/>
      <c r="BR29" s="380">
        <v>2014</v>
      </c>
      <c r="BS29" s="600">
        <v>21</v>
      </c>
      <c r="BT29" s="394">
        <f t="shared" si="12"/>
        <v>0</v>
      </c>
      <c r="BU29" s="395" t="str">
        <f t="shared" si="13"/>
        <v/>
      </c>
      <c r="BV29" s="396" t="str">
        <f t="shared" si="37"/>
        <v/>
      </c>
      <c r="BW29" s="396" t="str">
        <f t="shared" si="14"/>
        <v/>
      </c>
      <c r="BX29" s="396" t="str">
        <f t="shared" si="15"/>
        <v/>
      </c>
      <c r="BY29" s="396" t="str">
        <f t="shared" si="16"/>
        <v/>
      </c>
      <c r="BZ29" s="396" t="str">
        <f t="shared" si="17"/>
        <v/>
      </c>
      <c r="CA29" s="396" t="str">
        <f t="shared" si="29"/>
        <v/>
      </c>
      <c r="CB29" s="396" t="str">
        <f t="shared" si="18"/>
        <v/>
      </c>
      <c r="CC29" s="396" t="str">
        <f t="shared" si="19"/>
        <v/>
      </c>
      <c r="CD29" s="396" t="str">
        <f t="shared" si="20"/>
        <v/>
      </c>
      <c r="CE29" s="397" t="str">
        <f t="shared" si="21"/>
        <v/>
      </c>
      <c r="CF29" s="379"/>
      <c r="CG29" s="378"/>
      <c r="CH29" s="378"/>
      <c r="CI29" s="378"/>
      <c r="CJ29" s="382"/>
      <c r="CK29" s="398">
        <f t="shared" si="30"/>
        <v>0</v>
      </c>
      <c r="CL29" s="709">
        <f t="shared" si="31"/>
        <v>0</v>
      </c>
      <c r="CM29" s="710">
        <f t="shared" si="32"/>
        <v>0</v>
      </c>
      <c r="CN29" s="710">
        <f t="shared" si="33"/>
        <v>0</v>
      </c>
      <c r="CO29" s="786">
        <f t="shared" si="34"/>
        <v>0</v>
      </c>
      <c r="CP29" s="617">
        <f t="shared" si="35"/>
        <v>0</v>
      </c>
      <c r="CQ29" s="503">
        <v>1</v>
      </c>
      <c r="CR29" s="373" t="s">
        <v>467</v>
      </c>
      <c r="CS29" s="377"/>
      <c r="CT29" s="590"/>
      <c r="CU29" s="590"/>
      <c r="CV29" s="373"/>
      <c r="CW29" s="376"/>
      <c r="CX29" s="376"/>
      <c r="CY29" s="376"/>
      <c r="CZ29" s="376"/>
      <c r="DA29" s="376"/>
      <c r="DB29" s="376"/>
      <c r="DC29" s="376"/>
      <c r="DD29" s="376"/>
      <c r="DE29" s="377"/>
      <c r="DF29" s="373"/>
      <c r="DG29" s="376"/>
      <c r="DH29" s="376"/>
      <c r="DI29" s="376"/>
      <c r="DJ29" s="376"/>
      <c r="DK29" s="376"/>
      <c r="DL29" s="376"/>
      <c r="DM29" s="376"/>
      <c r="DN29" s="376"/>
      <c r="DO29" s="376"/>
      <c r="DP29" s="377"/>
      <c r="DQ29" s="592"/>
      <c r="DR29" s="373"/>
      <c r="DS29" s="376"/>
      <c r="DT29" s="376"/>
      <c r="DU29" s="376"/>
      <c r="DV29" s="376"/>
      <c r="DW29" s="376"/>
      <c r="DX29" s="376"/>
      <c r="DY29" s="376"/>
      <c r="DZ29" s="376"/>
      <c r="EA29" s="376"/>
      <c r="EB29" s="376"/>
      <c r="EC29" s="376"/>
      <c r="ED29" s="376"/>
      <c r="EE29" s="376"/>
      <c r="EF29" s="374"/>
      <c r="EG29" s="374"/>
      <c r="EH29" s="374"/>
      <c r="EI29" s="374"/>
      <c r="EJ29" s="374"/>
      <c r="EK29" s="374"/>
      <c r="EL29" s="374"/>
      <c r="EM29" s="374"/>
      <c r="EN29" s="374"/>
      <c r="EO29" s="766">
        <f t="shared" si="22"/>
        <v>0</v>
      </c>
      <c r="EP29" s="374"/>
      <c r="EQ29" s="374"/>
      <c r="ER29" s="374"/>
      <c r="ES29" s="374"/>
      <c r="ET29" s="374"/>
      <c r="EU29" s="377"/>
      <c r="EV29" s="590"/>
      <c r="EW29" s="618">
        <f t="shared" si="23"/>
        <v>2009</v>
      </c>
      <c r="EX29" s="709">
        <f t="shared" si="39"/>
        <v>0</v>
      </c>
      <c r="EY29" s="710">
        <f t="shared" si="40"/>
        <v>0</v>
      </c>
      <c r="EZ29" s="710">
        <f t="shared" si="41"/>
        <v>0</v>
      </c>
      <c r="FA29" s="711">
        <f t="shared" si="42"/>
        <v>0</v>
      </c>
      <c r="FB29" s="379">
        <v>0</v>
      </c>
      <c r="FC29" s="378">
        <v>0</v>
      </c>
      <c r="FD29" s="378">
        <v>0</v>
      </c>
      <c r="FE29" s="609">
        <v>0</v>
      </c>
      <c r="FF29" s="381">
        <f t="shared" si="38"/>
        <v>0</v>
      </c>
    </row>
    <row r="30" spans="1:162" s="277" customFormat="1" x14ac:dyDescent="0.15">
      <c r="A30" s="492">
        <v>16</v>
      </c>
      <c r="B30" s="511"/>
      <c r="C30" s="490" t="s">
        <v>197</v>
      </c>
      <c r="D30" s="777">
        <f>IF(C30="","",(VLOOKUP(C30,PD!A:B,2,FALSE)))</f>
        <v>30</v>
      </c>
      <c r="E30" s="390" t="s">
        <v>455</v>
      </c>
      <c r="F30" s="390" t="s">
        <v>436</v>
      </c>
      <c r="G30" s="547" t="s">
        <v>662</v>
      </c>
      <c r="H30" s="549"/>
      <c r="I30" s="547" t="s">
        <v>424</v>
      </c>
      <c r="J30" s="528"/>
      <c r="K30" s="511"/>
      <c r="L30" s="373" t="s">
        <v>613</v>
      </c>
      <c r="M30" s="547" t="s">
        <v>456</v>
      </c>
      <c r="N30" s="374"/>
      <c r="O30" s="530">
        <v>1</v>
      </c>
      <c r="P30" s="528"/>
      <c r="Q30" s="511">
        <v>44</v>
      </c>
      <c r="R30" s="530">
        <v>3</v>
      </c>
      <c r="S30" s="376"/>
      <c r="T30" s="528"/>
      <c r="U30" s="757"/>
      <c r="V30" s="754"/>
      <c r="W30" s="528"/>
      <c r="X30" s="547"/>
      <c r="Y30" s="376"/>
      <c r="Z30" s="511"/>
      <c r="AA30" s="373"/>
      <c r="AB30" s="528"/>
      <c r="AC30" s="377"/>
      <c r="AD30" s="375"/>
      <c r="AE30" s="374"/>
      <c r="AF30" s="492"/>
      <c r="AG30" s="493"/>
      <c r="AH30" s="772">
        <v>2</v>
      </c>
      <c r="AI30" s="531"/>
      <c r="AJ30" s="530">
        <v>10</v>
      </c>
      <c r="AK30" s="541">
        <f>IF(AJ30="","",(VLOOKUP(AJ30,償却率表!A:B,2,FALSE)))</f>
        <v>0.1</v>
      </c>
      <c r="AL30" s="505" t="s">
        <v>177</v>
      </c>
      <c r="AM30" s="524">
        <f>IF(AL30="","",(VLOOKUP(AL30,PD!G:H,2,FALSE)))</f>
        <v>1</v>
      </c>
      <c r="AN30" s="598">
        <v>38037</v>
      </c>
      <c r="AO30" s="616">
        <v>2003</v>
      </c>
      <c r="AP30" s="619"/>
      <c r="AQ30" s="505">
        <v>2003</v>
      </c>
      <c r="AR30" s="528">
        <f t="shared" si="0"/>
        <v>15</v>
      </c>
      <c r="AS30" s="377">
        <f t="shared" si="28"/>
        <v>2013</v>
      </c>
      <c r="AT30" s="540">
        <v>7350000</v>
      </c>
      <c r="AU30" s="392"/>
      <c r="AV30" s="393"/>
      <c r="AW30" s="577"/>
      <c r="AX30" s="373"/>
      <c r="AY30" s="616" t="s">
        <v>179</v>
      </c>
      <c r="AZ30" s="521">
        <f>IF(AY30="","",(VLOOKUP(AY30,PD!J:K,2,FALSE)))</f>
        <v>1</v>
      </c>
      <c r="BA30" s="528">
        <v>2009</v>
      </c>
      <c r="BB30" s="589">
        <f>FE30</f>
        <v>0</v>
      </c>
      <c r="BC30" s="373"/>
      <c r="BD30" s="376"/>
      <c r="BE30" s="493"/>
      <c r="BF30" s="394">
        <f t="shared" si="1"/>
        <v>0</v>
      </c>
      <c r="BG30" s="395" t="str">
        <f t="shared" si="2"/>
        <v/>
      </c>
      <c r="BH30" s="396" t="str">
        <f t="shared" si="3"/>
        <v/>
      </c>
      <c r="BI30" s="396" t="str">
        <f t="shared" si="4"/>
        <v/>
      </c>
      <c r="BJ30" s="396" t="str">
        <f t="shared" si="5"/>
        <v/>
      </c>
      <c r="BK30" s="396" t="str">
        <f t="shared" si="6"/>
        <v/>
      </c>
      <c r="BL30" s="396" t="str">
        <f t="shared" si="7"/>
        <v/>
      </c>
      <c r="BM30" s="396" t="str">
        <f t="shared" si="8"/>
        <v/>
      </c>
      <c r="BN30" s="396" t="str">
        <f t="shared" si="9"/>
        <v/>
      </c>
      <c r="BO30" s="396" t="str">
        <f t="shared" si="10"/>
        <v/>
      </c>
      <c r="BP30" s="397" t="str">
        <f t="shared" si="11"/>
        <v/>
      </c>
      <c r="BQ30" s="782"/>
      <c r="BR30" s="380">
        <v>2014</v>
      </c>
      <c r="BS30" s="600">
        <v>21</v>
      </c>
      <c r="BT30" s="394">
        <f t="shared" si="12"/>
        <v>0</v>
      </c>
      <c r="BU30" s="395" t="str">
        <f t="shared" si="13"/>
        <v/>
      </c>
      <c r="BV30" s="396" t="str">
        <f t="shared" si="37"/>
        <v/>
      </c>
      <c r="BW30" s="396" t="str">
        <f t="shared" si="14"/>
        <v/>
      </c>
      <c r="BX30" s="396" t="str">
        <f t="shared" si="15"/>
        <v/>
      </c>
      <c r="BY30" s="396" t="str">
        <f t="shared" si="16"/>
        <v/>
      </c>
      <c r="BZ30" s="396" t="str">
        <f t="shared" si="17"/>
        <v/>
      </c>
      <c r="CA30" s="396" t="str">
        <f t="shared" si="29"/>
        <v/>
      </c>
      <c r="CB30" s="396" t="str">
        <f t="shared" si="18"/>
        <v/>
      </c>
      <c r="CC30" s="396" t="str">
        <f t="shared" si="19"/>
        <v/>
      </c>
      <c r="CD30" s="396" t="str">
        <f t="shared" si="20"/>
        <v/>
      </c>
      <c r="CE30" s="397" t="str">
        <f t="shared" si="21"/>
        <v/>
      </c>
      <c r="CF30" s="379"/>
      <c r="CG30" s="378"/>
      <c r="CH30" s="378"/>
      <c r="CI30" s="378"/>
      <c r="CJ30" s="382"/>
      <c r="CK30" s="398">
        <f t="shared" si="30"/>
        <v>0</v>
      </c>
      <c r="CL30" s="709">
        <f t="shared" si="31"/>
        <v>0</v>
      </c>
      <c r="CM30" s="710">
        <f t="shared" si="32"/>
        <v>0</v>
      </c>
      <c r="CN30" s="710">
        <f t="shared" si="33"/>
        <v>0</v>
      </c>
      <c r="CO30" s="786">
        <f t="shared" si="34"/>
        <v>0</v>
      </c>
      <c r="CP30" s="617">
        <f t="shared" si="35"/>
        <v>0</v>
      </c>
      <c r="CQ30" s="503">
        <v>1</v>
      </c>
      <c r="CR30" s="373" t="s">
        <v>467</v>
      </c>
      <c r="CS30" s="377"/>
      <c r="CT30" s="590"/>
      <c r="CU30" s="590"/>
      <c r="CV30" s="373"/>
      <c r="CW30" s="376"/>
      <c r="CX30" s="376"/>
      <c r="CY30" s="376"/>
      <c r="CZ30" s="376"/>
      <c r="DA30" s="376"/>
      <c r="DB30" s="376"/>
      <c r="DC30" s="376"/>
      <c r="DD30" s="376"/>
      <c r="DE30" s="377"/>
      <c r="DF30" s="373"/>
      <c r="DG30" s="376"/>
      <c r="DH30" s="376"/>
      <c r="DI30" s="376"/>
      <c r="DJ30" s="376"/>
      <c r="DK30" s="376"/>
      <c r="DL30" s="376"/>
      <c r="DM30" s="376"/>
      <c r="DN30" s="376"/>
      <c r="DO30" s="376"/>
      <c r="DP30" s="377"/>
      <c r="DQ30" s="592"/>
      <c r="DR30" s="373"/>
      <c r="DS30" s="376"/>
      <c r="DT30" s="376"/>
      <c r="DU30" s="376"/>
      <c r="DV30" s="376"/>
      <c r="DW30" s="376"/>
      <c r="DX30" s="376"/>
      <c r="DY30" s="376"/>
      <c r="DZ30" s="376"/>
      <c r="EA30" s="376"/>
      <c r="EB30" s="376"/>
      <c r="EC30" s="376"/>
      <c r="ED30" s="376"/>
      <c r="EE30" s="376"/>
      <c r="EF30" s="374"/>
      <c r="EG30" s="374"/>
      <c r="EH30" s="374"/>
      <c r="EI30" s="374"/>
      <c r="EJ30" s="374"/>
      <c r="EK30" s="374"/>
      <c r="EL30" s="374"/>
      <c r="EM30" s="374"/>
      <c r="EN30" s="374"/>
      <c r="EO30" s="766">
        <f t="shared" si="22"/>
        <v>0</v>
      </c>
      <c r="EP30" s="374"/>
      <c r="EQ30" s="374"/>
      <c r="ER30" s="374"/>
      <c r="ES30" s="374"/>
      <c r="ET30" s="374"/>
      <c r="EU30" s="377"/>
      <c r="EV30" s="590"/>
      <c r="EW30" s="618">
        <f t="shared" si="23"/>
        <v>2009</v>
      </c>
      <c r="EX30" s="709">
        <f t="shared" si="39"/>
        <v>0</v>
      </c>
      <c r="EY30" s="710">
        <f t="shared" si="40"/>
        <v>0</v>
      </c>
      <c r="EZ30" s="710">
        <f t="shared" si="41"/>
        <v>0</v>
      </c>
      <c r="FA30" s="711">
        <f t="shared" si="42"/>
        <v>0</v>
      </c>
      <c r="FB30" s="379">
        <v>0</v>
      </c>
      <c r="FC30" s="378">
        <v>0</v>
      </c>
      <c r="FD30" s="378">
        <v>0</v>
      </c>
      <c r="FE30" s="609">
        <v>0</v>
      </c>
      <c r="FF30" s="381">
        <f t="shared" si="38"/>
        <v>0</v>
      </c>
    </row>
    <row r="31" spans="1:162" s="277" customFormat="1" x14ac:dyDescent="0.15">
      <c r="A31" s="492">
        <v>17</v>
      </c>
      <c r="B31" s="511"/>
      <c r="C31" s="490" t="s">
        <v>197</v>
      </c>
      <c r="D31" s="777">
        <f>IF(C31="","",(VLOOKUP(C31,PD!A:B,2,FALSE)))</f>
        <v>30</v>
      </c>
      <c r="E31" s="390" t="s">
        <v>455</v>
      </c>
      <c r="F31" s="390" t="s">
        <v>437</v>
      </c>
      <c r="G31" s="547" t="s">
        <v>437</v>
      </c>
      <c r="H31" s="549"/>
      <c r="I31" s="547" t="s">
        <v>424</v>
      </c>
      <c r="J31" s="528"/>
      <c r="K31" s="511"/>
      <c r="L31" s="373" t="s">
        <v>613</v>
      </c>
      <c r="M31" s="547" t="s">
        <v>549</v>
      </c>
      <c r="N31" s="374"/>
      <c r="O31" s="530">
        <v>1</v>
      </c>
      <c r="P31" s="528"/>
      <c r="Q31" s="511">
        <v>44</v>
      </c>
      <c r="R31" s="530">
        <v>3</v>
      </c>
      <c r="S31" s="376"/>
      <c r="T31" s="528"/>
      <c r="U31" s="757"/>
      <c r="V31" s="754"/>
      <c r="W31" s="528"/>
      <c r="X31" s="547"/>
      <c r="Y31" s="376"/>
      <c r="Z31" s="511"/>
      <c r="AA31" s="373"/>
      <c r="AB31" s="528"/>
      <c r="AC31" s="377"/>
      <c r="AD31" s="375"/>
      <c r="AE31" s="374"/>
      <c r="AF31" s="492"/>
      <c r="AG31" s="493"/>
      <c r="AH31" s="772">
        <v>1</v>
      </c>
      <c r="AI31" s="531"/>
      <c r="AJ31" s="530">
        <v>10</v>
      </c>
      <c r="AK31" s="541">
        <f>IF(AJ31="","",(VLOOKUP(AJ31,償却率表!A:B,2,FALSE)))</f>
        <v>0.1</v>
      </c>
      <c r="AL31" s="505" t="s">
        <v>177</v>
      </c>
      <c r="AM31" s="524">
        <f>IF(AL31="","",(VLOOKUP(AL31,PD!G:H,2,FALSE)))</f>
        <v>1</v>
      </c>
      <c r="AN31" s="598">
        <v>38037</v>
      </c>
      <c r="AO31" s="616">
        <v>2003</v>
      </c>
      <c r="AP31" s="619"/>
      <c r="AQ31" s="505">
        <v>2003</v>
      </c>
      <c r="AR31" s="528">
        <f t="shared" si="0"/>
        <v>15</v>
      </c>
      <c r="AS31" s="377">
        <f t="shared" si="28"/>
        <v>2013</v>
      </c>
      <c r="AT31" s="540">
        <v>7875000</v>
      </c>
      <c r="AU31" s="392"/>
      <c r="AV31" s="393"/>
      <c r="AW31" s="577"/>
      <c r="AX31" s="373"/>
      <c r="AY31" s="616" t="s">
        <v>179</v>
      </c>
      <c r="AZ31" s="521">
        <f>IF(AY31="","",(VLOOKUP(AY31,PD!J:K,2,FALSE)))</f>
        <v>1</v>
      </c>
      <c r="BA31" s="528">
        <v>2009</v>
      </c>
      <c r="BB31" s="589">
        <f>FE31</f>
        <v>1</v>
      </c>
      <c r="BC31" s="716"/>
      <c r="BD31" s="376"/>
      <c r="BE31" s="493"/>
      <c r="BF31" s="394">
        <f t="shared" si="1"/>
        <v>0</v>
      </c>
      <c r="BG31" s="395" t="str">
        <f t="shared" si="2"/>
        <v/>
      </c>
      <c r="BH31" s="396" t="str">
        <f t="shared" si="3"/>
        <v/>
      </c>
      <c r="BI31" s="396" t="str">
        <f t="shared" si="4"/>
        <v/>
      </c>
      <c r="BJ31" s="396" t="str">
        <f t="shared" si="5"/>
        <v/>
      </c>
      <c r="BK31" s="396" t="str">
        <f t="shared" si="6"/>
        <v/>
      </c>
      <c r="BL31" s="396" t="str">
        <f t="shared" si="7"/>
        <v/>
      </c>
      <c r="BM31" s="396" t="str">
        <f t="shared" si="8"/>
        <v/>
      </c>
      <c r="BN31" s="396" t="str">
        <f t="shared" si="9"/>
        <v/>
      </c>
      <c r="BO31" s="396" t="str">
        <f t="shared" si="10"/>
        <v/>
      </c>
      <c r="BP31" s="397" t="str">
        <f t="shared" si="11"/>
        <v/>
      </c>
      <c r="BQ31" s="782"/>
      <c r="BR31" s="380"/>
      <c r="BS31" s="600"/>
      <c r="BT31" s="394">
        <f t="shared" si="12"/>
        <v>0</v>
      </c>
      <c r="BU31" s="395" t="str">
        <f t="shared" si="13"/>
        <v/>
      </c>
      <c r="BV31" s="396" t="str">
        <f t="shared" si="37"/>
        <v/>
      </c>
      <c r="BW31" s="396" t="str">
        <f t="shared" si="14"/>
        <v/>
      </c>
      <c r="BX31" s="396" t="str">
        <f t="shared" si="15"/>
        <v/>
      </c>
      <c r="BY31" s="396" t="str">
        <f t="shared" si="16"/>
        <v/>
      </c>
      <c r="BZ31" s="396" t="str">
        <f t="shared" si="17"/>
        <v/>
      </c>
      <c r="CA31" s="396" t="str">
        <f t="shared" si="29"/>
        <v/>
      </c>
      <c r="CB31" s="396" t="str">
        <f t="shared" si="18"/>
        <v/>
      </c>
      <c r="CC31" s="396" t="str">
        <f t="shared" si="19"/>
        <v/>
      </c>
      <c r="CD31" s="396" t="str">
        <f t="shared" si="20"/>
        <v/>
      </c>
      <c r="CE31" s="397" t="str">
        <f t="shared" si="21"/>
        <v/>
      </c>
      <c r="CF31" s="379"/>
      <c r="CG31" s="378"/>
      <c r="CH31" s="378"/>
      <c r="CI31" s="378"/>
      <c r="CJ31" s="382"/>
      <c r="CK31" s="398">
        <f t="shared" si="30"/>
        <v>0</v>
      </c>
      <c r="CL31" s="709">
        <f t="shared" si="31"/>
        <v>7875000</v>
      </c>
      <c r="CM31" s="710">
        <f t="shared" si="32"/>
        <v>0</v>
      </c>
      <c r="CN31" s="710">
        <f t="shared" si="33"/>
        <v>7874999</v>
      </c>
      <c r="CO31" s="786">
        <f t="shared" si="34"/>
        <v>1</v>
      </c>
      <c r="CP31" s="617">
        <f t="shared" si="35"/>
        <v>0</v>
      </c>
      <c r="CQ31" s="503"/>
      <c r="CR31" s="373" t="s">
        <v>550</v>
      </c>
      <c r="CS31" s="377"/>
      <c r="CT31" s="590"/>
      <c r="CU31" s="590"/>
      <c r="CV31" s="373"/>
      <c r="CW31" s="376"/>
      <c r="CX31" s="376"/>
      <c r="CY31" s="376"/>
      <c r="CZ31" s="376"/>
      <c r="DA31" s="376"/>
      <c r="DB31" s="376"/>
      <c r="DC31" s="376"/>
      <c r="DD31" s="376"/>
      <c r="DE31" s="377"/>
      <c r="DF31" s="373"/>
      <c r="DG31" s="376"/>
      <c r="DH31" s="376"/>
      <c r="DI31" s="376"/>
      <c r="DJ31" s="376"/>
      <c r="DK31" s="376"/>
      <c r="DL31" s="376"/>
      <c r="DM31" s="376"/>
      <c r="DN31" s="376"/>
      <c r="DO31" s="376"/>
      <c r="DP31" s="377"/>
      <c r="DQ31" s="592"/>
      <c r="DR31" s="373"/>
      <c r="DS31" s="376"/>
      <c r="DT31" s="376"/>
      <c r="DU31" s="376"/>
      <c r="DV31" s="376"/>
      <c r="DW31" s="376"/>
      <c r="DX31" s="376"/>
      <c r="DY31" s="376"/>
      <c r="DZ31" s="376"/>
      <c r="EA31" s="376"/>
      <c r="EB31" s="376"/>
      <c r="EC31" s="376"/>
      <c r="ED31" s="376"/>
      <c r="EE31" s="376"/>
      <c r="EF31" s="374"/>
      <c r="EG31" s="374"/>
      <c r="EH31" s="374"/>
      <c r="EI31" s="374"/>
      <c r="EJ31" s="374"/>
      <c r="EK31" s="374"/>
      <c r="EL31" s="374"/>
      <c r="EM31" s="374"/>
      <c r="EN31" s="374"/>
      <c r="EO31" s="766">
        <f t="shared" si="22"/>
        <v>0</v>
      </c>
      <c r="EP31" s="374"/>
      <c r="EQ31" s="374"/>
      <c r="ER31" s="374"/>
      <c r="ES31" s="374"/>
      <c r="ET31" s="374"/>
      <c r="EU31" s="377"/>
      <c r="EV31" s="590"/>
      <c r="EW31" s="618">
        <f t="shared" si="23"/>
        <v>2009</v>
      </c>
      <c r="EX31" s="709">
        <f t="shared" si="39"/>
        <v>7875000</v>
      </c>
      <c r="EY31" s="710">
        <f t="shared" si="40"/>
        <v>0</v>
      </c>
      <c r="EZ31" s="710">
        <f t="shared" si="41"/>
        <v>7874999</v>
      </c>
      <c r="FA31" s="711">
        <f t="shared" si="42"/>
        <v>1</v>
      </c>
      <c r="FB31" s="379">
        <v>7875000</v>
      </c>
      <c r="FC31" s="378">
        <v>0</v>
      </c>
      <c r="FD31" s="378">
        <v>7874999</v>
      </c>
      <c r="FE31" s="609">
        <v>1</v>
      </c>
      <c r="FF31" s="381">
        <f t="shared" si="38"/>
        <v>0</v>
      </c>
    </row>
    <row r="32" spans="1:162" s="277" customFormat="1" x14ac:dyDescent="0.15">
      <c r="A32" s="492">
        <v>18</v>
      </c>
      <c r="B32" s="511"/>
      <c r="C32" s="490" t="s">
        <v>197</v>
      </c>
      <c r="D32" s="777">
        <f>IF(C32="","",(VLOOKUP(C32,PD!A:B,2,FALSE)))</f>
        <v>30</v>
      </c>
      <c r="E32" s="390" t="s">
        <v>455</v>
      </c>
      <c r="F32" s="390" t="s">
        <v>438</v>
      </c>
      <c r="G32" s="547" t="s">
        <v>663</v>
      </c>
      <c r="H32" s="549"/>
      <c r="I32" s="547" t="s">
        <v>424</v>
      </c>
      <c r="J32" s="528"/>
      <c r="K32" s="511"/>
      <c r="L32" s="373" t="s">
        <v>613</v>
      </c>
      <c r="M32" s="547" t="s">
        <v>456</v>
      </c>
      <c r="N32" s="374"/>
      <c r="O32" s="530">
        <v>1</v>
      </c>
      <c r="P32" s="528"/>
      <c r="Q32" s="511">
        <v>44</v>
      </c>
      <c r="R32" s="530">
        <v>3</v>
      </c>
      <c r="S32" s="376"/>
      <c r="T32" s="528"/>
      <c r="U32" s="757"/>
      <c r="V32" s="754"/>
      <c r="W32" s="528"/>
      <c r="X32" s="376"/>
      <c r="Y32" s="376"/>
      <c r="Z32" s="511"/>
      <c r="AA32" s="373"/>
      <c r="AB32" s="528"/>
      <c r="AC32" s="377"/>
      <c r="AD32" s="375"/>
      <c r="AE32" s="374"/>
      <c r="AF32" s="492"/>
      <c r="AG32" s="493"/>
      <c r="AH32" s="773">
        <v>1</v>
      </c>
      <c r="AI32" s="531"/>
      <c r="AJ32" s="530">
        <v>10</v>
      </c>
      <c r="AK32" s="541">
        <f>IF(AJ32="","",(VLOOKUP(AJ32,償却率表!A:B,2,FALSE)))</f>
        <v>0.1</v>
      </c>
      <c r="AL32" s="505" t="s">
        <v>177</v>
      </c>
      <c r="AM32" s="524">
        <f>IF(AL32="","",(VLOOKUP(AL32,PD!G:H,2,FALSE)))</f>
        <v>1</v>
      </c>
      <c r="AN32" s="598">
        <v>38037</v>
      </c>
      <c r="AO32" s="616">
        <v>2003</v>
      </c>
      <c r="AP32" s="619"/>
      <c r="AQ32" s="505">
        <v>2003</v>
      </c>
      <c r="AR32" s="528">
        <f t="shared" si="0"/>
        <v>15</v>
      </c>
      <c r="AS32" s="377">
        <f t="shared" si="28"/>
        <v>2013</v>
      </c>
      <c r="AT32" s="540">
        <v>6300000</v>
      </c>
      <c r="AU32" s="392"/>
      <c r="AV32" s="393"/>
      <c r="AW32" s="577"/>
      <c r="AX32" s="373"/>
      <c r="AY32" s="616" t="s">
        <v>179</v>
      </c>
      <c r="AZ32" s="521">
        <f>IF(AY32="","",(VLOOKUP(AY32,PD!J:K,2,FALSE)))</f>
        <v>1</v>
      </c>
      <c r="BA32" s="528">
        <v>2009</v>
      </c>
      <c r="BB32" s="589">
        <f>FE32</f>
        <v>0</v>
      </c>
      <c r="BC32" s="373"/>
      <c r="BD32" s="376"/>
      <c r="BE32" s="493"/>
      <c r="BF32" s="394">
        <f t="shared" si="1"/>
        <v>0</v>
      </c>
      <c r="BG32" s="395" t="str">
        <f t="shared" si="2"/>
        <v/>
      </c>
      <c r="BH32" s="396" t="str">
        <f t="shared" si="3"/>
        <v/>
      </c>
      <c r="BI32" s="396" t="str">
        <f t="shared" si="4"/>
        <v/>
      </c>
      <c r="BJ32" s="396" t="str">
        <f t="shared" si="5"/>
        <v/>
      </c>
      <c r="BK32" s="396" t="str">
        <f t="shared" si="6"/>
        <v/>
      </c>
      <c r="BL32" s="396" t="str">
        <f t="shared" si="7"/>
        <v/>
      </c>
      <c r="BM32" s="396" t="str">
        <f t="shared" si="8"/>
        <v/>
      </c>
      <c r="BN32" s="396" t="str">
        <f t="shared" si="9"/>
        <v/>
      </c>
      <c r="BO32" s="396" t="str">
        <f t="shared" si="10"/>
        <v/>
      </c>
      <c r="BP32" s="397" t="str">
        <f t="shared" si="11"/>
        <v/>
      </c>
      <c r="BQ32" s="782"/>
      <c r="BR32" s="380">
        <v>2014</v>
      </c>
      <c r="BS32" s="600">
        <v>21</v>
      </c>
      <c r="BT32" s="394">
        <f t="shared" si="12"/>
        <v>0</v>
      </c>
      <c r="BU32" s="395" t="str">
        <f t="shared" si="13"/>
        <v/>
      </c>
      <c r="BV32" s="396" t="str">
        <f t="shared" si="37"/>
        <v/>
      </c>
      <c r="BW32" s="396" t="str">
        <f t="shared" si="14"/>
        <v/>
      </c>
      <c r="BX32" s="396" t="str">
        <f t="shared" si="15"/>
        <v/>
      </c>
      <c r="BY32" s="396" t="str">
        <f t="shared" si="16"/>
        <v/>
      </c>
      <c r="BZ32" s="396" t="str">
        <f t="shared" si="17"/>
        <v/>
      </c>
      <c r="CA32" s="396" t="str">
        <f t="shared" si="29"/>
        <v/>
      </c>
      <c r="CB32" s="396" t="str">
        <f t="shared" si="18"/>
        <v/>
      </c>
      <c r="CC32" s="396" t="str">
        <f t="shared" si="19"/>
        <v/>
      </c>
      <c r="CD32" s="396" t="str">
        <f t="shared" si="20"/>
        <v/>
      </c>
      <c r="CE32" s="397" t="str">
        <f t="shared" si="21"/>
        <v/>
      </c>
      <c r="CF32" s="379"/>
      <c r="CG32" s="378"/>
      <c r="CH32" s="378"/>
      <c r="CI32" s="378"/>
      <c r="CJ32" s="382"/>
      <c r="CK32" s="398">
        <f t="shared" si="30"/>
        <v>0</v>
      </c>
      <c r="CL32" s="709">
        <f t="shared" si="31"/>
        <v>0</v>
      </c>
      <c r="CM32" s="710">
        <f t="shared" si="32"/>
        <v>0</v>
      </c>
      <c r="CN32" s="710">
        <f t="shared" si="33"/>
        <v>0</v>
      </c>
      <c r="CO32" s="786">
        <f t="shared" si="34"/>
        <v>0</v>
      </c>
      <c r="CP32" s="617">
        <f t="shared" si="35"/>
        <v>0</v>
      </c>
      <c r="CQ32" s="503">
        <v>1</v>
      </c>
      <c r="CR32" s="373" t="s">
        <v>467</v>
      </c>
      <c r="CS32" s="377"/>
      <c r="CT32" s="590"/>
      <c r="CU32" s="590"/>
      <c r="CV32" s="373"/>
      <c r="CW32" s="376"/>
      <c r="CX32" s="376"/>
      <c r="CY32" s="376"/>
      <c r="CZ32" s="376"/>
      <c r="DA32" s="376"/>
      <c r="DB32" s="376"/>
      <c r="DC32" s="376"/>
      <c r="DD32" s="376"/>
      <c r="DE32" s="377"/>
      <c r="DF32" s="373"/>
      <c r="DG32" s="376"/>
      <c r="DH32" s="376"/>
      <c r="DI32" s="376"/>
      <c r="DJ32" s="376"/>
      <c r="DK32" s="376"/>
      <c r="DL32" s="376"/>
      <c r="DM32" s="376"/>
      <c r="DN32" s="376"/>
      <c r="DO32" s="376"/>
      <c r="DP32" s="377"/>
      <c r="DQ32" s="592"/>
      <c r="DR32" s="373"/>
      <c r="DS32" s="376"/>
      <c r="DT32" s="376"/>
      <c r="DU32" s="376"/>
      <c r="DV32" s="376"/>
      <c r="DW32" s="376"/>
      <c r="DX32" s="376"/>
      <c r="DY32" s="376"/>
      <c r="DZ32" s="376"/>
      <c r="EA32" s="376"/>
      <c r="EB32" s="376"/>
      <c r="EC32" s="376"/>
      <c r="ED32" s="376"/>
      <c r="EE32" s="376"/>
      <c r="EF32" s="374"/>
      <c r="EG32" s="374"/>
      <c r="EH32" s="374"/>
      <c r="EI32" s="374"/>
      <c r="EJ32" s="374"/>
      <c r="EK32" s="374"/>
      <c r="EL32" s="374"/>
      <c r="EM32" s="374"/>
      <c r="EN32" s="374"/>
      <c r="EO32" s="766">
        <f t="shared" si="22"/>
        <v>0</v>
      </c>
      <c r="EP32" s="374"/>
      <c r="EQ32" s="374"/>
      <c r="ER32" s="374"/>
      <c r="ES32" s="374"/>
      <c r="ET32" s="374"/>
      <c r="EU32" s="377"/>
      <c r="EV32" s="590"/>
      <c r="EW32" s="618">
        <f t="shared" si="23"/>
        <v>2009</v>
      </c>
      <c r="EX32" s="709">
        <f t="shared" si="39"/>
        <v>0</v>
      </c>
      <c r="EY32" s="710">
        <f t="shared" si="40"/>
        <v>0</v>
      </c>
      <c r="EZ32" s="710">
        <f t="shared" si="41"/>
        <v>0</v>
      </c>
      <c r="FA32" s="711">
        <f t="shared" si="42"/>
        <v>0</v>
      </c>
      <c r="FB32" s="379">
        <v>0</v>
      </c>
      <c r="FC32" s="378">
        <v>0</v>
      </c>
      <c r="FD32" s="378">
        <v>0</v>
      </c>
      <c r="FE32" s="609">
        <v>0</v>
      </c>
      <c r="FF32" s="381">
        <f t="shared" si="38"/>
        <v>0</v>
      </c>
    </row>
    <row r="33" spans="1:162" s="277" customFormat="1" x14ac:dyDescent="0.15">
      <c r="A33" s="492">
        <v>19</v>
      </c>
      <c r="B33" s="511"/>
      <c r="C33" s="490" t="s">
        <v>197</v>
      </c>
      <c r="D33" s="777">
        <f>IF(C33="","",(VLOOKUP(C33,PD!A:B,2,FALSE)))</f>
        <v>30</v>
      </c>
      <c r="E33" s="390" t="s">
        <v>455</v>
      </c>
      <c r="F33" s="390" t="s">
        <v>439</v>
      </c>
      <c r="G33" s="547" t="s">
        <v>664</v>
      </c>
      <c r="H33" s="549"/>
      <c r="I33" s="547" t="s">
        <v>424</v>
      </c>
      <c r="J33" s="528"/>
      <c r="K33" s="511"/>
      <c r="L33" s="373" t="s">
        <v>613</v>
      </c>
      <c r="M33" s="547" t="s">
        <v>456</v>
      </c>
      <c r="N33" s="374"/>
      <c r="O33" s="530">
        <v>1</v>
      </c>
      <c r="P33" s="528"/>
      <c r="Q33" s="511">
        <v>44</v>
      </c>
      <c r="R33" s="530">
        <v>3</v>
      </c>
      <c r="S33" s="376"/>
      <c r="T33" s="528"/>
      <c r="U33" s="757"/>
      <c r="V33" s="754"/>
      <c r="W33" s="528"/>
      <c r="X33" s="376"/>
      <c r="Y33" s="376"/>
      <c r="Z33" s="511"/>
      <c r="AA33" s="373"/>
      <c r="AB33" s="528"/>
      <c r="AC33" s="377"/>
      <c r="AD33" s="375"/>
      <c r="AE33" s="374"/>
      <c r="AF33" s="492"/>
      <c r="AG33" s="493"/>
      <c r="AH33" s="772">
        <v>1</v>
      </c>
      <c r="AI33" s="531"/>
      <c r="AJ33" s="530">
        <v>10</v>
      </c>
      <c r="AK33" s="541">
        <f>IF(AJ33="","",(VLOOKUP(AJ33,償却率表!A:B,2,FALSE)))</f>
        <v>0.1</v>
      </c>
      <c r="AL33" s="505" t="s">
        <v>177</v>
      </c>
      <c r="AM33" s="524">
        <f>IF(AL33="","",(VLOOKUP(AL33,PD!G:H,2,FALSE)))</f>
        <v>1</v>
      </c>
      <c r="AN33" s="598">
        <v>38037</v>
      </c>
      <c r="AO33" s="616">
        <v>2003</v>
      </c>
      <c r="AP33" s="619"/>
      <c r="AQ33" s="505">
        <v>2003</v>
      </c>
      <c r="AR33" s="528">
        <f t="shared" si="0"/>
        <v>15</v>
      </c>
      <c r="AS33" s="377">
        <f t="shared" si="28"/>
        <v>2013</v>
      </c>
      <c r="AT33" s="540">
        <v>2467500</v>
      </c>
      <c r="AU33" s="392"/>
      <c r="AV33" s="393"/>
      <c r="AW33" s="577"/>
      <c r="AX33" s="373"/>
      <c r="AY33" s="616" t="s">
        <v>179</v>
      </c>
      <c r="AZ33" s="521">
        <f>IF(AY33="","",(VLOOKUP(AY33,PD!J:K,2,FALSE)))</f>
        <v>1</v>
      </c>
      <c r="BA33" s="528">
        <v>2009</v>
      </c>
      <c r="BB33" s="589">
        <f>FE33</f>
        <v>0</v>
      </c>
      <c r="BC33" s="373"/>
      <c r="BD33" s="376"/>
      <c r="BE33" s="493"/>
      <c r="BF33" s="394">
        <f t="shared" si="1"/>
        <v>0</v>
      </c>
      <c r="BG33" s="395" t="str">
        <f t="shared" si="2"/>
        <v/>
      </c>
      <c r="BH33" s="396" t="str">
        <f t="shared" si="3"/>
        <v/>
      </c>
      <c r="BI33" s="396" t="str">
        <f t="shared" si="4"/>
        <v/>
      </c>
      <c r="BJ33" s="396" t="str">
        <f t="shared" si="5"/>
        <v/>
      </c>
      <c r="BK33" s="396" t="str">
        <f t="shared" si="6"/>
        <v/>
      </c>
      <c r="BL33" s="396" t="str">
        <f t="shared" si="7"/>
        <v/>
      </c>
      <c r="BM33" s="396" t="str">
        <f t="shared" si="8"/>
        <v/>
      </c>
      <c r="BN33" s="396" t="str">
        <f t="shared" si="9"/>
        <v/>
      </c>
      <c r="BO33" s="396" t="str">
        <f t="shared" si="10"/>
        <v/>
      </c>
      <c r="BP33" s="397" t="str">
        <f t="shared" si="11"/>
        <v/>
      </c>
      <c r="BQ33" s="782"/>
      <c r="BR33" s="380">
        <v>2014</v>
      </c>
      <c r="BS33" s="600">
        <v>21</v>
      </c>
      <c r="BT33" s="394">
        <f t="shared" si="12"/>
        <v>0</v>
      </c>
      <c r="BU33" s="395" t="str">
        <f t="shared" si="13"/>
        <v/>
      </c>
      <c r="BV33" s="396" t="str">
        <f t="shared" si="37"/>
        <v/>
      </c>
      <c r="BW33" s="396" t="str">
        <f t="shared" si="14"/>
        <v/>
      </c>
      <c r="BX33" s="396" t="str">
        <f t="shared" si="15"/>
        <v/>
      </c>
      <c r="BY33" s="396" t="str">
        <f t="shared" si="16"/>
        <v/>
      </c>
      <c r="BZ33" s="396" t="str">
        <f t="shared" si="17"/>
        <v/>
      </c>
      <c r="CA33" s="396" t="str">
        <f t="shared" si="29"/>
        <v/>
      </c>
      <c r="CB33" s="396" t="str">
        <f t="shared" si="18"/>
        <v/>
      </c>
      <c r="CC33" s="396" t="str">
        <f t="shared" si="19"/>
        <v/>
      </c>
      <c r="CD33" s="396" t="str">
        <f t="shared" si="20"/>
        <v/>
      </c>
      <c r="CE33" s="397" t="str">
        <f t="shared" si="21"/>
        <v/>
      </c>
      <c r="CF33" s="379"/>
      <c r="CG33" s="378"/>
      <c r="CH33" s="378"/>
      <c r="CI33" s="378"/>
      <c r="CJ33" s="382"/>
      <c r="CK33" s="398">
        <f t="shared" si="30"/>
        <v>0</v>
      </c>
      <c r="CL33" s="709">
        <f t="shared" si="31"/>
        <v>0</v>
      </c>
      <c r="CM33" s="710">
        <f t="shared" si="32"/>
        <v>0</v>
      </c>
      <c r="CN33" s="710">
        <f t="shared" si="33"/>
        <v>0</v>
      </c>
      <c r="CO33" s="786">
        <f t="shared" si="34"/>
        <v>0</v>
      </c>
      <c r="CP33" s="617">
        <f t="shared" si="35"/>
        <v>0</v>
      </c>
      <c r="CQ33" s="503">
        <v>1</v>
      </c>
      <c r="CR33" s="373" t="s">
        <v>467</v>
      </c>
      <c r="CS33" s="377"/>
      <c r="CT33" s="590"/>
      <c r="CU33" s="590"/>
      <c r="CV33" s="373"/>
      <c r="CW33" s="376"/>
      <c r="CX33" s="376"/>
      <c r="CY33" s="376"/>
      <c r="CZ33" s="376"/>
      <c r="DA33" s="376"/>
      <c r="DB33" s="376"/>
      <c r="DC33" s="376"/>
      <c r="DD33" s="376"/>
      <c r="DE33" s="377"/>
      <c r="DF33" s="373"/>
      <c r="DG33" s="376"/>
      <c r="DH33" s="376"/>
      <c r="DI33" s="376"/>
      <c r="DJ33" s="376"/>
      <c r="DK33" s="376"/>
      <c r="DL33" s="376"/>
      <c r="DM33" s="376"/>
      <c r="DN33" s="376"/>
      <c r="DO33" s="376"/>
      <c r="DP33" s="377"/>
      <c r="DQ33" s="592"/>
      <c r="DR33" s="373"/>
      <c r="DS33" s="376"/>
      <c r="DT33" s="376"/>
      <c r="DU33" s="376"/>
      <c r="DV33" s="376"/>
      <c r="DW33" s="376"/>
      <c r="DX33" s="376"/>
      <c r="DY33" s="376"/>
      <c r="DZ33" s="376"/>
      <c r="EA33" s="376"/>
      <c r="EB33" s="376"/>
      <c r="EC33" s="376"/>
      <c r="ED33" s="376"/>
      <c r="EE33" s="376"/>
      <c r="EF33" s="374"/>
      <c r="EG33" s="374"/>
      <c r="EH33" s="374"/>
      <c r="EI33" s="374"/>
      <c r="EJ33" s="374"/>
      <c r="EK33" s="374"/>
      <c r="EL33" s="374"/>
      <c r="EM33" s="374"/>
      <c r="EN33" s="374"/>
      <c r="EO33" s="766">
        <f t="shared" si="22"/>
        <v>0</v>
      </c>
      <c r="EP33" s="374"/>
      <c r="EQ33" s="374"/>
      <c r="ER33" s="374"/>
      <c r="ES33" s="374"/>
      <c r="ET33" s="374"/>
      <c r="EU33" s="377"/>
      <c r="EV33" s="590"/>
      <c r="EW33" s="618">
        <f t="shared" si="23"/>
        <v>2009</v>
      </c>
      <c r="EX33" s="709">
        <f t="shared" si="39"/>
        <v>0</v>
      </c>
      <c r="EY33" s="710">
        <f t="shared" si="40"/>
        <v>0</v>
      </c>
      <c r="EZ33" s="710">
        <f t="shared" si="41"/>
        <v>0</v>
      </c>
      <c r="FA33" s="711">
        <f t="shared" si="42"/>
        <v>0</v>
      </c>
      <c r="FB33" s="379">
        <v>0</v>
      </c>
      <c r="FC33" s="378">
        <v>0</v>
      </c>
      <c r="FD33" s="378">
        <v>0</v>
      </c>
      <c r="FE33" s="609">
        <v>0</v>
      </c>
      <c r="FF33" s="381">
        <f t="shared" si="38"/>
        <v>0</v>
      </c>
    </row>
    <row r="34" spans="1:162" s="277" customFormat="1" x14ac:dyDescent="0.15">
      <c r="A34" s="492">
        <v>20</v>
      </c>
      <c r="B34" s="511"/>
      <c r="C34" s="490" t="s">
        <v>197</v>
      </c>
      <c r="D34" s="777">
        <f>IF(C34="","",(VLOOKUP(C34,PD!A:B,2,FALSE)))</f>
        <v>30</v>
      </c>
      <c r="E34" s="390" t="s">
        <v>455</v>
      </c>
      <c r="F34" s="390" t="s">
        <v>440</v>
      </c>
      <c r="G34" s="547" t="s">
        <v>665</v>
      </c>
      <c r="H34" s="549"/>
      <c r="I34" s="547" t="s">
        <v>424</v>
      </c>
      <c r="J34" s="528"/>
      <c r="K34" s="511"/>
      <c r="L34" s="373" t="s">
        <v>613</v>
      </c>
      <c r="M34" s="547" t="s">
        <v>456</v>
      </c>
      <c r="N34" s="374"/>
      <c r="O34" s="530">
        <v>1</v>
      </c>
      <c r="P34" s="528"/>
      <c r="Q34" s="511">
        <v>44</v>
      </c>
      <c r="R34" s="530">
        <v>3</v>
      </c>
      <c r="S34" s="376"/>
      <c r="T34" s="528"/>
      <c r="U34" s="757"/>
      <c r="V34" s="754"/>
      <c r="W34" s="528"/>
      <c r="X34" s="547"/>
      <c r="Y34" s="376"/>
      <c r="Z34" s="511"/>
      <c r="AA34" s="373"/>
      <c r="AB34" s="528"/>
      <c r="AC34" s="377"/>
      <c r="AD34" s="375"/>
      <c r="AE34" s="374"/>
      <c r="AF34" s="492"/>
      <c r="AG34" s="493"/>
      <c r="AH34" s="772">
        <v>1</v>
      </c>
      <c r="AI34" s="531"/>
      <c r="AJ34" s="530">
        <v>15</v>
      </c>
      <c r="AK34" s="541">
        <f>IF(AJ34="","",(VLOOKUP(AJ34,償却率表!A:B,2,FALSE)))</f>
        <v>6.7000000000000004E-2</v>
      </c>
      <c r="AL34" s="505" t="s">
        <v>177</v>
      </c>
      <c r="AM34" s="524">
        <f>IF(AL34="","",(VLOOKUP(AL34,PD!G:H,2,FALSE)))</f>
        <v>1</v>
      </c>
      <c r="AN34" s="598">
        <v>38037</v>
      </c>
      <c r="AO34" s="616">
        <v>2003</v>
      </c>
      <c r="AP34" s="619"/>
      <c r="AQ34" s="505">
        <v>2003</v>
      </c>
      <c r="AR34" s="528">
        <f t="shared" si="0"/>
        <v>15</v>
      </c>
      <c r="AS34" s="377">
        <f t="shared" si="28"/>
        <v>2018</v>
      </c>
      <c r="AT34" s="540">
        <v>6720000</v>
      </c>
      <c r="AU34" s="392"/>
      <c r="AV34" s="393"/>
      <c r="AW34" s="577"/>
      <c r="AX34" s="373"/>
      <c r="AY34" s="616" t="s">
        <v>179</v>
      </c>
      <c r="AZ34" s="521">
        <f>IF(AY34="","",(VLOOKUP(AY34,PD!J:K,2,FALSE)))</f>
        <v>1</v>
      </c>
      <c r="BA34" s="528">
        <v>2009</v>
      </c>
      <c r="BB34" s="589">
        <f t="shared" ref="BB34:BB97" si="43">FE34</f>
        <v>0</v>
      </c>
      <c r="BC34" s="373"/>
      <c r="BD34" s="376"/>
      <c r="BE34" s="493"/>
      <c r="BF34" s="394">
        <f t="shared" si="1"/>
        <v>0</v>
      </c>
      <c r="BG34" s="395" t="str">
        <f t="shared" si="2"/>
        <v/>
      </c>
      <c r="BH34" s="396" t="str">
        <f t="shared" si="3"/>
        <v/>
      </c>
      <c r="BI34" s="396" t="str">
        <f t="shared" si="4"/>
        <v/>
      </c>
      <c r="BJ34" s="396" t="str">
        <f t="shared" si="5"/>
        <v/>
      </c>
      <c r="BK34" s="396" t="str">
        <f t="shared" si="6"/>
        <v/>
      </c>
      <c r="BL34" s="396" t="str">
        <f t="shared" si="7"/>
        <v/>
      </c>
      <c r="BM34" s="396" t="str">
        <f t="shared" si="8"/>
        <v/>
      </c>
      <c r="BN34" s="396" t="str">
        <f t="shared" si="9"/>
        <v/>
      </c>
      <c r="BO34" s="396" t="str">
        <f t="shared" si="10"/>
        <v/>
      </c>
      <c r="BP34" s="397" t="str">
        <f t="shared" si="11"/>
        <v/>
      </c>
      <c r="BQ34" s="782" t="s">
        <v>551</v>
      </c>
      <c r="BR34" s="380">
        <v>2015</v>
      </c>
      <c r="BS34" s="600">
        <v>21</v>
      </c>
      <c r="BT34" s="394">
        <f t="shared" si="12"/>
        <v>0</v>
      </c>
      <c r="BU34" s="395" t="str">
        <f t="shared" si="13"/>
        <v/>
      </c>
      <c r="BV34" s="396" t="str">
        <f t="shared" si="37"/>
        <v/>
      </c>
      <c r="BW34" s="396" t="str">
        <f t="shared" si="14"/>
        <v/>
      </c>
      <c r="BX34" s="396" t="str">
        <f t="shared" si="15"/>
        <v/>
      </c>
      <c r="BY34" s="396" t="str">
        <f t="shared" si="16"/>
        <v/>
      </c>
      <c r="BZ34" s="396" t="str">
        <f t="shared" si="17"/>
        <v/>
      </c>
      <c r="CA34" s="396" t="str">
        <f t="shared" si="29"/>
        <v/>
      </c>
      <c r="CB34" s="396" t="str">
        <f t="shared" si="18"/>
        <v/>
      </c>
      <c r="CC34" s="396" t="str">
        <f t="shared" si="19"/>
        <v/>
      </c>
      <c r="CD34" s="396" t="str">
        <f t="shared" si="20"/>
        <v/>
      </c>
      <c r="CE34" s="397" t="str">
        <f t="shared" si="21"/>
        <v/>
      </c>
      <c r="CF34" s="379"/>
      <c r="CG34" s="378"/>
      <c r="CH34" s="378"/>
      <c r="CI34" s="378"/>
      <c r="CJ34" s="382"/>
      <c r="CK34" s="398">
        <f t="shared" si="30"/>
        <v>0</v>
      </c>
      <c r="CL34" s="709">
        <f t="shared" si="31"/>
        <v>0</v>
      </c>
      <c r="CM34" s="710">
        <f t="shared" si="32"/>
        <v>0</v>
      </c>
      <c r="CN34" s="710">
        <f t="shared" si="33"/>
        <v>0</v>
      </c>
      <c r="CO34" s="786">
        <f t="shared" si="34"/>
        <v>0</v>
      </c>
      <c r="CP34" s="617">
        <f t="shared" si="35"/>
        <v>0</v>
      </c>
      <c r="CQ34" s="503">
        <v>1</v>
      </c>
      <c r="CR34" s="373" t="s">
        <v>552</v>
      </c>
      <c r="CS34" s="377"/>
      <c r="CT34" s="590"/>
      <c r="CU34" s="590"/>
      <c r="CV34" s="373"/>
      <c r="CW34" s="376"/>
      <c r="CX34" s="376"/>
      <c r="CY34" s="376"/>
      <c r="CZ34" s="376"/>
      <c r="DA34" s="376"/>
      <c r="DB34" s="376"/>
      <c r="DC34" s="376"/>
      <c r="DD34" s="376"/>
      <c r="DE34" s="377"/>
      <c r="DF34" s="373"/>
      <c r="DG34" s="376"/>
      <c r="DH34" s="376"/>
      <c r="DI34" s="376"/>
      <c r="DJ34" s="376"/>
      <c r="DK34" s="376"/>
      <c r="DL34" s="376"/>
      <c r="DM34" s="376"/>
      <c r="DN34" s="376"/>
      <c r="DO34" s="376"/>
      <c r="DP34" s="377"/>
      <c r="DQ34" s="592"/>
      <c r="DR34" s="373"/>
      <c r="DS34" s="376"/>
      <c r="DT34" s="376"/>
      <c r="DU34" s="376"/>
      <c r="DV34" s="376"/>
      <c r="DW34" s="376"/>
      <c r="DX34" s="376"/>
      <c r="DY34" s="376"/>
      <c r="DZ34" s="376"/>
      <c r="EA34" s="376"/>
      <c r="EB34" s="376"/>
      <c r="EC34" s="376"/>
      <c r="ED34" s="376"/>
      <c r="EE34" s="376"/>
      <c r="EF34" s="374"/>
      <c r="EG34" s="374"/>
      <c r="EH34" s="374"/>
      <c r="EI34" s="374"/>
      <c r="EJ34" s="374"/>
      <c r="EK34" s="374"/>
      <c r="EL34" s="374"/>
      <c r="EM34" s="374"/>
      <c r="EN34" s="374"/>
      <c r="EO34" s="766">
        <f t="shared" si="22"/>
        <v>0</v>
      </c>
      <c r="EP34" s="374"/>
      <c r="EQ34" s="374"/>
      <c r="ER34" s="374"/>
      <c r="ES34" s="374"/>
      <c r="ET34" s="374"/>
      <c r="EU34" s="377"/>
      <c r="EV34" s="590"/>
      <c r="EW34" s="618">
        <v>2009</v>
      </c>
      <c r="EX34" s="709">
        <f t="shared" si="39"/>
        <v>0</v>
      </c>
      <c r="EY34" s="710">
        <f t="shared" si="40"/>
        <v>0</v>
      </c>
      <c r="EZ34" s="710">
        <f t="shared" si="41"/>
        <v>0</v>
      </c>
      <c r="FA34" s="711">
        <f t="shared" si="42"/>
        <v>0</v>
      </c>
      <c r="FB34" s="379">
        <v>0</v>
      </c>
      <c r="FC34" s="378">
        <v>0</v>
      </c>
      <c r="FD34" s="378">
        <v>0</v>
      </c>
      <c r="FE34" s="609">
        <v>0</v>
      </c>
      <c r="FF34" s="381">
        <f t="shared" si="38"/>
        <v>0</v>
      </c>
    </row>
    <row r="35" spans="1:162" s="277" customFormat="1" x14ac:dyDescent="0.15">
      <c r="A35" s="492">
        <v>21</v>
      </c>
      <c r="B35" s="511"/>
      <c r="C35" s="490" t="s">
        <v>197</v>
      </c>
      <c r="D35" s="777">
        <f>IF(C35="","",(VLOOKUP(C35,PD!A:B,2,FALSE)))</f>
        <v>30</v>
      </c>
      <c r="E35" s="390" t="s">
        <v>455</v>
      </c>
      <c r="F35" s="390" t="s">
        <v>441</v>
      </c>
      <c r="G35" s="547" t="s">
        <v>441</v>
      </c>
      <c r="H35" s="549"/>
      <c r="I35" s="547" t="s">
        <v>424</v>
      </c>
      <c r="J35" s="528"/>
      <c r="K35" s="511"/>
      <c r="L35" s="373" t="s">
        <v>613</v>
      </c>
      <c r="M35" s="547" t="s">
        <v>457</v>
      </c>
      <c r="N35" s="374"/>
      <c r="O35" s="530">
        <v>1</v>
      </c>
      <c r="P35" s="528"/>
      <c r="Q35" s="511">
        <v>44</v>
      </c>
      <c r="R35" s="530">
        <v>3</v>
      </c>
      <c r="S35" s="376"/>
      <c r="T35" s="528"/>
      <c r="U35" s="757"/>
      <c r="V35" s="754"/>
      <c r="W35" s="528"/>
      <c r="X35" s="547"/>
      <c r="Y35" s="376"/>
      <c r="Z35" s="511"/>
      <c r="AA35" s="373"/>
      <c r="AB35" s="528"/>
      <c r="AC35" s="377"/>
      <c r="AD35" s="375"/>
      <c r="AE35" s="374"/>
      <c r="AF35" s="492"/>
      <c r="AG35" s="493"/>
      <c r="AH35" s="773">
        <v>1</v>
      </c>
      <c r="AI35" s="531"/>
      <c r="AJ35" s="530">
        <v>10</v>
      </c>
      <c r="AK35" s="541">
        <f>IF(AJ35="","",(VLOOKUP(AJ35,償却率表!A:B,2,FALSE)))</f>
        <v>0.1</v>
      </c>
      <c r="AL35" s="505" t="s">
        <v>177</v>
      </c>
      <c r="AM35" s="524">
        <f>IF(AL35="","",(VLOOKUP(AL35,PD!G:H,2,FALSE)))</f>
        <v>1</v>
      </c>
      <c r="AN35" s="598">
        <v>38853</v>
      </c>
      <c r="AO35" s="616">
        <v>2006</v>
      </c>
      <c r="AP35" s="619"/>
      <c r="AQ35" s="505">
        <v>2006</v>
      </c>
      <c r="AR35" s="528">
        <f t="shared" si="0"/>
        <v>12</v>
      </c>
      <c r="AS35" s="377">
        <f t="shared" si="28"/>
        <v>2016</v>
      </c>
      <c r="AT35" s="540">
        <v>884520</v>
      </c>
      <c r="AU35" s="392"/>
      <c r="AV35" s="393"/>
      <c r="AW35" s="577"/>
      <c r="AX35" s="373"/>
      <c r="AY35" s="616" t="s">
        <v>179</v>
      </c>
      <c r="AZ35" s="521">
        <f>IF(AY35="","",(VLOOKUP(AY35,PD!J:K,2,FALSE)))</f>
        <v>1</v>
      </c>
      <c r="BA35" s="528">
        <v>2009</v>
      </c>
      <c r="BB35" s="589">
        <f t="shared" si="43"/>
        <v>1</v>
      </c>
      <c r="BC35" s="373"/>
      <c r="BD35" s="376"/>
      <c r="BE35" s="493"/>
      <c r="BF35" s="394">
        <f t="shared" si="1"/>
        <v>0</v>
      </c>
      <c r="BG35" s="395" t="str">
        <f t="shared" si="2"/>
        <v/>
      </c>
      <c r="BH35" s="396" t="str">
        <f t="shared" si="3"/>
        <v/>
      </c>
      <c r="BI35" s="396" t="str">
        <f t="shared" si="4"/>
        <v/>
      </c>
      <c r="BJ35" s="396" t="str">
        <f t="shared" si="5"/>
        <v/>
      </c>
      <c r="BK35" s="396" t="str">
        <f t="shared" si="6"/>
        <v/>
      </c>
      <c r="BL35" s="396" t="str">
        <f t="shared" si="7"/>
        <v/>
      </c>
      <c r="BM35" s="396" t="str">
        <f t="shared" si="8"/>
        <v/>
      </c>
      <c r="BN35" s="396" t="str">
        <f t="shared" si="9"/>
        <v/>
      </c>
      <c r="BO35" s="396" t="str">
        <f t="shared" si="10"/>
        <v/>
      </c>
      <c r="BP35" s="397" t="str">
        <f t="shared" si="11"/>
        <v/>
      </c>
      <c r="BQ35" s="782"/>
      <c r="BR35" s="380"/>
      <c r="BS35" s="600"/>
      <c r="BT35" s="394">
        <f t="shared" si="12"/>
        <v>0</v>
      </c>
      <c r="BU35" s="395" t="str">
        <f t="shared" si="13"/>
        <v/>
      </c>
      <c r="BV35" s="396" t="str">
        <f t="shared" si="37"/>
        <v/>
      </c>
      <c r="BW35" s="396" t="str">
        <f t="shared" si="14"/>
        <v/>
      </c>
      <c r="BX35" s="396" t="str">
        <f t="shared" si="15"/>
        <v/>
      </c>
      <c r="BY35" s="396" t="str">
        <f t="shared" si="16"/>
        <v/>
      </c>
      <c r="BZ35" s="396" t="str">
        <f t="shared" si="17"/>
        <v/>
      </c>
      <c r="CA35" s="396" t="str">
        <f t="shared" si="29"/>
        <v/>
      </c>
      <c r="CB35" s="396" t="str">
        <f t="shared" si="18"/>
        <v/>
      </c>
      <c r="CC35" s="396" t="str">
        <f t="shared" si="19"/>
        <v/>
      </c>
      <c r="CD35" s="396" t="str">
        <f t="shared" si="20"/>
        <v/>
      </c>
      <c r="CE35" s="397" t="str">
        <f t="shared" si="21"/>
        <v/>
      </c>
      <c r="CF35" s="379"/>
      <c r="CG35" s="378"/>
      <c r="CH35" s="378"/>
      <c r="CI35" s="378"/>
      <c r="CJ35" s="382"/>
      <c r="CK35" s="398">
        <f t="shared" si="30"/>
        <v>0</v>
      </c>
      <c r="CL35" s="709">
        <f t="shared" si="31"/>
        <v>884520</v>
      </c>
      <c r="CM35" s="710">
        <f t="shared" si="32"/>
        <v>0</v>
      </c>
      <c r="CN35" s="710">
        <f t="shared" si="33"/>
        <v>884519</v>
      </c>
      <c r="CO35" s="786">
        <f t="shared" si="34"/>
        <v>1</v>
      </c>
      <c r="CP35" s="617">
        <f t="shared" si="35"/>
        <v>0</v>
      </c>
      <c r="CQ35" s="503"/>
      <c r="CR35" s="373"/>
      <c r="CS35" s="377"/>
      <c r="CT35" s="590"/>
      <c r="CU35" s="590"/>
      <c r="CV35" s="373"/>
      <c r="CW35" s="376"/>
      <c r="CX35" s="376"/>
      <c r="CY35" s="376"/>
      <c r="CZ35" s="376"/>
      <c r="DA35" s="376"/>
      <c r="DB35" s="376"/>
      <c r="DC35" s="376"/>
      <c r="DD35" s="376"/>
      <c r="DE35" s="377"/>
      <c r="DF35" s="373"/>
      <c r="DG35" s="376"/>
      <c r="DH35" s="376"/>
      <c r="DI35" s="376"/>
      <c r="DJ35" s="376"/>
      <c r="DK35" s="376"/>
      <c r="DL35" s="376"/>
      <c r="DM35" s="376"/>
      <c r="DN35" s="376"/>
      <c r="DO35" s="376"/>
      <c r="DP35" s="377"/>
      <c r="DQ35" s="592"/>
      <c r="DR35" s="373"/>
      <c r="DS35" s="376"/>
      <c r="DT35" s="376"/>
      <c r="DU35" s="376"/>
      <c r="DV35" s="376"/>
      <c r="DW35" s="376"/>
      <c r="DX35" s="376"/>
      <c r="DY35" s="376"/>
      <c r="DZ35" s="376"/>
      <c r="EA35" s="376"/>
      <c r="EB35" s="376"/>
      <c r="EC35" s="376"/>
      <c r="ED35" s="376"/>
      <c r="EE35" s="376"/>
      <c r="EF35" s="374"/>
      <c r="EG35" s="374"/>
      <c r="EH35" s="374"/>
      <c r="EI35" s="374"/>
      <c r="EJ35" s="374"/>
      <c r="EK35" s="374"/>
      <c r="EL35" s="374"/>
      <c r="EM35" s="374"/>
      <c r="EN35" s="374"/>
      <c r="EO35" s="766">
        <f t="shared" si="22"/>
        <v>0</v>
      </c>
      <c r="EP35" s="374"/>
      <c r="EQ35" s="374"/>
      <c r="ER35" s="374"/>
      <c r="ES35" s="374"/>
      <c r="ET35" s="374"/>
      <c r="EU35" s="377"/>
      <c r="EV35" s="590"/>
      <c r="EW35" s="618">
        <f t="shared" si="23"/>
        <v>2009</v>
      </c>
      <c r="EX35" s="709">
        <f t="shared" si="39"/>
        <v>884520</v>
      </c>
      <c r="EY35" s="710">
        <f t="shared" si="40"/>
        <v>0</v>
      </c>
      <c r="EZ35" s="710">
        <f t="shared" si="41"/>
        <v>884519</v>
      </c>
      <c r="FA35" s="711">
        <f t="shared" si="42"/>
        <v>1</v>
      </c>
      <c r="FB35" s="379">
        <v>884520</v>
      </c>
      <c r="FC35" s="378">
        <v>0</v>
      </c>
      <c r="FD35" s="378">
        <v>884519</v>
      </c>
      <c r="FE35" s="609">
        <v>1</v>
      </c>
      <c r="FF35" s="381">
        <f t="shared" si="38"/>
        <v>0</v>
      </c>
    </row>
    <row r="36" spans="1:162" s="277" customFormat="1" x14ac:dyDescent="0.15">
      <c r="A36" s="492">
        <v>22</v>
      </c>
      <c r="B36" s="511"/>
      <c r="C36" s="490" t="s">
        <v>197</v>
      </c>
      <c r="D36" s="777">
        <f>IF(C36="","",(VLOOKUP(C36,PD!A:B,2,FALSE)))</f>
        <v>30</v>
      </c>
      <c r="E36" s="390" t="s">
        <v>455</v>
      </c>
      <c r="F36" s="390" t="s">
        <v>442</v>
      </c>
      <c r="G36" s="547" t="s">
        <v>442</v>
      </c>
      <c r="H36" s="549"/>
      <c r="I36" s="547" t="s">
        <v>423</v>
      </c>
      <c r="J36" s="528"/>
      <c r="K36" s="511"/>
      <c r="L36" s="373" t="s">
        <v>613</v>
      </c>
      <c r="M36" s="547" t="s">
        <v>456</v>
      </c>
      <c r="N36" s="374"/>
      <c r="O36" s="530">
        <v>1</v>
      </c>
      <c r="P36" s="528"/>
      <c r="Q36" s="511">
        <v>44</v>
      </c>
      <c r="R36" s="530">
        <v>3</v>
      </c>
      <c r="S36" s="376"/>
      <c r="T36" s="528"/>
      <c r="U36" s="757"/>
      <c r="V36" s="754"/>
      <c r="W36" s="528"/>
      <c r="X36" s="547"/>
      <c r="Y36" s="376"/>
      <c r="Z36" s="511"/>
      <c r="AA36" s="373"/>
      <c r="AB36" s="528"/>
      <c r="AC36" s="377"/>
      <c r="AD36" s="375"/>
      <c r="AE36" s="374"/>
      <c r="AF36" s="492"/>
      <c r="AG36" s="493"/>
      <c r="AH36" s="772">
        <v>1</v>
      </c>
      <c r="AI36" s="531"/>
      <c r="AJ36" s="530">
        <v>6</v>
      </c>
      <c r="AK36" s="541">
        <f>IF(AJ36="","",(VLOOKUP(AJ36,償却率表!A:B,2,FALSE)))</f>
        <v>0.16700000000000001</v>
      </c>
      <c r="AL36" s="505" t="s">
        <v>177</v>
      </c>
      <c r="AM36" s="524">
        <f>IF(AL36="","",(VLOOKUP(AL36,PD!G:H,2,FALSE)))</f>
        <v>1</v>
      </c>
      <c r="AN36" s="598">
        <v>34837</v>
      </c>
      <c r="AO36" s="616">
        <v>1995</v>
      </c>
      <c r="AP36" s="619"/>
      <c r="AQ36" s="505">
        <v>1995</v>
      </c>
      <c r="AR36" s="528">
        <f t="shared" si="0"/>
        <v>23</v>
      </c>
      <c r="AS36" s="377">
        <f t="shared" si="28"/>
        <v>2001</v>
      </c>
      <c r="AT36" s="540">
        <v>554900</v>
      </c>
      <c r="AU36" s="392"/>
      <c r="AV36" s="393"/>
      <c r="AW36" s="577"/>
      <c r="AX36" s="373"/>
      <c r="AY36" s="616" t="s">
        <v>179</v>
      </c>
      <c r="AZ36" s="521">
        <f>IF(AY36="","",(VLOOKUP(AY36,PD!J:K,2,FALSE)))</f>
        <v>1</v>
      </c>
      <c r="BA36" s="528">
        <v>2009</v>
      </c>
      <c r="BB36" s="589">
        <f t="shared" si="43"/>
        <v>1</v>
      </c>
      <c r="BC36" s="373"/>
      <c r="BD36" s="376"/>
      <c r="BE36" s="493"/>
      <c r="BF36" s="394">
        <f t="shared" si="1"/>
        <v>0</v>
      </c>
      <c r="BG36" s="395" t="str">
        <f t="shared" si="2"/>
        <v/>
      </c>
      <c r="BH36" s="396" t="str">
        <f t="shared" si="3"/>
        <v/>
      </c>
      <c r="BI36" s="396" t="str">
        <f t="shared" si="4"/>
        <v/>
      </c>
      <c r="BJ36" s="396" t="str">
        <f t="shared" si="5"/>
        <v/>
      </c>
      <c r="BK36" s="396" t="str">
        <f t="shared" si="6"/>
        <v/>
      </c>
      <c r="BL36" s="396" t="str">
        <f t="shared" si="7"/>
        <v/>
      </c>
      <c r="BM36" s="396" t="str">
        <f t="shared" si="8"/>
        <v/>
      </c>
      <c r="BN36" s="396" t="str">
        <f t="shared" si="9"/>
        <v/>
      </c>
      <c r="BO36" s="396" t="str">
        <f t="shared" si="10"/>
        <v/>
      </c>
      <c r="BP36" s="397" t="str">
        <f t="shared" si="11"/>
        <v/>
      </c>
      <c r="BQ36" s="782"/>
      <c r="BR36" s="380"/>
      <c r="BS36" s="600"/>
      <c r="BT36" s="394">
        <f t="shared" si="12"/>
        <v>0</v>
      </c>
      <c r="BU36" s="395" t="str">
        <f t="shared" si="13"/>
        <v/>
      </c>
      <c r="BV36" s="396" t="str">
        <f t="shared" si="37"/>
        <v/>
      </c>
      <c r="BW36" s="396" t="str">
        <f t="shared" si="14"/>
        <v/>
      </c>
      <c r="BX36" s="396" t="str">
        <f t="shared" si="15"/>
        <v/>
      </c>
      <c r="BY36" s="396" t="str">
        <f t="shared" si="16"/>
        <v/>
      </c>
      <c r="BZ36" s="396" t="str">
        <f t="shared" si="17"/>
        <v/>
      </c>
      <c r="CA36" s="396" t="str">
        <f t="shared" si="29"/>
        <v/>
      </c>
      <c r="CB36" s="396" t="str">
        <f t="shared" si="18"/>
        <v/>
      </c>
      <c r="CC36" s="396" t="str">
        <f t="shared" si="19"/>
        <v/>
      </c>
      <c r="CD36" s="396" t="str">
        <f t="shared" si="20"/>
        <v/>
      </c>
      <c r="CE36" s="397" t="str">
        <f t="shared" si="21"/>
        <v/>
      </c>
      <c r="CF36" s="379"/>
      <c r="CG36" s="378"/>
      <c r="CH36" s="378"/>
      <c r="CI36" s="378"/>
      <c r="CJ36" s="382"/>
      <c r="CK36" s="398">
        <f t="shared" si="30"/>
        <v>0</v>
      </c>
      <c r="CL36" s="709">
        <f t="shared" si="31"/>
        <v>554900</v>
      </c>
      <c r="CM36" s="710">
        <f t="shared" si="32"/>
        <v>0</v>
      </c>
      <c r="CN36" s="710">
        <f t="shared" si="33"/>
        <v>554899</v>
      </c>
      <c r="CO36" s="786">
        <f t="shared" si="34"/>
        <v>1</v>
      </c>
      <c r="CP36" s="617">
        <f t="shared" si="35"/>
        <v>0</v>
      </c>
      <c r="CQ36" s="503"/>
      <c r="CR36" s="373"/>
      <c r="CS36" s="377"/>
      <c r="CT36" s="590"/>
      <c r="CU36" s="590"/>
      <c r="CV36" s="373"/>
      <c r="CW36" s="376"/>
      <c r="CX36" s="376"/>
      <c r="CY36" s="376"/>
      <c r="CZ36" s="376"/>
      <c r="DA36" s="376"/>
      <c r="DB36" s="376"/>
      <c r="DC36" s="376"/>
      <c r="DD36" s="376"/>
      <c r="DE36" s="377"/>
      <c r="DF36" s="373"/>
      <c r="DG36" s="376"/>
      <c r="DH36" s="376"/>
      <c r="DI36" s="376"/>
      <c r="DJ36" s="376"/>
      <c r="DK36" s="376"/>
      <c r="DL36" s="376"/>
      <c r="DM36" s="376"/>
      <c r="DN36" s="376"/>
      <c r="DO36" s="376"/>
      <c r="DP36" s="377"/>
      <c r="DQ36" s="592"/>
      <c r="DR36" s="373"/>
      <c r="DS36" s="376"/>
      <c r="DT36" s="376"/>
      <c r="DU36" s="376"/>
      <c r="DV36" s="376"/>
      <c r="DW36" s="376"/>
      <c r="DX36" s="376"/>
      <c r="DY36" s="376"/>
      <c r="DZ36" s="376"/>
      <c r="EA36" s="376"/>
      <c r="EB36" s="376"/>
      <c r="EC36" s="376"/>
      <c r="ED36" s="376"/>
      <c r="EE36" s="376"/>
      <c r="EF36" s="374"/>
      <c r="EG36" s="374"/>
      <c r="EH36" s="374"/>
      <c r="EI36" s="374"/>
      <c r="EJ36" s="374"/>
      <c r="EK36" s="374"/>
      <c r="EL36" s="374"/>
      <c r="EM36" s="374"/>
      <c r="EN36" s="374"/>
      <c r="EO36" s="766">
        <f t="shared" si="22"/>
        <v>0</v>
      </c>
      <c r="EP36" s="374"/>
      <c r="EQ36" s="374"/>
      <c r="ER36" s="374"/>
      <c r="ES36" s="374"/>
      <c r="ET36" s="374"/>
      <c r="EU36" s="377"/>
      <c r="EV36" s="590"/>
      <c r="EW36" s="618">
        <f t="shared" si="23"/>
        <v>2009</v>
      </c>
      <c r="EX36" s="709">
        <f t="shared" si="39"/>
        <v>554900</v>
      </c>
      <c r="EY36" s="710">
        <f t="shared" si="40"/>
        <v>0</v>
      </c>
      <c r="EZ36" s="710">
        <f t="shared" si="41"/>
        <v>554899</v>
      </c>
      <c r="FA36" s="711">
        <f t="shared" si="42"/>
        <v>1</v>
      </c>
      <c r="FB36" s="379">
        <v>554900</v>
      </c>
      <c r="FC36" s="378">
        <v>0</v>
      </c>
      <c r="FD36" s="378">
        <v>554899</v>
      </c>
      <c r="FE36" s="609">
        <v>1</v>
      </c>
      <c r="FF36" s="381">
        <f t="shared" si="38"/>
        <v>0</v>
      </c>
    </row>
    <row r="37" spans="1:162" s="277" customFormat="1" x14ac:dyDescent="0.15">
      <c r="A37" s="492">
        <v>23</v>
      </c>
      <c r="B37" s="511"/>
      <c r="C37" s="490" t="s">
        <v>197</v>
      </c>
      <c r="D37" s="777">
        <f>IF(C37="","",(VLOOKUP(C37,PD!A:B,2,FALSE)))</f>
        <v>30</v>
      </c>
      <c r="E37" s="390" t="s">
        <v>455</v>
      </c>
      <c r="F37" s="390" t="s">
        <v>443</v>
      </c>
      <c r="G37" s="547" t="s">
        <v>443</v>
      </c>
      <c r="H37" s="549"/>
      <c r="I37" s="547" t="s">
        <v>424</v>
      </c>
      <c r="J37" s="528"/>
      <c r="K37" s="511"/>
      <c r="L37" s="373" t="s">
        <v>613</v>
      </c>
      <c r="M37" s="547" t="s">
        <v>457</v>
      </c>
      <c r="N37" s="374"/>
      <c r="O37" s="530">
        <v>1</v>
      </c>
      <c r="P37" s="528"/>
      <c r="Q37" s="511">
        <v>44</v>
      </c>
      <c r="R37" s="530">
        <v>3</v>
      </c>
      <c r="S37" s="376"/>
      <c r="T37" s="528"/>
      <c r="U37" s="757"/>
      <c r="V37" s="754"/>
      <c r="W37" s="528"/>
      <c r="X37" s="547"/>
      <c r="Y37" s="376"/>
      <c r="Z37" s="511"/>
      <c r="AA37" s="373"/>
      <c r="AB37" s="528"/>
      <c r="AC37" s="377"/>
      <c r="AD37" s="375"/>
      <c r="AE37" s="374"/>
      <c r="AF37" s="492"/>
      <c r="AG37" s="493"/>
      <c r="AH37" s="772">
        <v>1</v>
      </c>
      <c r="AI37" s="531"/>
      <c r="AJ37" s="530">
        <v>4</v>
      </c>
      <c r="AK37" s="541">
        <f>IF(AJ37="","",(VLOOKUP(AJ37,償却率表!A:B,2,FALSE)))</f>
        <v>0.25</v>
      </c>
      <c r="AL37" s="505" t="s">
        <v>177</v>
      </c>
      <c r="AM37" s="524">
        <f>IF(AL37="","",(VLOOKUP(AL37,PD!G:H,2,FALSE)))</f>
        <v>1</v>
      </c>
      <c r="AN37" s="598">
        <v>39246</v>
      </c>
      <c r="AO37" s="616">
        <v>2007</v>
      </c>
      <c r="AP37" s="619"/>
      <c r="AQ37" s="505">
        <v>2007</v>
      </c>
      <c r="AR37" s="528">
        <f t="shared" si="0"/>
        <v>11</v>
      </c>
      <c r="AS37" s="377">
        <f t="shared" si="28"/>
        <v>2011</v>
      </c>
      <c r="AT37" s="540">
        <v>943845</v>
      </c>
      <c r="AU37" s="392"/>
      <c r="AV37" s="393"/>
      <c r="AW37" s="577"/>
      <c r="AX37" s="373"/>
      <c r="AY37" s="616" t="s">
        <v>179</v>
      </c>
      <c r="AZ37" s="521">
        <f>IF(AY37="","",(VLOOKUP(AY37,PD!J:K,2,FALSE)))</f>
        <v>1</v>
      </c>
      <c r="BA37" s="528">
        <v>2009</v>
      </c>
      <c r="BB37" s="589">
        <f t="shared" si="43"/>
        <v>1</v>
      </c>
      <c r="BC37" s="373"/>
      <c r="BD37" s="376"/>
      <c r="BE37" s="493"/>
      <c r="BF37" s="394">
        <f t="shared" si="1"/>
        <v>0</v>
      </c>
      <c r="BG37" s="395" t="str">
        <f t="shared" si="2"/>
        <v/>
      </c>
      <c r="BH37" s="396" t="str">
        <f t="shared" si="3"/>
        <v/>
      </c>
      <c r="BI37" s="396" t="str">
        <f t="shared" si="4"/>
        <v/>
      </c>
      <c r="BJ37" s="396" t="str">
        <f t="shared" si="5"/>
        <v/>
      </c>
      <c r="BK37" s="396" t="str">
        <f t="shared" si="6"/>
        <v/>
      </c>
      <c r="BL37" s="396" t="str">
        <f t="shared" si="7"/>
        <v/>
      </c>
      <c r="BM37" s="396" t="str">
        <f t="shared" si="8"/>
        <v/>
      </c>
      <c r="BN37" s="396" t="str">
        <f t="shared" si="9"/>
        <v/>
      </c>
      <c r="BO37" s="396" t="str">
        <f t="shared" si="10"/>
        <v/>
      </c>
      <c r="BP37" s="397" t="str">
        <f t="shared" si="11"/>
        <v/>
      </c>
      <c r="BQ37" s="782"/>
      <c r="BR37" s="380"/>
      <c r="BS37" s="600"/>
      <c r="BT37" s="394">
        <f t="shared" si="12"/>
        <v>0</v>
      </c>
      <c r="BU37" s="395" t="str">
        <f t="shared" si="13"/>
        <v/>
      </c>
      <c r="BV37" s="396" t="str">
        <f t="shared" si="37"/>
        <v/>
      </c>
      <c r="BW37" s="396" t="str">
        <f t="shared" si="14"/>
        <v/>
      </c>
      <c r="BX37" s="396" t="str">
        <f t="shared" si="15"/>
        <v/>
      </c>
      <c r="BY37" s="396" t="str">
        <f t="shared" si="16"/>
        <v/>
      </c>
      <c r="BZ37" s="396" t="str">
        <f t="shared" si="17"/>
        <v/>
      </c>
      <c r="CA37" s="396" t="str">
        <f t="shared" si="29"/>
        <v/>
      </c>
      <c r="CB37" s="396" t="str">
        <f t="shared" si="18"/>
        <v/>
      </c>
      <c r="CC37" s="396" t="str">
        <f t="shared" si="19"/>
        <v/>
      </c>
      <c r="CD37" s="396" t="str">
        <f t="shared" si="20"/>
        <v/>
      </c>
      <c r="CE37" s="397" t="str">
        <f t="shared" si="21"/>
        <v/>
      </c>
      <c r="CF37" s="379"/>
      <c r="CG37" s="378"/>
      <c r="CH37" s="378"/>
      <c r="CI37" s="378"/>
      <c r="CJ37" s="382"/>
      <c r="CK37" s="398">
        <f t="shared" si="30"/>
        <v>0</v>
      </c>
      <c r="CL37" s="709">
        <f t="shared" si="31"/>
        <v>943845</v>
      </c>
      <c r="CM37" s="710">
        <f t="shared" si="32"/>
        <v>0</v>
      </c>
      <c r="CN37" s="710">
        <f t="shared" si="33"/>
        <v>943844</v>
      </c>
      <c r="CO37" s="786">
        <f t="shared" si="34"/>
        <v>1</v>
      </c>
      <c r="CP37" s="617">
        <f t="shared" si="35"/>
        <v>0</v>
      </c>
      <c r="CQ37" s="503"/>
      <c r="CR37" s="373"/>
      <c r="CS37" s="377"/>
      <c r="CT37" s="590"/>
      <c r="CU37" s="590"/>
      <c r="CV37" s="373"/>
      <c r="CW37" s="376"/>
      <c r="CX37" s="376"/>
      <c r="CY37" s="376"/>
      <c r="CZ37" s="376"/>
      <c r="DA37" s="376"/>
      <c r="DB37" s="376"/>
      <c r="DC37" s="376"/>
      <c r="DD37" s="376"/>
      <c r="DE37" s="377"/>
      <c r="DF37" s="373"/>
      <c r="DG37" s="376"/>
      <c r="DH37" s="376"/>
      <c r="DI37" s="376"/>
      <c r="DJ37" s="376"/>
      <c r="DK37" s="376"/>
      <c r="DL37" s="376"/>
      <c r="DM37" s="376"/>
      <c r="DN37" s="376"/>
      <c r="DO37" s="376"/>
      <c r="DP37" s="377"/>
      <c r="DQ37" s="592"/>
      <c r="DR37" s="373"/>
      <c r="DS37" s="376"/>
      <c r="DT37" s="376"/>
      <c r="DU37" s="376"/>
      <c r="DV37" s="376"/>
      <c r="DW37" s="376"/>
      <c r="DX37" s="376"/>
      <c r="DY37" s="376"/>
      <c r="DZ37" s="376"/>
      <c r="EA37" s="376"/>
      <c r="EB37" s="376"/>
      <c r="EC37" s="376"/>
      <c r="ED37" s="376"/>
      <c r="EE37" s="376"/>
      <c r="EF37" s="374"/>
      <c r="EG37" s="374"/>
      <c r="EH37" s="374"/>
      <c r="EI37" s="374"/>
      <c r="EJ37" s="374"/>
      <c r="EK37" s="374"/>
      <c r="EL37" s="374"/>
      <c r="EM37" s="374"/>
      <c r="EN37" s="374"/>
      <c r="EO37" s="766">
        <f t="shared" si="22"/>
        <v>0</v>
      </c>
      <c r="EP37" s="374"/>
      <c r="EQ37" s="374"/>
      <c r="ER37" s="374"/>
      <c r="ES37" s="374"/>
      <c r="ET37" s="374"/>
      <c r="EU37" s="377"/>
      <c r="EV37" s="590"/>
      <c r="EW37" s="618">
        <f t="shared" si="23"/>
        <v>2009</v>
      </c>
      <c r="EX37" s="709">
        <f t="shared" si="39"/>
        <v>943845</v>
      </c>
      <c r="EY37" s="710">
        <f t="shared" si="40"/>
        <v>0</v>
      </c>
      <c r="EZ37" s="710">
        <f t="shared" si="41"/>
        <v>943844</v>
      </c>
      <c r="FA37" s="711">
        <f t="shared" si="42"/>
        <v>1</v>
      </c>
      <c r="FB37" s="379">
        <v>943845</v>
      </c>
      <c r="FC37" s="378">
        <v>0</v>
      </c>
      <c r="FD37" s="378">
        <v>943844</v>
      </c>
      <c r="FE37" s="609">
        <v>1</v>
      </c>
      <c r="FF37" s="381">
        <f t="shared" si="38"/>
        <v>0</v>
      </c>
    </row>
    <row r="38" spans="1:162" s="277" customFormat="1" x14ac:dyDescent="0.15">
      <c r="A38" s="492">
        <v>24</v>
      </c>
      <c r="B38" s="511"/>
      <c r="C38" s="490" t="s">
        <v>197</v>
      </c>
      <c r="D38" s="777">
        <f>IF(C38="","",(VLOOKUP(C38,PD!A:B,2,FALSE)))</f>
        <v>30</v>
      </c>
      <c r="E38" s="390" t="s">
        <v>455</v>
      </c>
      <c r="F38" s="390" t="s">
        <v>444</v>
      </c>
      <c r="G38" s="547" t="s">
        <v>444</v>
      </c>
      <c r="H38" s="549"/>
      <c r="I38" s="547" t="s">
        <v>424</v>
      </c>
      <c r="J38" s="528"/>
      <c r="K38" s="511"/>
      <c r="L38" s="373" t="s">
        <v>613</v>
      </c>
      <c r="M38" s="547" t="s">
        <v>457</v>
      </c>
      <c r="N38" s="374"/>
      <c r="O38" s="530">
        <v>1</v>
      </c>
      <c r="P38" s="528"/>
      <c r="Q38" s="511">
        <v>44</v>
      </c>
      <c r="R38" s="530">
        <v>3</v>
      </c>
      <c r="S38" s="376"/>
      <c r="T38" s="528"/>
      <c r="U38" s="757"/>
      <c r="V38" s="754"/>
      <c r="W38" s="528"/>
      <c r="X38" s="547"/>
      <c r="Y38" s="376"/>
      <c r="Z38" s="511"/>
      <c r="AA38" s="373"/>
      <c r="AB38" s="528"/>
      <c r="AC38" s="377"/>
      <c r="AD38" s="375"/>
      <c r="AE38" s="374"/>
      <c r="AF38" s="492"/>
      <c r="AG38" s="493"/>
      <c r="AH38" s="772">
        <v>1</v>
      </c>
      <c r="AI38" s="531"/>
      <c r="AJ38" s="530">
        <v>4</v>
      </c>
      <c r="AK38" s="541">
        <f>IF(AJ38="","",(VLOOKUP(AJ38,償却率表!A:B,2,FALSE)))</f>
        <v>0.25</v>
      </c>
      <c r="AL38" s="505" t="s">
        <v>177</v>
      </c>
      <c r="AM38" s="524">
        <f>IF(AL38="","",(VLOOKUP(AL38,PD!G:H,2,FALSE)))</f>
        <v>1</v>
      </c>
      <c r="AN38" s="598">
        <v>36971</v>
      </c>
      <c r="AO38" s="616">
        <v>2000</v>
      </c>
      <c r="AP38" s="619"/>
      <c r="AQ38" s="505">
        <v>2000</v>
      </c>
      <c r="AR38" s="528">
        <f t="shared" si="0"/>
        <v>18</v>
      </c>
      <c r="AS38" s="377">
        <f t="shared" si="28"/>
        <v>2004</v>
      </c>
      <c r="AT38" s="540">
        <v>2148100</v>
      </c>
      <c r="AU38" s="392"/>
      <c r="AV38" s="393"/>
      <c r="AW38" s="577"/>
      <c r="AX38" s="373"/>
      <c r="AY38" s="616" t="s">
        <v>179</v>
      </c>
      <c r="AZ38" s="521">
        <f>IF(AY38="","",(VLOOKUP(AY38,PD!J:K,2,FALSE)))</f>
        <v>1</v>
      </c>
      <c r="BA38" s="528">
        <v>2009</v>
      </c>
      <c r="BB38" s="589">
        <f t="shared" si="43"/>
        <v>1</v>
      </c>
      <c r="BC38" s="373"/>
      <c r="BD38" s="376"/>
      <c r="BE38" s="493"/>
      <c r="BF38" s="394">
        <f t="shared" si="1"/>
        <v>0</v>
      </c>
      <c r="BG38" s="395" t="str">
        <f t="shared" si="2"/>
        <v/>
      </c>
      <c r="BH38" s="396" t="str">
        <f t="shared" si="3"/>
        <v/>
      </c>
      <c r="BI38" s="396" t="str">
        <f t="shared" si="4"/>
        <v/>
      </c>
      <c r="BJ38" s="396" t="str">
        <f t="shared" si="5"/>
        <v/>
      </c>
      <c r="BK38" s="396" t="str">
        <f t="shared" si="6"/>
        <v/>
      </c>
      <c r="BL38" s="396" t="str">
        <f t="shared" si="7"/>
        <v/>
      </c>
      <c r="BM38" s="396" t="str">
        <f t="shared" si="8"/>
        <v/>
      </c>
      <c r="BN38" s="396" t="str">
        <f t="shared" si="9"/>
        <v/>
      </c>
      <c r="BO38" s="396" t="str">
        <f t="shared" si="10"/>
        <v/>
      </c>
      <c r="BP38" s="397" t="str">
        <f t="shared" si="11"/>
        <v/>
      </c>
      <c r="BQ38" s="782"/>
      <c r="BR38" s="380"/>
      <c r="BS38" s="600"/>
      <c r="BT38" s="394">
        <f t="shared" si="12"/>
        <v>0</v>
      </c>
      <c r="BU38" s="395" t="str">
        <f t="shared" si="13"/>
        <v/>
      </c>
      <c r="BV38" s="396" t="str">
        <f t="shared" si="37"/>
        <v/>
      </c>
      <c r="BW38" s="396" t="str">
        <f t="shared" si="14"/>
        <v/>
      </c>
      <c r="BX38" s="396" t="str">
        <f t="shared" si="15"/>
        <v/>
      </c>
      <c r="BY38" s="396" t="str">
        <f t="shared" si="16"/>
        <v/>
      </c>
      <c r="BZ38" s="396" t="str">
        <f t="shared" si="17"/>
        <v/>
      </c>
      <c r="CA38" s="396" t="str">
        <f t="shared" si="29"/>
        <v/>
      </c>
      <c r="CB38" s="396" t="str">
        <f t="shared" si="18"/>
        <v/>
      </c>
      <c r="CC38" s="396" t="str">
        <f t="shared" si="19"/>
        <v/>
      </c>
      <c r="CD38" s="396" t="str">
        <f t="shared" si="20"/>
        <v/>
      </c>
      <c r="CE38" s="397" t="str">
        <f t="shared" si="21"/>
        <v/>
      </c>
      <c r="CF38" s="379"/>
      <c r="CG38" s="378"/>
      <c r="CH38" s="378"/>
      <c r="CI38" s="378"/>
      <c r="CJ38" s="382"/>
      <c r="CK38" s="398">
        <f t="shared" si="30"/>
        <v>0</v>
      </c>
      <c r="CL38" s="709">
        <f t="shared" si="31"/>
        <v>2148100</v>
      </c>
      <c r="CM38" s="710">
        <f t="shared" si="32"/>
        <v>0</v>
      </c>
      <c r="CN38" s="710">
        <f t="shared" si="33"/>
        <v>2148099</v>
      </c>
      <c r="CO38" s="786">
        <f t="shared" si="34"/>
        <v>1</v>
      </c>
      <c r="CP38" s="617">
        <f t="shared" si="35"/>
        <v>0</v>
      </c>
      <c r="CQ38" s="503"/>
      <c r="CR38" s="373"/>
      <c r="CS38" s="377"/>
      <c r="CT38" s="590"/>
      <c r="CU38" s="590"/>
      <c r="CV38" s="373"/>
      <c r="CW38" s="376"/>
      <c r="CX38" s="376"/>
      <c r="CY38" s="376"/>
      <c r="CZ38" s="376"/>
      <c r="DA38" s="376"/>
      <c r="DB38" s="376"/>
      <c r="DC38" s="376"/>
      <c r="DD38" s="376"/>
      <c r="DE38" s="377"/>
      <c r="DF38" s="373"/>
      <c r="DG38" s="376"/>
      <c r="DH38" s="376"/>
      <c r="DI38" s="376"/>
      <c r="DJ38" s="376"/>
      <c r="DK38" s="376"/>
      <c r="DL38" s="376"/>
      <c r="DM38" s="376"/>
      <c r="DN38" s="376"/>
      <c r="DO38" s="376"/>
      <c r="DP38" s="377"/>
      <c r="DQ38" s="592"/>
      <c r="DR38" s="373"/>
      <c r="DS38" s="376"/>
      <c r="DT38" s="376"/>
      <c r="DU38" s="376"/>
      <c r="DV38" s="376"/>
      <c r="DW38" s="376"/>
      <c r="DX38" s="376"/>
      <c r="DY38" s="376"/>
      <c r="DZ38" s="376"/>
      <c r="EA38" s="376"/>
      <c r="EB38" s="376"/>
      <c r="EC38" s="376"/>
      <c r="ED38" s="376"/>
      <c r="EE38" s="376"/>
      <c r="EF38" s="374"/>
      <c r="EG38" s="374"/>
      <c r="EH38" s="374"/>
      <c r="EI38" s="374"/>
      <c r="EJ38" s="374"/>
      <c r="EK38" s="374"/>
      <c r="EL38" s="374"/>
      <c r="EM38" s="374"/>
      <c r="EN38" s="374"/>
      <c r="EO38" s="766">
        <f t="shared" si="22"/>
        <v>0</v>
      </c>
      <c r="EP38" s="374"/>
      <c r="EQ38" s="374"/>
      <c r="ER38" s="374"/>
      <c r="ES38" s="374"/>
      <c r="ET38" s="374"/>
      <c r="EU38" s="377"/>
      <c r="EV38" s="590"/>
      <c r="EW38" s="618">
        <f t="shared" si="23"/>
        <v>2009</v>
      </c>
      <c r="EX38" s="709">
        <f t="shared" si="39"/>
        <v>2148100</v>
      </c>
      <c r="EY38" s="710">
        <f t="shared" si="40"/>
        <v>0</v>
      </c>
      <c r="EZ38" s="710">
        <f t="shared" si="41"/>
        <v>2148099</v>
      </c>
      <c r="FA38" s="711">
        <f t="shared" si="42"/>
        <v>1</v>
      </c>
      <c r="FB38" s="379">
        <v>2148100</v>
      </c>
      <c r="FC38" s="378">
        <v>0</v>
      </c>
      <c r="FD38" s="378">
        <v>2148099</v>
      </c>
      <c r="FE38" s="609">
        <v>1</v>
      </c>
      <c r="FF38" s="381">
        <f t="shared" si="38"/>
        <v>0</v>
      </c>
    </row>
    <row r="39" spans="1:162" s="277" customFormat="1" x14ac:dyDescent="0.15">
      <c r="A39" s="492">
        <v>25</v>
      </c>
      <c r="B39" s="511"/>
      <c r="C39" s="490" t="s">
        <v>197</v>
      </c>
      <c r="D39" s="777">
        <f>IF(C39="","",(VLOOKUP(C39,PD!A:B,2,FALSE)))</f>
        <v>30</v>
      </c>
      <c r="E39" s="390" t="s">
        <v>455</v>
      </c>
      <c r="F39" s="390" t="s">
        <v>444</v>
      </c>
      <c r="G39" s="547" t="s">
        <v>444</v>
      </c>
      <c r="H39" s="549"/>
      <c r="I39" s="547" t="s">
        <v>423</v>
      </c>
      <c r="J39" s="528"/>
      <c r="K39" s="511"/>
      <c r="L39" s="373" t="s">
        <v>613</v>
      </c>
      <c r="M39" s="547" t="s">
        <v>457</v>
      </c>
      <c r="N39" s="374"/>
      <c r="O39" s="530">
        <v>1</v>
      </c>
      <c r="P39" s="528"/>
      <c r="Q39" s="511">
        <v>44</v>
      </c>
      <c r="R39" s="530">
        <v>3</v>
      </c>
      <c r="S39" s="376"/>
      <c r="T39" s="528"/>
      <c r="U39" s="757"/>
      <c r="V39" s="754"/>
      <c r="W39" s="528"/>
      <c r="X39" s="547"/>
      <c r="Y39" s="376"/>
      <c r="Z39" s="511"/>
      <c r="AA39" s="373"/>
      <c r="AB39" s="528"/>
      <c r="AC39" s="377"/>
      <c r="AD39" s="375"/>
      <c r="AE39" s="374"/>
      <c r="AF39" s="492"/>
      <c r="AG39" s="493"/>
      <c r="AH39" s="772">
        <v>1</v>
      </c>
      <c r="AI39" s="531"/>
      <c r="AJ39" s="530">
        <v>4</v>
      </c>
      <c r="AK39" s="541">
        <f>IF(AJ39="","",(VLOOKUP(AJ39,償却率表!A:B,2,FALSE)))</f>
        <v>0.25</v>
      </c>
      <c r="AL39" s="505" t="s">
        <v>177</v>
      </c>
      <c r="AM39" s="524">
        <f>IF(AL39="","",(VLOOKUP(AL39,PD!G:H,2,FALSE)))</f>
        <v>1</v>
      </c>
      <c r="AN39" s="598">
        <v>39254</v>
      </c>
      <c r="AO39" s="616">
        <v>2007</v>
      </c>
      <c r="AP39" s="619"/>
      <c r="AQ39" s="505">
        <v>2007</v>
      </c>
      <c r="AR39" s="528">
        <f t="shared" si="0"/>
        <v>11</v>
      </c>
      <c r="AS39" s="377">
        <f t="shared" si="28"/>
        <v>2011</v>
      </c>
      <c r="AT39" s="540">
        <v>3108000</v>
      </c>
      <c r="AU39" s="392"/>
      <c r="AV39" s="393"/>
      <c r="AW39" s="577"/>
      <c r="AX39" s="373"/>
      <c r="AY39" s="616" t="s">
        <v>179</v>
      </c>
      <c r="AZ39" s="521">
        <f>IF(AY39="","",(VLOOKUP(AY39,PD!J:K,2,FALSE)))</f>
        <v>1</v>
      </c>
      <c r="BA39" s="528">
        <v>2009</v>
      </c>
      <c r="BB39" s="589">
        <f t="shared" si="43"/>
        <v>1</v>
      </c>
      <c r="BC39" s="373"/>
      <c r="BD39" s="376"/>
      <c r="BE39" s="493"/>
      <c r="BF39" s="394">
        <f t="shared" si="1"/>
        <v>0</v>
      </c>
      <c r="BG39" s="395" t="str">
        <f t="shared" si="2"/>
        <v/>
      </c>
      <c r="BH39" s="396" t="str">
        <f t="shared" si="3"/>
        <v/>
      </c>
      <c r="BI39" s="396" t="str">
        <f t="shared" si="4"/>
        <v/>
      </c>
      <c r="BJ39" s="396" t="str">
        <f t="shared" si="5"/>
        <v/>
      </c>
      <c r="BK39" s="396" t="str">
        <f t="shared" si="6"/>
        <v/>
      </c>
      <c r="BL39" s="396" t="str">
        <f t="shared" si="7"/>
        <v/>
      </c>
      <c r="BM39" s="396" t="str">
        <f t="shared" si="8"/>
        <v/>
      </c>
      <c r="BN39" s="396" t="str">
        <f t="shared" si="9"/>
        <v/>
      </c>
      <c r="BO39" s="396" t="str">
        <f t="shared" si="10"/>
        <v/>
      </c>
      <c r="BP39" s="397" t="str">
        <f t="shared" si="11"/>
        <v/>
      </c>
      <c r="BQ39" s="782"/>
      <c r="BR39" s="380"/>
      <c r="BS39" s="600"/>
      <c r="BT39" s="394">
        <f t="shared" si="12"/>
        <v>0</v>
      </c>
      <c r="BU39" s="395" t="str">
        <f t="shared" si="13"/>
        <v/>
      </c>
      <c r="BV39" s="396" t="str">
        <f t="shared" si="37"/>
        <v/>
      </c>
      <c r="BW39" s="396" t="str">
        <f t="shared" si="14"/>
        <v/>
      </c>
      <c r="BX39" s="396" t="str">
        <f t="shared" si="15"/>
        <v/>
      </c>
      <c r="BY39" s="396" t="str">
        <f t="shared" si="16"/>
        <v/>
      </c>
      <c r="BZ39" s="396" t="str">
        <f t="shared" si="17"/>
        <v/>
      </c>
      <c r="CA39" s="396" t="str">
        <f t="shared" si="29"/>
        <v/>
      </c>
      <c r="CB39" s="396" t="str">
        <f t="shared" si="18"/>
        <v/>
      </c>
      <c r="CC39" s="396" t="str">
        <f t="shared" si="19"/>
        <v/>
      </c>
      <c r="CD39" s="396" t="str">
        <f t="shared" si="20"/>
        <v/>
      </c>
      <c r="CE39" s="397" t="str">
        <f t="shared" si="21"/>
        <v/>
      </c>
      <c r="CF39" s="379"/>
      <c r="CG39" s="378"/>
      <c r="CH39" s="378"/>
      <c r="CI39" s="378"/>
      <c r="CJ39" s="382"/>
      <c r="CK39" s="398">
        <f t="shared" si="30"/>
        <v>0</v>
      </c>
      <c r="CL39" s="709">
        <f t="shared" si="31"/>
        <v>3108000</v>
      </c>
      <c r="CM39" s="710">
        <f t="shared" si="32"/>
        <v>0</v>
      </c>
      <c r="CN39" s="710">
        <f t="shared" si="33"/>
        <v>3107999</v>
      </c>
      <c r="CO39" s="786">
        <f t="shared" si="34"/>
        <v>1</v>
      </c>
      <c r="CP39" s="617">
        <f t="shared" si="35"/>
        <v>0</v>
      </c>
      <c r="CQ39" s="503"/>
      <c r="CR39" s="373"/>
      <c r="CS39" s="377"/>
      <c r="CT39" s="590"/>
      <c r="CU39" s="590"/>
      <c r="CV39" s="373"/>
      <c r="CW39" s="376"/>
      <c r="CX39" s="376"/>
      <c r="CY39" s="376"/>
      <c r="CZ39" s="376"/>
      <c r="DA39" s="376"/>
      <c r="DB39" s="376"/>
      <c r="DC39" s="376"/>
      <c r="DD39" s="376"/>
      <c r="DE39" s="377"/>
      <c r="DF39" s="373"/>
      <c r="DG39" s="376"/>
      <c r="DH39" s="376"/>
      <c r="DI39" s="376"/>
      <c r="DJ39" s="376"/>
      <c r="DK39" s="376"/>
      <c r="DL39" s="376"/>
      <c r="DM39" s="376"/>
      <c r="DN39" s="376"/>
      <c r="DO39" s="376"/>
      <c r="DP39" s="377"/>
      <c r="DQ39" s="592"/>
      <c r="DR39" s="373"/>
      <c r="DS39" s="376"/>
      <c r="DT39" s="376"/>
      <c r="DU39" s="376"/>
      <c r="DV39" s="376"/>
      <c r="DW39" s="376"/>
      <c r="DX39" s="376"/>
      <c r="DY39" s="376"/>
      <c r="DZ39" s="376"/>
      <c r="EA39" s="376"/>
      <c r="EB39" s="376"/>
      <c r="EC39" s="376"/>
      <c r="ED39" s="376"/>
      <c r="EE39" s="376"/>
      <c r="EF39" s="374"/>
      <c r="EG39" s="374"/>
      <c r="EH39" s="374"/>
      <c r="EI39" s="374"/>
      <c r="EJ39" s="374"/>
      <c r="EK39" s="374"/>
      <c r="EL39" s="374"/>
      <c r="EM39" s="374"/>
      <c r="EN39" s="374"/>
      <c r="EO39" s="766">
        <f t="shared" si="22"/>
        <v>0</v>
      </c>
      <c r="EP39" s="374"/>
      <c r="EQ39" s="374"/>
      <c r="ER39" s="374"/>
      <c r="ES39" s="374"/>
      <c r="ET39" s="374"/>
      <c r="EU39" s="377"/>
      <c r="EV39" s="590"/>
      <c r="EW39" s="618">
        <f t="shared" si="23"/>
        <v>2009</v>
      </c>
      <c r="EX39" s="709">
        <f t="shared" si="39"/>
        <v>3108000</v>
      </c>
      <c r="EY39" s="710">
        <f t="shared" si="40"/>
        <v>0</v>
      </c>
      <c r="EZ39" s="710">
        <f t="shared" si="41"/>
        <v>3107999</v>
      </c>
      <c r="FA39" s="711">
        <f t="shared" si="42"/>
        <v>1</v>
      </c>
      <c r="FB39" s="379">
        <v>3108000</v>
      </c>
      <c r="FC39" s="378">
        <v>0</v>
      </c>
      <c r="FD39" s="378">
        <v>3107999</v>
      </c>
      <c r="FE39" s="609">
        <v>1</v>
      </c>
      <c r="FF39" s="381">
        <f t="shared" si="38"/>
        <v>0</v>
      </c>
    </row>
    <row r="40" spans="1:162" s="277" customFormat="1" x14ac:dyDescent="0.15">
      <c r="A40" s="492">
        <v>26</v>
      </c>
      <c r="B40" s="511"/>
      <c r="C40" s="490" t="s">
        <v>197</v>
      </c>
      <c r="D40" s="777">
        <f>IF(C40="","",(VLOOKUP(C40,PD!A:B,2,FALSE)))</f>
        <v>30</v>
      </c>
      <c r="E40" s="390" t="s">
        <v>455</v>
      </c>
      <c r="F40" s="390" t="s">
        <v>444</v>
      </c>
      <c r="G40" s="547" t="s">
        <v>444</v>
      </c>
      <c r="H40" s="549"/>
      <c r="I40" s="547" t="s">
        <v>424</v>
      </c>
      <c r="J40" s="528"/>
      <c r="K40" s="511"/>
      <c r="L40" s="373" t="s">
        <v>613</v>
      </c>
      <c r="M40" s="547" t="s">
        <v>457</v>
      </c>
      <c r="N40" s="374"/>
      <c r="O40" s="530">
        <v>1</v>
      </c>
      <c r="P40" s="528"/>
      <c r="Q40" s="511">
        <v>44</v>
      </c>
      <c r="R40" s="530">
        <v>3</v>
      </c>
      <c r="S40" s="376"/>
      <c r="T40" s="528"/>
      <c r="U40" s="757"/>
      <c r="V40" s="754"/>
      <c r="W40" s="528"/>
      <c r="X40" s="547"/>
      <c r="Y40" s="376"/>
      <c r="Z40" s="511"/>
      <c r="AA40" s="373"/>
      <c r="AB40" s="528"/>
      <c r="AC40" s="377"/>
      <c r="AD40" s="375"/>
      <c r="AE40" s="374"/>
      <c r="AF40" s="492"/>
      <c r="AG40" s="493"/>
      <c r="AH40" s="772">
        <v>1</v>
      </c>
      <c r="AI40" s="531"/>
      <c r="AJ40" s="530">
        <v>4</v>
      </c>
      <c r="AK40" s="541">
        <f>IF(AJ40="","",(VLOOKUP(AJ40,償却率表!A:B,2,FALSE)))</f>
        <v>0.25</v>
      </c>
      <c r="AL40" s="505" t="s">
        <v>177</v>
      </c>
      <c r="AM40" s="524">
        <f>IF(AL40="","",(VLOOKUP(AL40,PD!G:H,2,FALSE)))</f>
        <v>1</v>
      </c>
      <c r="AN40" s="598">
        <v>39687</v>
      </c>
      <c r="AO40" s="616">
        <v>2008</v>
      </c>
      <c r="AP40" s="619"/>
      <c r="AQ40" s="505">
        <v>2008</v>
      </c>
      <c r="AR40" s="528">
        <f t="shared" si="0"/>
        <v>10</v>
      </c>
      <c r="AS40" s="377">
        <f t="shared" si="28"/>
        <v>2012</v>
      </c>
      <c r="AT40" s="540">
        <v>2703750</v>
      </c>
      <c r="AU40" s="392"/>
      <c r="AV40" s="393"/>
      <c r="AW40" s="577"/>
      <c r="AX40" s="373"/>
      <c r="AY40" s="616" t="s">
        <v>179</v>
      </c>
      <c r="AZ40" s="521">
        <f>IF(AY40="","",(VLOOKUP(AY40,PD!J:K,2,FALSE)))</f>
        <v>1</v>
      </c>
      <c r="BA40" s="528">
        <v>2009</v>
      </c>
      <c r="BB40" s="589">
        <f t="shared" si="43"/>
        <v>1</v>
      </c>
      <c r="BC40" s="716"/>
      <c r="BD40" s="376"/>
      <c r="BE40" s="493"/>
      <c r="BF40" s="394">
        <f t="shared" si="1"/>
        <v>0</v>
      </c>
      <c r="BG40" s="395" t="str">
        <f t="shared" si="2"/>
        <v/>
      </c>
      <c r="BH40" s="396" t="str">
        <f t="shared" si="3"/>
        <v/>
      </c>
      <c r="BI40" s="396" t="str">
        <f t="shared" si="4"/>
        <v/>
      </c>
      <c r="BJ40" s="396" t="str">
        <f t="shared" si="5"/>
        <v/>
      </c>
      <c r="BK40" s="396" t="str">
        <f t="shared" si="6"/>
        <v/>
      </c>
      <c r="BL40" s="396" t="str">
        <f t="shared" si="7"/>
        <v/>
      </c>
      <c r="BM40" s="396" t="str">
        <f t="shared" si="8"/>
        <v/>
      </c>
      <c r="BN40" s="396" t="str">
        <f t="shared" si="9"/>
        <v/>
      </c>
      <c r="BO40" s="396" t="str">
        <f t="shared" si="10"/>
        <v/>
      </c>
      <c r="BP40" s="397" t="str">
        <f t="shared" si="11"/>
        <v/>
      </c>
      <c r="BQ40" s="782"/>
      <c r="BR40" s="380"/>
      <c r="BS40" s="600"/>
      <c r="BT40" s="394">
        <f t="shared" si="12"/>
        <v>0</v>
      </c>
      <c r="BU40" s="395" t="str">
        <f t="shared" si="13"/>
        <v/>
      </c>
      <c r="BV40" s="396" t="str">
        <f t="shared" si="37"/>
        <v/>
      </c>
      <c r="BW40" s="396" t="str">
        <f t="shared" si="14"/>
        <v/>
      </c>
      <c r="BX40" s="396" t="str">
        <f t="shared" si="15"/>
        <v/>
      </c>
      <c r="BY40" s="396" t="str">
        <f t="shared" si="16"/>
        <v/>
      </c>
      <c r="BZ40" s="396" t="str">
        <f t="shared" si="17"/>
        <v/>
      </c>
      <c r="CA40" s="396" t="str">
        <f t="shared" si="29"/>
        <v/>
      </c>
      <c r="CB40" s="396" t="str">
        <f t="shared" si="18"/>
        <v/>
      </c>
      <c r="CC40" s="396" t="str">
        <f t="shared" si="19"/>
        <v/>
      </c>
      <c r="CD40" s="396" t="str">
        <f t="shared" si="20"/>
        <v/>
      </c>
      <c r="CE40" s="397" t="str">
        <f t="shared" si="21"/>
        <v/>
      </c>
      <c r="CF40" s="379"/>
      <c r="CG40" s="378"/>
      <c r="CH40" s="378"/>
      <c r="CI40" s="378"/>
      <c r="CJ40" s="382"/>
      <c r="CK40" s="398">
        <f t="shared" si="30"/>
        <v>0</v>
      </c>
      <c r="CL40" s="709">
        <f t="shared" si="31"/>
        <v>2703750</v>
      </c>
      <c r="CM40" s="710">
        <f t="shared" si="32"/>
        <v>0</v>
      </c>
      <c r="CN40" s="710">
        <f t="shared" si="33"/>
        <v>2703749</v>
      </c>
      <c r="CO40" s="786">
        <f t="shared" si="34"/>
        <v>1</v>
      </c>
      <c r="CP40" s="617">
        <f t="shared" si="35"/>
        <v>0</v>
      </c>
      <c r="CQ40" s="503"/>
      <c r="CR40" s="373"/>
      <c r="CS40" s="377"/>
      <c r="CT40" s="590"/>
      <c r="CU40" s="590"/>
      <c r="CV40" s="373"/>
      <c r="CW40" s="376"/>
      <c r="CX40" s="376"/>
      <c r="CY40" s="376"/>
      <c r="CZ40" s="376"/>
      <c r="DA40" s="376"/>
      <c r="DB40" s="376"/>
      <c r="DC40" s="376"/>
      <c r="DD40" s="376"/>
      <c r="DE40" s="377"/>
      <c r="DF40" s="373"/>
      <c r="DG40" s="376"/>
      <c r="DH40" s="376"/>
      <c r="DI40" s="376"/>
      <c r="DJ40" s="376"/>
      <c r="DK40" s="376"/>
      <c r="DL40" s="376"/>
      <c r="DM40" s="376"/>
      <c r="DN40" s="376"/>
      <c r="DO40" s="376"/>
      <c r="DP40" s="377"/>
      <c r="DQ40" s="592"/>
      <c r="DR40" s="373"/>
      <c r="DS40" s="376"/>
      <c r="DT40" s="376"/>
      <c r="DU40" s="376"/>
      <c r="DV40" s="376"/>
      <c r="DW40" s="376"/>
      <c r="DX40" s="376"/>
      <c r="DY40" s="376"/>
      <c r="DZ40" s="376"/>
      <c r="EA40" s="376"/>
      <c r="EB40" s="376"/>
      <c r="EC40" s="376"/>
      <c r="ED40" s="376"/>
      <c r="EE40" s="376"/>
      <c r="EF40" s="374"/>
      <c r="EG40" s="374"/>
      <c r="EH40" s="374"/>
      <c r="EI40" s="374"/>
      <c r="EJ40" s="374"/>
      <c r="EK40" s="374"/>
      <c r="EL40" s="374"/>
      <c r="EM40" s="374"/>
      <c r="EN40" s="374"/>
      <c r="EO40" s="766">
        <f t="shared" si="22"/>
        <v>0</v>
      </c>
      <c r="EP40" s="374"/>
      <c r="EQ40" s="374"/>
      <c r="ER40" s="374"/>
      <c r="ES40" s="374"/>
      <c r="ET40" s="374"/>
      <c r="EU40" s="377"/>
      <c r="EV40" s="590"/>
      <c r="EW40" s="618">
        <f t="shared" si="23"/>
        <v>2009</v>
      </c>
      <c r="EX40" s="709">
        <f t="shared" si="39"/>
        <v>2703750</v>
      </c>
      <c r="EY40" s="710">
        <f t="shared" si="40"/>
        <v>0</v>
      </c>
      <c r="EZ40" s="710">
        <f t="shared" si="41"/>
        <v>2703749</v>
      </c>
      <c r="FA40" s="711">
        <f t="shared" si="42"/>
        <v>1</v>
      </c>
      <c r="FB40" s="379">
        <v>2703750</v>
      </c>
      <c r="FC40" s="378">
        <v>0</v>
      </c>
      <c r="FD40" s="378">
        <v>2703749</v>
      </c>
      <c r="FE40" s="609">
        <v>1</v>
      </c>
      <c r="FF40" s="381">
        <f t="shared" si="38"/>
        <v>0</v>
      </c>
    </row>
    <row r="41" spans="1:162" s="277" customFormat="1" x14ac:dyDescent="0.15">
      <c r="A41" s="492">
        <v>27</v>
      </c>
      <c r="B41" s="511"/>
      <c r="C41" s="490" t="s">
        <v>197</v>
      </c>
      <c r="D41" s="777">
        <f>IF(C41="","",(VLOOKUP(C41,PD!A:B,2,FALSE)))</f>
        <v>30</v>
      </c>
      <c r="E41" s="390" t="s">
        <v>455</v>
      </c>
      <c r="F41" s="390" t="s">
        <v>444</v>
      </c>
      <c r="G41" s="547" t="s">
        <v>444</v>
      </c>
      <c r="H41" s="549"/>
      <c r="I41" s="547" t="s">
        <v>424</v>
      </c>
      <c r="J41" s="528"/>
      <c r="K41" s="511"/>
      <c r="L41" s="373" t="s">
        <v>613</v>
      </c>
      <c r="M41" s="547" t="s">
        <v>457</v>
      </c>
      <c r="N41" s="374"/>
      <c r="O41" s="530">
        <v>1</v>
      </c>
      <c r="P41" s="528"/>
      <c r="Q41" s="511">
        <v>44</v>
      </c>
      <c r="R41" s="530">
        <v>3</v>
      </c>
      <c r="S41" s="376"/>
      <c r="T41" s="528"/>
      <c r="U41" s="757"/>
      <c r="V41" s="754"/>
      <c r="W41" s="528"/>
      <c r="X41" s="547"/>
      <c r="Y41" s="376"/>
      <c r="Z41" s="511"/>
      <c r="AA41" s="373"/>
      <c r="AB41" s="528"/>
      <c r="AC41" s="377"/>
      <c r="AD41" s="375"/>
      <c r="AE41" s="374"/>
      <c r="AF41" s="492"/>
      <c r="AG41" s="493"/>
      <c r="AH41" s="772">
        <v>1</v>
      </c>
      <c r="AI41" s="531"/>
      <c r="AJ41" s="530">
        <v>4</v>
      </c>
      <c r="AK41" s="541">
        <f>IF(AJ41="","",(VLOOKUP(AJ41,償却率表!A:B,2,FALSE)))</f>
        <v>0.25</v>
      </c>
      <c r="AL41" s="505" t="s">
        <v>177</v>
      </c>
      <c r="AM41" s="524">
        <f>IF(AL41="","",(VLOOKUP(AL41,PD!G:H,2,FALSE)))</f>
        <v>1</v>
      </c>
      <c r="AN41" s="598">
        <v>40045</v>
      </c>
      <c r="AO41" s="616">
        <v>2009</v>
      </c>
      <c r="AP41" s="619"/>
      <c r="AQ41" s="505">
        <v>2009</v>
      </c>
      <c r="AR41" s="528">
        <f t="shared" si="0"/>
        <v>9</v>
      </c>
      <c r="AS41" s="377">
        <f t="shared" si="28"/>
        <v>2013</v>
      </c>
      <c r="AT41" s="540">
        <v>2667000</v>
      </c>
      <c r="AU41" s="392"/>
      <c r="AV41" s="393"/>
      <c r="AW41" s="577"/>
      <c r="AX41" s="373"/>
      <c r="AY41" s="616" t="s">
        <v>179</v>
      </c>
      <c r="AZ41" s="521">
        <f>IF(AY41="","",(VLOOKUP(AY41,PD!J:K,2,FALSE)))</f>
        <v>1</v>
      </c>
      <c r="BA41" s="528">
        <v>2009</v>
      </c>
      <c r="BB41" s="589">
        <f t="shared" si="43"/>
        <v>1</v>
      </c>
      <c r="BC41" s="716"/>
      <c r="BD41" s="376"/>
      <c r="BE41" s="493"/>
      <c r="BF41" s="394">
        <f t="shared" si="1"/>
        <v>0</v>
      </c>
      <c r="BG41" s="395" t="str">
        <f t="shared" si="2"/>
        <v/>
      </c>
      <c r="BH41" s="396" t="str">
        <f t="shared" si="3"/>
        <v/>
      </c>
      <c r="BI41" s="396" t="str">
        <f t="shared" si="4"/>
        <v/>
      </c>
      <c r="BJ41" s="396" t="str">
        <f t="shared" si="5"/>
        <v/>
      </c>
      <c r="BK41" s="396" t="str">
        <f t="shared" si="6"/>
        <v/>
      </c>
      <c r="BL41" s="396" t="str">
        <f t="shared" si="7"/>
        <v/>
      </c>
      <c r="BM41" s="396" t="str">
        <f t="shared" si="8"/>
        <v/>
      </c>
      <c r="BN41" s="396" t="str">
        <f t="shared" si="9"/>
        <v/>
      </c>
      <c r="BO41" s="396" t="str">
        <f t="shared" si="10"/>
        <v/>
      </c>
      <c r="BP41" s="397" t="str">
        <f t="shared" si="11"/>
        <v/>
      </c>
      <c r="BQ41" s="782"/>
      <c r="BR41" s="380"/>
      <c r="BS41" s="600"/>
      <c r="BT41" s="394">
        <f t="shared" si="12"/>
        <v>0</v>
      </c>
      <c r="BU41" s="395" t="str">
        <f t="shared" si="13"/>
        <v/>
      </c>
      <c r="BV41" s="396" t="str">
        <f t="shared" si="37"/>
        <v/>
      </c>
      <c r="BW41" s="396" t="str">
        <f t="shared" si="14"/>
        <v/>
      </c>
      <c r="BX41" s="396" t="str">
        <f t="shared" si="15"/>
        <v/>
      </c>
      <c r="BY41" s="396" t="str">
        <f t="shared" si="16"/>
        <v/>
      </c>
      <c r="BZ41" s="396" t="str">
        <f t="shared" si="17"/>
        <v/>
      </c>
      <c r="CA41" s="396" t="str">
        <f t="shared" si="29"/>
        <v/>
      </c>
      <c r="CB41" s="396" t="str">
        <f t="shared" si="18"/>
        <v/>
      </c>
      <c r="CC41" s="396" t="str">
        <f t="shared" si="19"/>
        <v/>
      </c>
      <c r="CD41" s="396" t="str">
        <f t="shared" si="20"/>
        <v/>
      </c>
      <c r="CE41" s="397" t="str">
        <f t="shared" si="21"/>
        <v/>
      </c>
      <c r="CF41" s="379"/>
      <c r="CG41" s="378"/>
      <c r="CH41" s="378"/>
      <c r="CI41" s="378"/>
      <c r="CJ41" s="382"/>
      <c r="CK41" s="398">
        <f t="shared" si="30"/>
        <v>0</v>
      </c>
      <c r="CL41" s="709">
        <f t="shared" si="31"/>
        <v>2667000</v>
      </c>
      <c r="CM41" s="710">
        <f t="shared" si="32"/>
        <v>0</v>
      </c>
      <c r="CN41" s="710">
        <f t="shared" si="33"/>
        <v>2666999</v>
      </c>
      <c r="CO41" s="786">
        <f t="shared" si="34"/>
        <v>1</v>
      </c>
      <c r="CP41" s="617">
        <f t="shared" si="35"/>
        <v>0</v>
      </c>
      <c r="CQ41" s="503"/>
      <c r="CR41" s="373"/>
      <c r="CS41" s="377"/>
      <c r="CT41" s="590"/>
      <c r="CU41" s="590"/>
      <c r="CV41" s="373"/>
      <c r="CW41" s="376"/>
      <c r="CX41" s="376"/>
      <c r="CY41" s="376"/>
      <c r="CZ41" s="376"/>
      <c r="DA41" s="376"/>
      <c r="DB41" s="376"/>
      <c r="DC41" s="376"/>
      <c r="DD41" s="376"/>
      <c r="DE41" s="377"/>
      <c r="DF41" s="373"/>
      <c r="DG41" s="376"/>
      <c r="DH41" s="376"/>
      <c r="DI41" s="376"/>
      <c r="DJ41" s="376"/>
      <c r="DK41" s="376"/>
      <c r="DL41" s="376"/>
      <c r="DM41" s="376"/>
      <c r="DN41" s="376"/>
      <c r="DO41" s="376"/>
      <c r="DP41" s="377"/>
      <c r="DQ41" s="592"/>
      <c r="DR41" s="373"/>
      <c r="DS41" s="376"/>
      <c r="DT41" s="376"/>
      <c r="DU41" s="376"/>
      <c r="DV41" s="376"/>
      <c r="DW41" s="376"/>
      <c r="DX41" s="376"/>
      <c r="DY41" s="376"/>
      <c r="DZ41" s="376"/>
      <c r="EA41" s="376"/>
      <c r="EB41" s="376"/>
      <c r="EC41" s="376"/>
      <c r="ED41" s="376"/>
      <c r="EE41" s="376"/>
      <c r="EF41" s="374"/>
      <c r="EG41" s="374"/>
      <c r="EH41" s="374"/>
      <c r="EI41" s="374"/>
      <c r="EJ41" s="374"/>
      <c r="EK41" s="374"/>
      <c r="EL41" s="374"/>
      <c r="EM41" s="374"/>
      <c r="EN41" s="374"/>
      <c r="EO41" s="766">
        <f t="shared" si="22"/>
        <v>0</v>
      </c>
      <c r="EP41" s="374"/>
      <c r="EQ41" s="374"/>
      <c r="ER41" s="374"/>
      <c r="ES41" s="374"/>
      <c r="ET41" s="374"/>
      <c r="EU41" s="377"/>
      <c r="EV41" s="590"/>
      <c r="EW41" s="618">
        <f t="shared" si="23"/>
        <v>2009</v>
      </c>
      <c r="EX41" s="709">
        <f t="shared" si="39"/>
        <v>2667000</v>
      </c>
      <c r="EY41" s="710">
        <f t="shared" si="40"/>
        <v>0</v>
      </c>
      <c r="EZ41" s="710">
        <f t="shared" si="41"/>
        <v>2666999</v>
      </c>
      <c r="FA41" s="711">
        <f t="shared" si="42"/>
        <v>1</v>
      </c>
      <c r="FB41" s="379">
        <v>2667000</v>
      </c>
      <c r="FC41" s="378">
        <v>0</v>
      </c>
      <c r="FD41" s="378">
        <v>2666999</v>
      </c>
      <c r="FE41" s="609">
        <v>1</v>
      </c>
      <c r="FF41" s="381">
        <f t="shared" si="38"/>
        <v>0</v>
      </c>
    </row>
    <row r="42" spans="1:162" s="277" customFormat="1" x14ac:dyDescent="0.15">
      <c r="A42" s="492">
        <v>28</v>
      </c>
      <c r="B42" s="511"/>
      <c r="C42" s="490" t="s">
        <v>197</v>
      </c>
      <c r="D42" s="777">
        <f>IF(C42="","",(VLOOKUP(C42,PD!A:B,2,FALSE)))</f>
        <v>30</v>
      </c>
      <c r="E42" s="390" t="s">
        <v>455</v>
      </c>
      <c r="F42" s="390" t="s">
        <v>666</v>
      </c>
      <c r="G42" s="547" t="s">
        <v>666</v>
      </c>
      <c r="H42" s="549"/>
      <c r="I42" s="547" t="s">
        <v>424</v>
      </c>
      <c r="J42" s="528"/>
      <c r="K42" s="511"/>
      <c r="L42" s="373" t="s">
        <v>613</v>
      </c>
      <c r="M42" s="547" t="s">
        <v>458</v>
      </c>
      <c r="N42" s="374"/>
      <c r="O42" s="530">
        <v>1</v>
      </c>
      <c r="P42" s="528"/>
      <c r="Q42" s="511">
        <v>44</v>
      </c>
      <c r="R42" s="530">
        <v>3</v>
      </c>
      <c r="S42" s="376"/>
      <c r="T42" s="528"/>
      <c r="U42" s="757"/>
      <c r="V42" s="754"/>
      <c r="W42" s="528"/>
      <c r="X42" s="547"/>
      <c r="Y42" s="376"/>
      <c r="Z42" s="511"/>
      <c r="AA42" s="373"/>
      <c r="AB42" s="528"/>
      <c r="AC42" s="377"/>
      <c r="AD42" s="375"/>
      <c r="AE42" s="374"/>
      <c r="AF42" s="492"/>
      <c r="AG42" s="493"/>
      <c r="AH42" s="772">
        <v>1</v>
      </c>
      <c r="AI42" s="531"/>
      <c r="AJ42" s="530">
        <v>15</v>
      </c>
      <c r="AK42" s="541">
        <f>IF(AJ42="","",(VLOOKUP(AJ42,償却率表!A:B,2,FALSE)))</f>
        <v>6.7000000000000004E-2</v>
      </c>
      <c r="AL42" s="505" t="s">
        <v>177</v>
      </c>
      <c r="AM42" s="524">
        <f>IF(AL42="","",(VLOOKUP(AL42,PD!G:H,2,FALSE)))</f>
        <v>1</v>
      </c>
      <c r="AN42" s="598">
        <v>39616</v>
      </c>
      <c r="AO42" s="616">
        <v>2008</v>
      </c>
      <c r="AP42" s="619"/>
      <c r="AQ42" s="505">
        <v>2008</v>
      </c>
      <c r="AR42" s="528">
        <f t="shared" si="0"/>
        <v>10</v>
      </c>
      <c r="AS42" s="377">
        <f t="shared" si="28"/>
        <v>2023</v>
      </c>
      <c r="AT42" s="540">
        <v>3150000</v>
      </c>
      <c r="AU42" s="392"/>
      <c r="AV42" s="393"/>
      <c r="AW42" s="577"/>
      <c r="AX42" s="373"/>
      <c r="AY42" s="616" t="s">
        <v>179</v>
      </c>
      <c r="AZ42" s="521">
        <f>IF(AY42="","",(VLOOKUP(AY42,PD!J:K,2,FALSE)))</f>
        <v>1</v>
      </c>
      <c r="BA42" s="528">
        <v>2009</v>
      </c>
      <c r="BB42" s="589">
        <f t="shared" si="43"/>
        <v>1250550</v>
      </c>
      <c r="BC42" s="716"/>
      <c r="BD42" s="376"/>
      <c r="BE42" s="493"/>
      <c r="BF42" s="394">
        <f t="shared" si="1"/>
        <v>0</v>
      </c>
      <c r="BG42" s="395" t="str">
        <f t="shared" si="2"/>
        <v/>
      </c>
      <c r="BH42" s="396" t="str">
        <f t="shared" si="3"/>
        <v/>
      </c>
      <c r="BI42" s="396" t="str">
        <f t="shared" si="4"/>
        <v/>
      </c>
      <c r="BJ42" s="396" t="str">
        <f t="shared" si="5"/>
        <v/>
      </c>
      <c r="BK42" s="396" t="str">
        <f t="shared" si="6"/>
        <v/>
      </c>
      <c r="BL42" s="396" t="str">
        <f t="shared" si="7"/>
        <v/>
      </c>
      <c r="BM42" s="396" t="str">
        <f t="shared" si="8"/>
        <v/>
      </c>
      <c r="BN42" s="396" t="str">
        <f t="shared" si="9"/>
        <v/>
      </c>
      <c r="BO42" s="396" t="str">
        <f t="shared" si="10"/>
        <v/>
      </c>
      <c r="BP42" s="397" t="str">
        <f t="shared" si="11"/>
        <v/>
      </c>
      <c r="BQ42" s="782"/>
      <c r="BR42" s="380"/>
      <c r="BS42" s="600"/>
      <c r="BT42" s="394">
        <f t="shared" si="12"/>
        <v>0</v>
      </c>
      <c r="BU42" s="395" t="str">
        <f t="shared" si="13"/>
        <v/>
      </c>
      <c r="BV42" s="396" t="str">
        <f t="shared" si="37"/>
        <v/>
      </c>
      <c r="BW42" s="396" t="str">
        <f t="shared" si="14"/>
        <v/>
      </c>
      <c r="BX42" s="396" t="str">
        <f t="shared" si="15"/>
        <v/>
      </c>
      <c r="BY42" s="396" t="str">
        <f t="shared" si="16"/>
        <v/>
      </c>
      <c r="BZ42" s="396" t="str">
        <f t="shared" si="17"/>
        <v/>
      </c>
      <c r="CA42" s="396" t="str">
        <f t="shared" si="29"/>
        <v/>
      </c>
      <c r="CB42" s="396" t="str">
        <f t="shared" si="18"/>
        <v/>
      </c>
      <c r="CC42" s="396" t="str">
        <f t="shared" si="19"/>
        <v/>
      </c>
      <c r="CD42" s="396" t="str">
        <f t="shared" si="20"/>
        <v/>
      </c>
      <c r="CE42" s="397" t="str">
        <f t="shared" si="21"/>
        <v/>
      </c>
      <c r="CF42" s="379"/>
      <c r="CG42" s="378"/>
      <c r="CH42" s="378"/>
      <c r="CI42" s="378"/>
      <c r="CJ42" s="382"/>
      <c r="CK42" s="398">
        <f t="shared" si="30"/>
        <v>0</v>
      </c>
      <c r="CL42" s="709">
        <f t="shared" si="31"/>
        <v>3150000</v>
      </c>
      <c r="CM42" s="710">
        <f t="shared" si="32"/>
        <v>211050</v>
      </c>
      <c r="CN42" s="710">
        <f t="shared" si="33"/>
        <v>2110500</v>
      </c>
      <c r="CO42" s="786">
        <f t="shared" si="34"/>
        <v>1039500</v>
      </c>
      <c r="CP42" s="617">
        <f t="shared" si="35"/>
        <v>0</v>
      </c>
      <c r="CQ42" s="503"/>
      <c r="CR42" s="373"/>
      <c r="CS42" s="377"/>
      <c r="CT42" s="590"/>
      <c r="CU42" s="590"/>
      <c r="CV42" s="373"/>
      <c r="CW42" s="376"/>
      <c r="CX42" s="376"/>
      <c r="CY42" s="376"/>
      <c r="CZ42" s="376"/>
      <c r="DA42" s="376"/>
      <c r="DB42" s="376"/>
      <c r="DC42" s="376"/>
      <c r="DD42" s="376"/>
      <c r="DE42" s="377"/>
      <c r="DF42" s="373"/>
      <c r="DG42" s="376"/>
      <c r="DH42" s="376"/>
      <c r="DI42" s="376"/>
      <c r="DJ42" s="376"/>
      <c r="DK42" s="376"/>
      <c r="DL42" s="376"/>
      <c r="DM42" s="376"/>
      <c r="DN42" s="376"/>
      <c r="DO42" s="376"/>
      <c r="DP42" s="377"/>
      <c r="DQ42" s="592"/>
      <c r="DR42" s="373"/>
      <c r="DS42" s="376"/>
      <c r="DT42" s="376"/>
      <c r="DU42" s="376"/>
      <c r="DV42" s="376"/>
      <c r="DW42" s="376"/>
      <c r="DX42" s="376"/>
      <c r="DY42" s="376"/>
      <c r="DZ42" s="376"/>
      <c r="EA42" s="376"/>
      <c r="EB42" s="376"/>
      <c r="EC42" s="376"/>
      <c r="ED42" s="376"/>
      <c r="EE42" s="376"/>
      <c r="EF42" s="374"/>
      <c r="EG42" s="374"/>
      <c r="EH42" s="374"/>
      <c r="EI42" s="374"/>
      <c r="EJ42" s="374"/>
      <c r="EK42" s="374"/>
      <c r="EL42" s="374"/>
      <c r="EM42" s="374"/>
      <c r="EN42" s="374"/>
      <c r="EO42" s="766">
        <f t="shared" si="22"/>
        <v>211050</v>
      </c>
      <c r="EP42" s="374"/>
      <c r="EQ42" s="374"/>
      <c r="ER42" s="374"/>
      <c r="ES42" s="374"/>
      <c r="ET42" s="374"/>
      <c r="EU42" s="377"/>
      <c r="EV42" s="590"/>
      <c r="EW42" s="618">
        <f t="shared" si="23"/>
        <v>2009</v>
      </c>
      <c r="EX42" s="709">
        <f t="shared" si="39"/>
        <v>3150000</v>
      </c>
      <c r="EY42" s="710">
        <f t="shared" si="40"/>
        <v>211050</v>
      </c>
      <c r="EZ42" s="710">
        <f t="shared" si="41"/>
        <v>1899450</v>
      </c>
      <c r="FA42" s="711">
        <f t="shared" si="42"/>
        <v>1250550</v>
      </c>
      <c r="FB42" s="379">
        <v>3150000</v>
      </c>
      <c r="FC42" s="378">
        <v>211050</v>
      </c>
      <c r="FD42" s="378">
        <v>1899450</v>
      </c>
      <c r="FE42" s="609">
        <v>1250550</v>
      </c>
      <c r="FF42" s="381">
        <f t="shared" si="38"/>
        <v>0</v>
      </c>
    </row>
    <row r="43" spans="1:162" s="277" customFormat="1" x14ac:dyDescent="0.15">
      <c r="A43" s="492">
        <v>29</v>
      </c>
      <c r="B43" s="511"/>
      <c r="C43" s="490" t="s">
        <v>197</v>
      </c>
      <c r="D43" s="777">
        <f>IF(C43="","",(VLOOKUP(C43,PD!A:B,2,FALSE)))</f>
        <v>30</v>
      </c>
      <c r="E43" s="390" t="s">
        <v>455</v>
      </c>
      <c r="F43" s="390" t="s">
        <v>667</v>
      </c>
      <c r="G43" s="547" t="s">
        <v>667</v>
      </c>
      <c r="H43" s="549"/>
      <c r="I43" s="547" t="s">
        <v>424</v>
      </c>
      <c r="J43" s="528"/>
      <c r="K43" s="511"/>
      <c r="L43" s="373" t="s">
        <v>613</v>
      </c>
      <c r="M43" s="547" t="s">
        <v>458</v>
      </c>
      <c r="N43" s="374"/>
      <c r="O43" s="530">
        <v>1</v>
      </c>
      <c r="P43" s="528"/>
      <c r="Q43" s="511">
        <v>44</v>
      </c>
      <c r="R43" s="530">
        <v>3</v>
      </c>
      <c r="S43" s="376"/>
      <c r="T43" s="528"/>
      <c r="U43" s="757"/>
      <c r="V43" s="754"/>
      <c r="W43" s="528"/>
      <c r="X43" s="547"/>
      <c r="Y43" s="376"/>
      <c r="Z43" s="511"/>
      <c r="AA43" s="373"/>
      <c r="AB43" s="528"/>
      <c r="AC43" s="377"/>
      <c r="AD43" s="375"/>
      <c r="AE43" s="374"/>
      <c r="AF43" s="492"/>
      <c r="AG43" s="493"/>
      <c r="AH43" s="772">
        <v>1</v>
      </c>
      <c r="AI43" s="531"/>
      <c r="AJ43" s="530">
        <v>15</v>
      </c>
      <c r="AK43" s="541">
        <f>IF(AJ43="","",(VLOOKUP(AJ43,償却率表!A:B,2,FALSE)))</f>
        <v>6.7000000000000004E-2</v>
      </c>
      <c r="AL43" s="505" t="s">
        <v>177</v>
      </c>
      <c r="AM43" s="524">
        <f>IF(AL43="","",(VLOOKUP(AL43,PD!G:H,2,FALSE)))</f>
        <v>1</v>
      </c>
      <c r="AN43" s="598">
        <v>39616</v>
      </c>
      <c r="AO43" s="616">
        <v>2008</v>
      </c>
      <c r="AP43" s="619"/>
      <c r="AQ43" s="505">
        <v>2008</v>
      </c>
      <c r="AR43" s="528">
        <f t="shared" si="0"/>
        <v>10</v>
      </c>
      <c r="AS43" s="377">
        <f t="shared" si="28"/>
        <v>2023</v>
      </c>
      <c r="AT43" s="540">
        <v>2827650</v>
      </c>
      <c r="AU43" s="392"/>
      <c r="AV43" s="393"/>
      <c r="AW43" s="577"/>
      <c r="AX43" s="373"/>
      <c r="AY43" s="616" t="s">
        <v>179</v>
      </c>
      <c r="AZ43" s="521">
        <f>IF(AY43="","",(VLOOKUP(AY43,PD!J:K,2,FALSE)))</f>
        <v>1</v>
      </c>
      <c r="BA43" s="528">
        <v>2009</v>
      </c>
      <c r="BB43" s="589">
        <f t="shared" si="43"/>
        <v>1122582</v>
      </c>
      <c r="BC43" s="716"/>
      <c r="BD43" s="376"/>
      <c r="BE43" s="493"/>
      <c r="BF43" s="394">
        <f t="shared" si="1"/>
        <v>0</v>
      </c>
      <c r="BG43" s="395" t="str">
        <f t="shared" si="2"/>
        <v/>
      </c>
      <c r="BH43" s="396" t="str">
        <f t="shared" si="3"/>
        <v/>
      </c>
      <c r="BI43" s="396" t="str">
        <f t="shared" si="4"/>
        <v/>
      </c>
      <c r="BJ43" s="396" t="str">
        <f t="shared" si="5"/>
        <v/>
      </c>
      <c r="BK43" s="396" t="str">
        <f t="shared" si="6"/>
        <v/>
      </c>
      <c r="BL43" s="396" t="str">
        <f t="shared" si="7"/>
        <v/>
      </c>
      <c r="BM43" s="396" t="str">
        <f t="shared" si="8"/>
        <v/>
      </c>
      <c r="BN43" s="396" t="str">
        <f t="shared" si="9"/>
        <v/>
      </c>
      <c r="BO43" s="396" t="str">
        <f t="shared" si="10"/>
        <v/>
      </c>
      <c r="BP43" s="397" t="str">
        <f t="shared" si="11"/>
        <v/>
      </c>
      <c r="BQ43" s="782"/>
      <c r="BR43" s="380"/>
      <c r="BS43" s="600"/>
      <c r="BT43" s="394">
        <f t="shared" si="12"/>
        <v>0</v>
      </c>
      <c r="BU43" s="395" t="str">
        <f t="shared" si="13"/>
        <v/>
      </c>
      <c r="BV43" s="396" t="str">
        <f t="shared" si="37"/>
        <v/>
      </c>
      <c r="BW43" s="396" t="str">
        <f t="shared" si="14"/>
        <v/>
      </c>
      <c r="BX43" s="396" t="str">
        <f t="shared" si="15"/>
        <v/>
      </c>
      <c r="BY43" s="396" t="str">
        <f t="shared" si="16"/>
        <v/>
      </c>
      <c r="BZ43" s="396" t="str">
        <f t="shared" si="17"/>
        <v/>
      </c>
      <c r="CA43" s="396" t="str">
        <f t="shared" si="29"/>
        <v/>
      </c>
      <c r="CB43" s="396" t="str">
        <f t="shared" si="18"/>
        <v/>
      </c>
      <c r="CC43" s="396" t="str">
        <f t="shared" si="19"/>
        <v/>
      </c>
      <c r="CD43" s="396" t="str">
        <f t="shared" si="20"/>
        <v/>
      </c>
      <c r="CE43" s="397" t="str">
        <f t="shared" si="21"/>
        <v/>
      </c>
      <c r="CF43" s="379"/>
      <c r="CG43" s="378"/>
      <c r="CH43" s="378"/>
      <c r="CI43" s="378"/>
      <c r="CJ43" s="382"/>
      <c r="CK43" s="398">
        <f t="shared" si="30"/>
        <v>0</v>
      </c>
      <c r="CL43" s="709">
        <f t="shared" si="31"/>
        <v>2827650</v>
      </c>
      <c r="CM43" s="710">
        <f t="shared" si="32"/>
        <v>189452</v>
      </c>
      <c r="CN43" s="710">
        <f t="shared" si="33"/>
        <v>1894520</v>
      </c>
      <c r="CO43" s="786">
        <f t="shared" si="34"/>
        <v>933130</v>
      </c>
      <c r="CP43" s="617">
        <f t="shared" si="35"/>
        <v>0</v>
      </c>
      <c r="CQ43" s="503"/>
      <c r="CR43" s="373"/>
      <c r="CS43" s="377"/>
      <c r="CT43" s="590"/>
      <c r="CU43" s="590"/>
      <c r="CV43" s="373"/>
      <c r="CW43" s="376"/>
      <c r="CX43" s="376"/>
      <c r="CY43" s="376"/>
      <c r="CZ43" s="376"/>
      <c r="DA43" s="376"/>
      <c r="DB43" s="376"/>
      <c r="DC43" s="376"/>
      <c r="DD43" s="376"/>
      <c r="DE43" s="377"/>
      <c r="DF43" s="373"/>
      <c r="DG43" s="376"/>
      <c r="DH43" s="376"/>
      <c r="DI43" s="376"/>
      <c r="DJ43" s="376"/>
      <c r="DK43" s="376"/>
      <c r="DL43" s="376"/>
      <c r="DM43" s="376"/>
      <c r="DN43" s="376"/>
      <c r="DO43" s="376"/>
      <c r="DP43" s="377"/>
      <c r="DQ43" s="592"/>
      <c r="DR43" s="373"/>
      <c r="DS43" s="376"/>
      <c r="DT43" s="376"/>
      <c r="DU43" s="376"/>
      <c r="DV43" s="376"/>
      <c r="DW43" s="376"/>
      <c r="DX43" s="376"/>
      <c r="DY43" s="376"/>
      <c r="DZ43" s="376"/>
      <c r="EA43" s="376"/>
      <c r="EB43" s="376"/>
      <c r="EC43" s="376"/>
      <c r="ED43" s="376"/>
      <c r="EE43" s="376"/>
      <c r="EF43" s="374"/>
      <c r="EG43" s="374"/>
      <c r="EH43" s="374"/>
      <c r="EI43" s="374"/>
      <c r="EJ43" s="374"/>
      <c r="EK43" s="374"/>
      <c r="EL43" s="374"/>
      <c r="EM43" s="374"/>
      <c r="EN43" s="374"/>
      <c r="EO43" s="766">
        <f t="shared" si="22"/>
        <v>189452</v>
      </c>
      <c r="EP43" s="374"/>
      <c r="EQ43" s="374"/>
      <c r="ER43" s="374"/>
      <c r="ES43" s="374"/>
      <c r="ET43" s="374"/>
      <c r="EU43" s="377"/>
      <c r="EV43" s="590"/>
      <c r="EW43" s="618">
        <f t="shared" si="23"/>
        <v>2009</v>
      </c>
      <c r="EX43" s="709">
        <f t="shared" si="39"/>
        <v>2827650</v>
      </c>
      <c r="EY43" s="710">
        <f t="shared" si="40"/>
        <v>189452</v>
      </c>
      <c r="EZ43" s="710">
        <f t="shared" si="41"/>
        <v>1705068</v>
      </c>
      <c r="FA43" s="711">
        <f t="shared" si="42"/>
        <v>1122582</v>
      </c>
      <c r="FB43" s="379">
        <v>2827650</v>
      </c>
      <c r="FC43" s="378">
        <v>189452</v>
      </c>
      <c r="FD43" s="378">
        <v>1705068</v>
      </c>
      <c r="FE43" s="609">
        <v>1122582</v>
      </c>
      <c r="FF43" s="381">
        <f t="shared" si="38"/>
        <v>0</v>
      </c>
    </row>
    <row r="44" spans="1:162" s="277" customFormat="1" x14ac:dyDescent="0.15">
      <c r="A44" s="492">
        <v>30</v>
      </c>
      <c r="B44" s="511"/>
      <c r="C44" s="490" t="s">
        <v>197</v>
      </c>
      <c r="D44" s="777">
        <f>IF(C44="","",(VLOOKUP(C44,PD!A:B,2,FALSE)))</f>
        <v>30</v>
      </c>
      <c r="E44" s="390" t="s">
        <v>455</v>
      </c>
      <c r="F44" s="390" t="s">
        <v>445</v>
      </c>
      <c r="G44" s="547" t="s">
        <v>445</v>
      </c>
      <c r="H44" s="549"/>
      <c r="I44" s="547" t="s">
        <v>424</v>
      </c>
      <c r="J44" s="528"/>
      <c r="K44" s="511"/>
      <c r="L44" s="373" t="s">
        <v>613</v>
      </c>
      <c r="M44" s="547" t="s">
        <v>458</v>
      </c>
      <c r="N44" s="374"/>
      <c r="O44" s="530">
        <v>1</v>
      </c>
      <c r="P44" s="528"/>
      <c r="Q44" s="511">
        <v>44</v>
      </c>
      <c r="R44" s="530">
        <v>3</v>
      </c>
      <c r="S44" s="376"/>
      <c r="T44" s="528"/>
      <c r="U44" s="757"/>
      <c r="V44" s="754"/>
      <c r="W44" s="528"/>
      <c r="X44" s="547"/>
      <c r="Y44" s="376"/>
      <c r="Z44" s="511"/>
      <c r="AA44" s="373"/>
      <c r="AB44" s="528"/>
      <c r="AC44" s="377"/>
      <c r="AD44" s="375"/>
      <c r="AE44" s="374"/>
      <c r="AF44" s="492"/>
      <c r="AG44" s="493"/>
      <c r="AH44" s="772">
        <v>1</v>
      </c>
      <c r="AI44" s="531"/>
      <c r="AJ44" s="530">
        <v>15</v>
      </c>
      <c r="AK44" s="541">
        <f>IF(AJ44="","",(VLOOKUP(AJ44,償却率表!A:B,2,FALSE)))</f>
        <v>6.7000000000000004E-2</v>
      </c>
      <c r="AL44" s="505" t="s">
        <v>177</v>
      </c>
      <c r="AM44" s="524">
        <f>IF(AL44="","",(VLOOKUP(AL44,PD!G:H,2,FALSE)))</f>
        <v>1</v>
      </c>
      <c r="AN44" s="598">
        <v>39616</v>
      </c>
      <c r="AO44" s="616">
        <v>2008</v>
      </c>
      <c r="AP44" s="619"/>
      <c r="AQ44" s="505">
        <v>2008</v>
      </c>
      <c r="AR44" s="528">
        <f t="shared" si="0"/>
        <v>10</v>
      </c>
      <c r="AS44" s="377">
        <f t="shared" si="28"/>
        <v>2023</v>
      </c>
      <c r="AT44" s="540">
        <v>1372350</v>
      </c>
      <c r="AU44" s="392"/>
      <c r="AV44" s="393"/>
      <c r="AW44" s="577"/>
      <c r="AX44" s="373"/>
      <c r="AY44" s="616" t="s">
        <v>179</v>
      </c>
      <c r="AZ44" s="521">
        <f>IF(AY44="","",(VLOOKUP(AY44,PD!J:K,2,FALSE)))</f>
        <v>1</v>
      </c>
      <c r="BA44" s="528">
        <v>2009</v>
      </c>
      <c r="BB44" s="589">
        <f t="shared" si="43"/>
        <v>544827</v>
      </c>
      <c r="BC44" s="716"/>
      <c r="BD44" s="376"/>
      <c r="BE44" s="493"/>
      <c r="BF44" s="394">
        <f t="shared" si="1"/>
        <v>0</v>
      </c>
      <c r="BG44" s="395" t="str">
        <f t="shared" si="2"/>
        <v/>
      </c>
      <c r="BH44" s="396" t="str">
        <f t="shared" si="3"/>
        <v/>
      </c>
      <c r="BI44" s="396" t="str">
        <f t="shared" si="4"/>
        <v/>
      </c>
      <c r="BJ44" s="396" t="str">
        <f t="shared" si="5"/>
        <v/>
      </c>
      <c r="BK44" s="396" t="str">
        <f t="shared" si="6"/>
        <v/>
      </c>
      <c r="BL44" s="396" t="str">
        <f t="shared" si="7"/>
        <v/>
      </c>
      <c r="BM44" s="396" t="str">
        <f t="shared" si="8"/>
        <v/>
      </c>
      <c r="BN44" s="396" t="str">
        <f t="shared" si="9"/>
        <v/>
      </c>
      <c r="BO44" s="396" t="str">
        <f t="shared" si="10"/>
        <v/>
      </c>
      <c r="BP44" s="397" t="str">
        <f t="shared" si="11"/>
        <v/>
      </c>
      <c r="BQ44" s="782"/>
      <c r="BR44" s="380"/>
      <c r="BS44" s="600"/>
      <c r="BT44" s="394">
        <f t="shared" si="12"/>
        <v>0</v>
      </c>
      <c r="BU44" s="395" t="str">
        <f t="shared" si="13"/>
        <v/>
      </c>
      <c r="BV44" s="396" t="str">
        <f t="shared" si="37"/>
        <v/>
      </c>
      <c r="BW44" s="396" t="str">
        <f t="shared" si="14"/>
        <v/>
      </c>
      <c r="BX44" s="396" t="str">
        <f t="shared" si="15"/>
        <v/>
      </c>
      <c r="BY44" s="396" t="str">
        <f t="shared" si="16"/>
        <v/>
      </c>
      <c r="BZ44" s="396" t="str">
        <f t="shared" si="17"/>
        <v/>
      </c>
      <c r="CA44" s="396" t="str">
        <f t="shared" si="29"/>
        <v/>
      </c>
      <c r="CB44" s="396" t="str">
        <f t="shared" si="18"/>
        <v/>
      </c>
      <c r="CC44" s="396" t="str">
        <f t="shared" si="19"/>
        <v/>
      </c>
      <c r="CD44" s="396" t="str">
        <f t="shared" si="20"/>
        <v/>
      </c>
      <c r="CE44" s="397" t="str">
        <f t="shared" si="21"/>
        <v/>
      </c>
      <c r="CF44" s="379"/>
      <c r="CG44" s="378"/>
      <c r="CH44" s="378"/>
      <c r="CI44" s="378"/>
      <c r="CJ44" s="382"/>
      <c r="CK44" s="398">
        <f t="shared" si="30"/>
        <v>0</v>
      </c>
      <c r="CL44" s="709">
        <f t="shared" si="31"/>
        <v>1372350</v>
      </c>
      <c r="CM44" s="710">
        <f t="shared" si="32"/>
        <v>91947</v>
      </c>
      <c r="CN44" s="710">
        <f t="shared" si="33"/>
        <v>919470</v>
      </c>
      <c r="CO44" s="786">
        <f t="shared" si="34"/>
        <v>452880</v>
      </c>
      <c r="CP44" s="617">
        <f t="shared" si="35"/>
        <v>0</v>
      </c>
      <c r="CQ44" s="503"/>
      <c r="CR44" s="373"/>
      <c r="CS44" s="377"/>
      <c r="CT44" s="590"/>
      <c r="CU44" s="590"/>
      <c r="CV44" s="373"/>
      <c r="CW44" s="376"/>
      <c r="CX44" s="376"/>
      <c r="CY44" s="376"/>
      <c r="CZ44" s="376"/>
      <c r="DA44" s="376"/>
      <c r="DB44" s="376"/>
      <c r="DC44" s="376"/>
      <c r="DD44" s="376"/>
      <c r="DE44" s="377"/>
      <c r="DF44" s="373"/>
      <c r="DG44" s="376"/>
      <c r="DH44" s="376"/>
      <c r="DI44" s="376"/>
      <c r="DJ44" s="376"/>
      <c r="DK44" s="376"/>
      <c r="DL44" s="376"/>
      <c r="DM44" s="376"/>
      <c r="DN44" s="376"/>
      <c r="DO44" s="376"/>
      <c r="DP44" s="377"/>
      <c r="DQ44" s="592"/>
      <c r="DR44" s="373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4"/>
      <c r="EG44" s="374"/>
      <c r="EH44" s="374"/>
      <c r="EI44" s="374"/>
      <c r="EJ44" s="374"/>
      <c r="EK44" s="374"/>
      <c r="EL44" s="374"/>
      <c r="EM44" s="374"/>
      <c r="EN44" s="374"/>
      <c r="EO44" s="766">
        <f t="shared" si="22"/>
        <v>91947</v>
      </c>
      <c r="EP44" s="374"/>
      <c r="EQ44" s="374"/>
      <c r="ER44" s="374"/>
      <c r="ES44" s="374"/>
      <c r="ET44" s="374"/>
      <c r="EU44" s="377"/>
      <c r="EV44" s="590"/>
      <c r="EW44" s="618">
        <f t="shared" si="23"/>
        <v>2009</v>
      </c>
      <c r="EX44" s="709">
        <f t="shared" si="39"/>
        <v>1372350</v>
      </c>
      <c r="EY44" s="710">
        <f t="shared" si="40"/>
        <v>91947</v>
      </c>
      <c r="EZ44" s="710">
        <f t="shared" si="41"/>
        <v>827523</v>
      </c>
      <c r="FA44" s="711">
        <f t="shared" si="42"/>
        <v>544827</v>
      </c>
      <c r="FB44" s="379">
        <v>1372350</v>
      </c>
      <c r="FC44" s="378">
        <v>91947</v>
      </c>
      <c r="FD44" s="378">
        <v>827523</v>
      </c>
      <c r="FE44" s="609">
        <v>544827</v>
      </c>
      <c r="FF44" s="381">
        <f t="shared" si="38"/>
        <v>0</v>
      </c>
    </row>
    <row r="45" spans="1:162" s="277" customFormat="1" x14ac:dyDescent="0.15">
      <c r="A45" s="492">
        <v>31</v>
      </c>
      <c r="B45" s="511"/>
      <c r="C45" s="490" t="s">
        <v>197</v>
      </c>
      <c r="D45" s="777">
        <f>IF(C45="","",(VLOOKUP(C45,PD!A:B,2,FALSE)))</f>
        <v>30</v>
      </c>
      <c r="E45" s="390" t="s">
        <v>455</v>
      </c>
      <c r="F45" s="390" t="s">
        <v>446</v>
      </c>
      <c r="G45" s="547" t="s">
        <v>446</v>
      </c>
      <c r="H45" s="549"/>
      <c r="I45" s="547" t="s">
        <v>424</v>
      </c>
      <c r="J45" s="528"/>
      <c r="K45" s="377"/>
      <c r="L45" s="373" t="s">
        <v>613</v>
      </c>
      <c r="M45" s="547" t="s">
        <v>457</v>
      </c>
      <c r="N45" s="374"/>
      <c r="O45" s="530">
        <v>1</v>
      </c>
      <c r="P45" s="528"/>
      <c r="Q45" s="511">
        <v>44</v>
      </c>
      <c r="R45" s="530">
        <v>3</v>
      </c>
      <c r="S45" s="376"/>
      <c r="T45" s="528"/>
      <c r="U45" s="757"/>
      <c r="V45" s="754"/>
      <c r="W45" s="528"/>
      <c r="X45" s="376"/>
      <c r="Y45" s="376"/>
      <c r="Z45" s="511"/>
      <c r="AA45" s="373"/>
      <c r="AB45" s="528"/>
      <c r="AC45" s="377"/>
      <c r="AD45" s="375"/>
      <c r="AE45" s="374"/>
      <c r="AF45" s="492"/>
      <c r="AG45" s="493"/>
      <c r="AH45" s="772">
        <v>1</v>
      </c>
      <c r="AI45" s="531"/>
      <c r="AJ45" s="530">
        <v>5</v>
      </c>
      <c r="AK45" s="541">
        <f>IF(AJ45="","",(VLOOKUP(AJ45,償却率表!A:B,2,FALSE)))</f>
        <v>0.2</v>
      </c>
      <c r="AL45" s="505" t="s">
        <v>177</v>
      </c>
      <c r="AM45" s="524">
        <f>IF(AL45="","",(VLOOKUP(AL45,PD!G:H,2,FALSE)))</f>
        <v>1</v>
      </c>
      <c r="AN45" s="598">
        <v>39862</v>
      </c>
      <c r="AO45" s="616">
        <v>2008</v>
      </c>
      <c r="AP45" s="619"/>
      <c r="AQ45" s="505">
        <v>2008</v>
      </c>
      <c r="AR45" s="528">
        <f t="shared" si="0"/>
        <v>10</v>
      </c>
      <c r="AS45" s="377">
        <f t="shared" si="28"/>
        <v>2013</v>
      </c>
      <c r="AT45" s="540">
        <v>1743000</v>
      </c>
      <c r="AU45" s="392"/>
      <c r="AV45" s="393"/>
      <c r="AW45" s="577"/>
      <c r="AX45" s="373"/>
      <c r="AY45" s="616" t="s">
        <v>179</v>
      </c>
      <c r="AZ45" s="521">
        <f>IF(AY45="","",(VLOOKUP(AY45,PD!J:K,2,FALSE)))</f>
        <v>1</v>
      </c>
      <c r="BA45" s="528">
        <v>2009</v>
      </c>
      <c r="BB45" s="589">
        <f t="shared" si="43"/>
        <v>1</v>
      </c>
      <c r="BC45" s="716"/>
      <c r="BD45" s="376"/>
      <c r="BE45" s="493"/>
      <c r="BF45" s="394">
        <f t="shared" si="1"/>
        <v>0</v>
      </c>
      <c r="BG45" s="395" t="str">
        <f t="shared" si="2"/>
        <v/>
      </c>
      <c r="BH45" s="396" t="str">
        <f t="shared" si="3"/>
        <v/>
      </c>
      <c r="BI45" s="396" t="str">
        <f t="shared" si="4"/>
        <v/>
      </c>
      <c r="BJ45" s="396" t="str">
        <f t="shared" si="5"/>
        <v/>
      </c>
      <c r="BK45" s="396" t="str">
        <f t="shared" si="6"/>
        <v/>
      </c>
      <c r="BL45" s="396" t="str">
        <f t="shared" si="7"/>
        <v/>
      </c>
      <c r="BM45" s="396" t="str">
        <f t="shared" si="8"/>
        <v/>
      </c>
      <c r="BN45" s="396" t="str">
        <f t="shared" si="9"/>
        <v/>
      </c>
      <c r="BO45" s="396" t="str">
        <f t="shared" si="10"/>
        <v/>
      </c>
      <c r="BP45" s="397" t="str">
        <f t="shared" si="11"/>
        <v/>
      </c>
      <c r="BQ45" s="782"/>
      <c r="BR45" s="380"/>
      <c r="BS45" s="600"/>
      <c r="BT45" s="394">
        <f t="shared" si="12"/>
        <v>0</v>
      </c>
      <c r="BU45" s="395" t="str">
        <f t="shared" si="13"/>
        <v/>
      </c>
      <c r="BV45" s="396" t="str">
        <f t="shared" si="37"/>
        <v/>
      </c>
      <c r="BW45" s="396" t="str">
        <f t="shared" si="14"/>
        <v/>
      </c>
      <c r="BX45" s="396" t="str">
        <f t="shared" si="15"/>
        <v/>
      </c>
      <c r="BY45" s="396" t="str">
        <f t="shared" si="16"/>
        <v/>
      </c>
      <c r="BZ45" s="396" t="str">
        <f t="shared" si="17"/>
        <v/>
      </c>
      <c r="CA45" s="396" t="str">
        <f t="shared" si="29"/>
        <v/>
      </c>
      <c r="CB45" s="396" t="str">
        <f t="shared" si="18"/>
        <v/>
      </c>
      <c r="CC45" s="396" t="str">
        <f t="shared" si="19"/>
        <v/>
      </c>
      <c r="CD45" s="396" t="str">
        <f t="shared" si="20"/>
        <v/>
      </c>
      <c r="CE45" s="397" t="str">
        <f t="shared" si="21"/>
        <v/>
      </c>
      <c r="CF45" s="379"/>
      <c r="CG45" s="378"/>
      <c r="CH45" s="378"/>
      <c r="CI45" s="378"/>
      <c r="CJ45" s="382"/>
      <c r="CK45" s="398">
        <f t="shared" si="30"/>
        <v>0</v>
      </c>
      <c r="CL45" s="709">
        <f t="shared" si="31"/>
        <v>1743000</v>
      </c>
      <c r="CM45" s="710">
        <f t="shared" si="32"/>
        <v>0</v>
      </c>
      <c r="CN45" s="710">
        <f t="shared" si="33"/>
        <v>1742999</v>
      </c>
      <c r="CO45" s="786">
        <f t="shared" si="34"/>
        <v>1</v>
      </c>
      <c r="CP45" s="617">
        <f t="shared" si="35"/>
        <v>0</v>
      </c>
      <c r="CQ45" s="503"/>
      <c r="CR45" s="373"/>
      <c r="CS45" s="377"/>
      <c r="CT45" s="590"/>
      <c r="CU45" s="590"/>
      <c r="CV45" s="373"/>
      <c r="CW45" s="376"/>
      <c r="CX45" s="376"/>
      <c r="CY45" s="376"/>
      <c r="CZ45" s="376"/>
      <c r="DA45" s="376"/>
      <c r="DB45" s="376"/>
      <c r="DC45" s="376"/>
      <c r="DD45" s="376"/>
      <c r="DE45" s="377"/>
      <c r="DF45" s="373"/>
      <c r="DG45" s="376"/>
      <c r="DH45" s="376"/>
      <c r="DI45" s="376"/>
      <c r="DJ45" s="376"/>
      <c r="DK45" s="376"/>
      <c r="DL45" s="376"/>
      <c r="DM45" s="376"/>
      <c r="DN45" s="376"/>
      <c r="DO45" s="376"/>
      <c r="DP45" s="377"/>
      <c r="DQ45" s="592"/>
      <c r="DR45" s="373"/>
      <c r="DS45" s="376"/>
      <c r="DT45" s="376"/>
      <c r="DU45" s="376"/>
      <c r="DV45" s="376"/>
      <c r="DW45" s="376"/>
      <c r="DX45" s="376"/>
      <c r="DY45" s="376"/>
      <c r="DZ45" s="376"/>
      <c r="EA45" s="376"/>
      <c r="EB45" s="376"/>
      <c r="EC45" s="376"/>
      <c r="ED45" s="376"/>
      <c r="EE45" s="376"/>
      <c r="EF45" s="374"/>
      <c r="EG45" s="374"/>
      <c r="EH45" s="374"/>
      <c r="EI45" s="374"/>
      <c r="EJ45" s="374"/>
      <c r="EK45" s="374"/>
      <c r="EL45" s="374"/>
      <c r="EM45" s="374"/>
      <c r="EN45" s="374"/>
      <c r="EO45" s="766">
        <f t="shared" si="22"/>
        <v>0</v>
      </c>
      <c r="EP45" s="374"/>
      <c r="EQ45" s="374"/>
      <c r="ER45" s="374"/>
      <c r="ES45" s="374"/>
      <c r="ET45" s="374"/>
      <c r="EU45" s="377"/>
      <c r="EV45" s="590"/>
      <c r="EW45" s="618">
        <f t="shared" si="23"/>
        <v>2009</v>
      </c>
      <c r="EX45" s="709">
        <f t="shared" si="39"/>
        <v>1743000</v>
      </c>
      <c r="EY45" s="710">
        <f t="shared" si="40"/>
        <v>0</v>
      </c>
      <c r="EZ45" s="710">
        <f t="shared" si="41"/>
        <v>1742999</v>
      </c>
      <c r="FA45" s="711">
        <f t="shared" si="42"/>
        <v>1</v>
      </c>
      <c r="FB45" s="379">
        <v>1743000</v>
      </c>
      <c r="FC45" s="378">
        <v>0</v>
      </c>
      <c r="FD45" s="378">
        <v>1742999</v>
      </c>
      <c r="FE45" s="609">
        <v>1</v>
      </c>
      <c r="FF45" s="381">
        <f t="shared" si="38"/>
        <v>0</v>
      </c>
    </row>
    <row r="46" spans="1:162" s="277" customFormat="1" x14ac:dyDescent="0.15">
      <c r="A46" s="492">
        <v>32</v>
      </c>
      <c r="B46" s="511"/>
      <c r="C46" s="490" t="s">
        <v>197</v>
      </c>
      <c r="D46" s="777">
        <f>IF(C46="","",(VLOOKUP(C46,PD!A:B,2,FALSE)))</f>
        <v>30</v>
      </c>
      <c r="E46" s="390" t="s">
        <v>455</v>
      </c>
      <c r="F46" s="390" t="s">
        <v>447</v>
      </c>
      <c r="G46" s="547" t="s">
        <v>447</v>
      </c>
      <c r="H46" s="528"/>
      <c r="I46" s="376" t="s">
        <v>424</v>
      </c>
      <c r="J46" s="528"/>
      <c r="K46" s="377"/>
      <c r="L46" s="373" t="s">
        <v>613</v>
      </c>
      <c r="M46" s="547" t="s">
        <v>458</v>
      </c>
      <c r="N46" s="374"/>
      <c r="O46" s="530">
        <v>1</v>
      </c>
      <c r="P46" s="528"/>
      <c r="Q46" s="511">
        <v>44</v>
      </c>
      <c r="R46" s="530">
        <v>3</v>
      </c>
      <c r="S46" s="376"/>
      <c r="T46" s="528"/>
      <c r="U46" s="757"/>
      <c r="V46" s="754"/>
      <c r="W46" s="528"/>
      <c r="X46" s="376"/>
      <c r="Y46" s="376"/>
      <c r="Z46" s="511"/>
      <c r="AA46" s="373"/>
      <c r="AB46" s="528"/>
      <c r="AC46" s="377"/>
      <c r="AD46" s="375"/>
      <c r="AE46" s="374"/>
      <c r="AF46" s="492"/>
      <c r="AG46" s="493"/>
      <c r="AH46" s="772">
        <v>1</v>
      </c>
      <c r="AI46" s="531"/>
      <c r="AJ46" s="530">
        <v>8</v>
      </c>
      <c r="AK46" s="541">
        <f>IF(AJ46="","",(VLOOKUP(AJ46,償却率表!A:B,2,FALSE)))</f>
        <v>0.125</v>
      </c>
      <c r="AL46" s="505" t="s">
        <v>177</v>
      </c>
      <c r="AM46" s="524">
        <f>IF(AL46="","",(VLOOKUP(AL46,PD!G:H,2,FALSE)))</f>
        <v>1</v>
      </c>
      <c r="AN46" s="598">
        <v>39899</v>
      </c>
      <c r="AO46" s="616">
        <v>2008</v>
      </c>
      <c r="AP46" s="619"/>
      <c r="AQ46" s="505">
        <v>2008</v>
      </c>
      <c r="AR46" s="528">
        <f t="shared" si="0"/>
        <v>10</v>
      </c>
      <c r="AS46" s="377">
        <f t="shared" si="28"/>
        <v>2016</v>
      </c>
      <c r="AT46" s="540">
        <v>2415000</v>
      </c>
      <c r="AU46" s="392"/>
      <c r="AV46" s="393"/>
      <c r="AW46" s="577"/>
      <c r="AX46" s="373"/>
      <c r="AY46" s="616" t="s">
        <v>179</v>
      </c>
      <c r="AZ46" s="521">
        <f>IF(AY46="","",(VLOOKUP(AY46,PD!J:K,2,FALSE)))</f>
        <v>1</v>
      </c>
      <c r="BA46" s="528">
        <v>2009</v>
      </c>
      <c r="BB46" s="589">
        <f t="shared" si="43"/>
        <v>1</v>
      </c>
      <c r="BC46" s="716"/>
      <c r="BD46" s="376"/>
      <c r="BE46" s="493"/>
      <c r="BF46" s="394">
        <f t="shared" si="1"/>
        <v>0</v>
      </c>
      <c r="BG46" s="395" t="str">
        <f t="shared" si="2"/>
        <v/>
      </c>
      <c r="BH46" s="396" t="str">
        <f t="shared" si="3"/>
        <v/>
      </c>
      <c r="BI46" s="396" t="str">
        <f t="shared" si="4"/>
        <v/>
      </c>
      <c r="BJ46" s="396" t="str">
        <f t="shared" si="5"/>
        <v/>
      </c>
      <c r="BK46" s="396" t="str">
        <f t="shared" si="6"/>
        <v/>
      </c>
      <c r="BL46" s="396" t="str">
        <f t="shared" si="7"/>
        <v/>
      </c>
      <c r="BM46" s="396" t="str">
        <f t="shared" si="8"/>
        <v/>
      </c>
      <c r="BN46" s="396" t="str">
        <f t="shared" si="9"/>
        <v/>
      </c>
      <c r="BO46" s="396" t="str">
        <f t="shared" si="10"/>
        <v/>
      </c>
      <c r="BP46" s="397" t="str">
        <f t="shared" si="11"/>
        <v/>
      </c>
      <c r="BQ46" s="782"/>
      <c r="BR46" s="380"/>
      <c r="BS46" s="600"/>
      <c r="BT46" s="394">
        <f t="shared" si="12"/>
        <v>0</v>
      </c>
      <c r="BU46" s="395" t="str">
        <f t="shared" si="13"/>
        <v/>
      </c>
      <c r="BV46" s="396" t="str">
        <f t="shared" si="37"/>
        <v/>
      </c>
      <c r="BW46" s="396" t="str">
        <f t="shared" si="14"/>
        <v/>
      </c>
      <c r="BX46" s="396" t="str">
        <f t="shared" si="15"/>
        <v/>
      </c>
      <c r="BY46" s="396" t="str">
        <f t="shared" si="16"/>
        <v/>
      </c>
      <c r="BZ46" s="396" t="str">
        <f t="shared" si="17"/>
        <v/>
      </c>
      <c r="CA46" s="396" t="str">
        <f t="shared" si="29"/>
        <v/>
      </c>
      <c r="CB46" s="396" t="str">
        <f t="shared" si="18"/>
        <v/>
      </c>
      <c r="CC46" s="396" t="str">
        <f t="shared" si="19"/>
        <v/>
      </c>
      <c r="CD46" s="396" t="str">
        <f t="shared" si="20"/>
        <v/>
      </c>
      <c r="CE46" s="397" t="str">
        <f t="shared" si="21"/>
        <v/>
      </c>
      <c r="CF46" s="379"/>
      <c r="CG46" s="378"/>
      <c r="CH46" s="378"/>
      <c r="CI46" s="378"/>
      <c r="CJ46" s="382"/>
      <c r="CK46" s="398">
        <f t="shared" si="30"/>
        <v>0</v>
      </c>
      <c r="CL46" s="709">
        <f t="shared" si="31"/>
        <v>2415000</v>
      </c>
      <c r="CM46" s="710">
        <f t="shared" si="32"/>
        <v>0</v>
      </c>
      <c r="CN46" s="710">
        <f t="shared" si="33"/>
        <v>2414999</v>
      </c>
      <c r="CO46" s="786">
        <f t="shared" si="34"/>
        <v>1</v>
      </c>
      <c r="CP46" s="617">
        <f t="shared" si="35"/>
        <v>0</v>
      </c>
      <c r="CQ46" s="503"/>
      <c r="CR46" s="373"/>
      <c r="CS46" s="377"/>
      <c r="CT46" s="590"/>
      <c r="CU46" s="590"/>
      <c r="CV46" s="373"/>
      <c r="CW46" s="376"/>
      <c r="CX46" s="376"/>
      <c r="CY46" s="376"/>
      <c r="CZ46" s="376"/>
      <c r="DA46" s="376"/>
      <c r="DB46" s="376"/>
      <c r="DC46" s="376"/>
      <c r="DD46" s="376"/>
      <c r="DE46" s="377"/>
      <c r="DF46" s="373"/>
      <c r="DG46" s="376"/>
      <c r="DH46" s="376"/>
      <c r="DI46" s="376"/>
      <c r="DJ46" s="376"/>
      <c r="DK46" s="376"/>
      <c r="DL46" s="376"/>
      <c r="DM46" s="376"/>
      <c r="DN46" s="376"/>
      <c r="DO46" s="376"/>
      <c r="DP46" s="377"/>
      <c r="DQ46" s="592"/>
      <c r="DR46" s="373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4"/>
      <c r="EG46" s="374"/>
      <c r="EH46" s="374"/>
      <c r="EI46" s="374"/>
      <c r="EJ46" s="374"/>
      <c r="EK46" s="374"/>
      <c r="EL46" s="374"/>
      <c r="EM46" s="374"/>
      <c r="EN46" s="374"/>
      <c r="EO46" s="766">
        <f t="shared" si="22"/>
        <v>0</v>
      </c>
      <c r="EP46" s="374"/>
      <c r="EQ46" s="374"/>
      <c r="ER46" s="374"/>
      <c r="ES46" s="374"/>
      <c r="ET46" s="374"/>
      <c r="EU46" s="377"/>
      <c r="EV46" s="590"/>
      <c r="EW46" s="618">
        <f t="shared" si="23"/>
        <v>2009</v>
      </c>
      <c r="EX46" s="709">
        <f t="shared" si="39"/>
        <v>2415000</v>
      </c>
      <c r="EY46" s="710">
        <f t="shared" si="40"/>
        <v>0</v>
      </c>
      <c r="EZ46" s="710">
        <f t="shared" si="41"/>
        <v>2414999</v>
      </c>
      <c r="FA46" s="711">
        <f t="shared" si="42"/>
        <v>1</v>
      </c>
      <c r="FB46" s="379">
        <v>2415000</v>
      </c>
      <c r="FC46" s="378">
        <v>0</v>
      </c>
      <c r="FD46" s="378">
        <v>2414999</v>
      </c>
      <c r="FE46" s="609">
        <v>1</v>
      </c>
      <c r="FF46" s="381">
        <f t="shared" si="38"/>
        <v>0</v>
      </c>
    </row>
    <row r="47" spans="1:162" s="277" customFormat="1" x14ac:dyDescent="0.15">
      <c r="A47" s="492">
        <v>33</v>
      </c>
      <c r="B47" s="511"/>
      <c r="C47" s="490" t="s">
        <v>197</v>
      </c>
      <c r="D47" s="777">
        <f>IF(C47="","",(VLOOKUP(C47,PD!A:B,2,FALSE)))</f>
        <v>30</v>
      </c>
      <c r="E47" s="390" t="s">
        <v>455</v>
      </c>
      <c r="F47" s="390" t="s">
        <v>448</v>
      </c>
      <c r="G47" s="547" t="s">
        <v>448</v>
      </c>
      <c r="H47" s="528"/>
      <c r="I47" s="376" t="s">
        <v>424</v>
      </c>
      <c r="J47" s="528"/>
      <c r="K47" s="377"/>
      <c r="L47" s="373" t="s">
        <v>613</v>
      </c>
      <c r="M47" s="547" t="s">
        <v>458</v>
      </c>
      <c r="N47" s="374"/>
      <c r="O47" s="530">
        <v>1</v>
      </c>
      <c r="P47" s="528"/>
      <c r="Q47" s="511">
        <v>44</v>
      </c>
      <c r="R47" s="530">
        <v>3</v>
      </c>
      <c r="S47" s="376"/>
      <c r="T47" s="528"/>
      <c r="U47" s="757"/>
      <c r="V47" s="754"/>
      <c r="W47" s="528"/>
      <c r="X47" s="376"/>
      <c r="Y47" s="376"/>
      <c r="Z47" s="511"/>
      <c r="AA47" s="373"/>
      <c r="AB47" s="528"/>
      <c r="AC47" s="377"/>
      <c r="AD47" s="375"/>
      <c r="AE47" s="374"/>
      <c r="AF47" s="492"/>
      <c r="AG47" s="493"/>
      <c r="AH47" s="772">
        <v>2</v>
      </c>
      <c r="AI47" s="531"/>
      <c r="AJ47" s="530">
        <v>10</v>
      </c>
      <c r="AK47" s="541">
        <f>IF(AJ47="","",(VLOOKUP(AJ47,償却率表!A:B,2,FALSE)))</f>
        <v>0.1</v>
      </c>
      <c r="AL47" s="505" t="s">
        <v>177</v>
      </c>
      <c r="AM47" s="524">
        <f>IF(AL47="","",(VLOOKUP(AL47,PD!G:H,2,FALSE)))</f>
        <v>1</v>
      </c>
      <c r="AN47" s="598">
        <v>40060</v>
      </c>
      <c r="AO47" s="616">
        <v>2009</v>
      </c>
      <c r="AP47" s="619"/>
      <c r="AQ47" s="505">
        <v>2009</v>
      </c>
      <c r="AR47" s="528">
        <f t="shared" si="0"/>
        <v>9</v>
      </c>
      <c r="AS47" s="377">
        <f t="shared" si="28"/>
        <v>2019</v>
      </c>
      <c r="AT47" s="540">
        <v>2572500</v>
      </c>
      <c r="AU47" s="392"/>
      <c r="AV47" s="393"/>
      <c r="AW47" s="577"/>
      <c r="AX47" s="373"/>
      <c r="AY47" s="616" t="s">
        <v>179</v>
      </c>
      <c r="AZ47" s="521">
        <f>IF(AY47="","",(VLOOKUP(AY47,PD!J:K,2,FALSE)))</f>
        <v>1</v>
      </c>
      <c r="BA47" s="528">
        <v>2009</v>
      </c>
      <c r="BB47" s="589">
        <f t="shared" si="43"/>
        <v>514500</v>
      </c>
      <c r="BC47" s="716"/>
      <c r="BD47" s="376"/>
      <c r="BE47" s="493"/>
      <c r="BF47" s="394">
        <f t="shared" si="1"/>
        <v>0</v>
      </c>
      <c r="BG47" s="395" t="str">
        <f t="shared" si="2"/>
        <v/>
      </c>
      <c r="BH47" s="396" t="str">
        <f t="shared" si="3"/>
        <v/>
      </c>
      <c r="BI47" s="396" t="str">
        <f t="shared" si="4"/>
        <v/>
      </c>
      <c r="BJ47" s="396" t="str">
        <f t="shared" si="5"/>
        <v/>
      </c>
      <c r="BK47" s="396" t="str">
        <f t="shared" si="6"/>
        <v/>
      </c>
      <c r="BL47" s="396" t="str">
        <f t="shared" si="7"/>
        <v/>
      </c>
      <c r="BM47" s="396" t="str">
        <f t="shared" si="8"/>
        <v/>
      </c>
      <c r="BN47" s="396" t="str">
        <f t="shared" si="9"/>
        <v/>
      </c>
      <c r="BO47" s="396" t="str">
        <f t="shared" si="10"/>
        <v/>
      </c>
      <c r="BP47" s="397" t="str">
        <f t="shared" si="11"/>
        <v/>
      </c>
      <c r="BQ47" s="782"/>
      <c r="BR47" s="380"/>
      <c r="BS47" s="600"/>
      <c r="BT47" s="394">
        <f t="shared" si="12"/>
        <v>0</v>
      </c>
      <c r="BU47" s="395" t="str">
        <f t="shared" si="13"/>
        <v/>
      </c>
      <c r="BV47" s="396" t="str">
        <f t="shared" si="37"/>
        <v/>
      </c>
      <c r="BW47" s="396" t="str">
        <f t="shared" si="14"/>
        <v/>
      </c>
      <c r="BX47" s="396" t="str">
        <f t="shared" si="15"/>
        <v/>
      </c>
      <c r="BY47" s="396" t="str">
        <f t="shared" si="16"/>
        <v/>
      </c>
      <c r="BZ47" s="396" t="str">
        <f t="shared" si="17"/>
        <v/>
      </c>
      <c r="CA47" s="396" t="str">
        <f t="shared" si="29"/>
        <v/>
      </c>
      <c r="CB47" s="396" t="str">
        <f t="shared" si="18"/>
        <v/>
      </c>
      <c r="CC47" s="396" t="str">
        <f t="shared" si="19"/>
        <v/>
      </c>
      <c r="CD47" s="396" t="str">
        <f t="shared" si="20"/>
        <v/>
      </c>
      <c r="CE47" s="397" t="str">
        <f t="shared" si="21"/>
        <v/>
      </c>
      <c r="CF47" s="379"/>
      <c r="CG47" s="378"/>
      <c r="CH47" s="378"/>
      <c r="CI47" s="378"/>
      <c r="CJ47" s="382"/>
      <c r="CK47" s="398">
        <f t="shared" si="30"/>
        <v>0</v>
      </c>
      <c r="CL47" s="709">
        <f t="shared" si="31"/>
        <v>2572500</v>
      </c>
      <c r="CM47" s="710">
        <f t="shared" si="32"/>
        <v>257250</v>
      </c>
      <c r="CN47" s="710">
        <f t="shared" si="33"/>
        <v>2315250</v>
      </c>
      <c r="CO47" s="786">
        <f t="shared" si="34"/>
        <v>257250</v>
      </c>
      <c r="CP47" s="617">
        <f t="shared" si="35"/>
        <v>0</v>
      </c>
      <c r="CQ47" s="503"/>
      <c r="CR47" s="373"/>
      <c r="CS47" s="377"/>
      <c r="CT47" s="590"/>
      <c r="CU47" s="725"/>
      <c r="CV47" s="373"/>
      <c r="CW47" s="376"/>
      <c r="CX47" s="376"/>
      <c r="CY47" s="376"/>
      <c r="CZ47" s="376"/>
      <c r="DA47" s="376"/>
      <c r="DB47" s="376"/>
      <c r="DC47" s="376"/>
      <c r="DD47" s="376"/>
      <c r="DE47" s="377"/>
      <c r="DF47" s="373"/>
      <c r="DG47" s="376"/>
      <c r="DH47" s="376"/>
      <c r="DI47" s="376"/>
      <c r="DJ47" s="376"/>
      <c r="DK47" s="376"/>
      <c r="DL47" s="376"/>
      <c r="DM47" s="376"/>
      <c r="DN47" s="376"/>
      <c r="DO47" s="376"/>
      <c r="DP47" s="377"/>
      <c r="DQ47" s="592"/>
      <c r="DR47" s="373"/>
      <c r="DS47" s="376"/>
      <c r="DT47" s="376"/>
      <c r="DU47" s="376"/>
      <c r="DV47" s="376"/>
      <c r="DW47" s="376"/>
      <c r="DX47" s="376"/>
      <c r="DY47" s="376"/>
      <c r="DZ47" s="376"/>
      <c r="EA47" s="376"/>
      <c r="EB47" s="376"/>
      <c r="EC47" s="376"/>
      <c r="ED47" s="376"/>
      <c r="EE47" s="376"/>
      <c r="EF47" s="374"/>
      <c r="EG47" s="374"/>
      <c r="EH47" s="374"/>
      <c r="EI47" s="374"/>
      <c r="EJ47" s="374"/>
      <c r="EK47" s="374"/>
      <c r="EL47" s="374"/>
      <c r="EM47" s="374"/>
      <c r="EN47" s="374"/>
      <c r="EO47" s="766">
        <f t="shared" si="22"/>
        <v>257250</v>
      </c>
      <c r="EP47" s="374"/>
      <c r="EQ47" s="374"/>
      <c r="ER47" s="374"/>
      <c r="ES47" s="374"/>
      <c r="ET47" s="374"/>
      <c r="EU47" s="377"/>
      <c r="EV47" s="590"/>
      <c r="EW47" s="618">
        <f t="shared" si="23"/>
        <v>2009</v>
      </c>
      <c r="EX47" s="709">
        <f t="shared" si="39"/>
        <v>2572500</v>
      </c>
      <c r="EY47" s="710">
        <f t="shared" si="40"/>
        <v>257250</v>
      </c>
      <c r="EZ47" s="710">
        <f t="shared" si="41"/>
        <v>2058000</v>
      </c>
      <c r="FA47" s="711">
        <f t="shared" si="42"/>
        <v>514500</v>
      </c>
      <c r="FB47" s="379">
        <v>2572500</v>
      </c>
      <c r="FC47" s="378">
        <v>257250</v>
      </c>
      <c r="FD47" s="378">
        <v>2058000</v>
      </c>
      <c r="FE47" s="609">
        <v>514500</v>
      </c>
      <c r="FF47" s="381">
        <f t="shared" si="38"/>
        <v>0</v>
      </c>
    </row>
    <row r="48" spans="1:162" s="277" customFormat="1" x14ac:dyDescent="0.15">
      <c r="A48" s="492">
        <v>34</v>
      </c>
      <c r="B48" s="511"/>
      <c r="C48" s="490" t="s">
        <v>197</v>
      </c>
      <c r="D48" s="777">
        <f>IF(C48="","",(VLOOKUP(C48,PD!A:B,2,FALSE)))</f>
        <v>30</v>
      </c>
      <c r="E48" s="390" t="s">
        <v>455</v>
      </c>
      <c r="F48" s="390" t="s">
        <v>449</v>
      </c>
      <c r="G48" s="547" t="s">
        <v>449</v>
      </c>
      <c r="H48" s="528"/>
      <c r="I48" s="376" t="s">
        <v>424</v>
      </c>
      <c r="J48" s="528"/>
      <c r="K48" s="377"/>
      <c r="L48" s="373" t="s">
        <v>613</v>
      </c>
      <c r="M48" s="547" t="s">
        <v>458</v>
      </c>
      <c r="N48" s="374"/>
      <c r="O48" s="530">
        <v>1</v>
      </c>
      <c r="P48" s="528"/>
      <c r="Q48" s="511">
        <v>44</v>
      </c>
      <c r="R48" s="530">
        <v>3</v>
      </c>
      <c r="S48" s="376"/>
      <c r="T48" s="528"/>
      <c r="U48" s="757"/>
      <c r="V48" s="754"/>
      <c r="W48" s="528"/>
      <c r="X48" s="376"/>
      <c r="Y48" s="376"/>
      <c r="Z48" s="511"/>
      <c r="AA48" s="373"/>
      <c r="AB48" s="528"/>
      <c r="AC48" s="377"/>
      <c r="AD48" s="375"/>
      <c r="AE48" s="374"/>
      <c r="AF48" s="492"/>
      <c r="AG48" s="493"/>
      <c r="AH48" s="772">
        <v>1</v>
      </c>
      <c r="AI48" s="531"/>
      <c r="AJ48" s="530">
        <v>8</v>
      </c>
      <c r="AK48" s="541">
        <f>IF(AJ48="","",(VLOOKUP(AJ48,償却率表!A:B,2,FALSE)))</f>
        <v>0.125</v>
      </c>
      <c r="AL48" s="505" t="s">
        <v>177</v>
      </c>
      <c r="AM48" s="524">
        <f>IF(AL48="","",(VLOOKUP(AL48,PD!G:H,2,FALSE)))</f>
        <v>1</v>
      </c>
      <c r="AN48" s="598">
        <v>40070</v>
      </c>
      <c r="AO48" s="616">
        <v>2009</v>
      </c>
      <c r="AP48" s="619"/>
      <c r="AQ48" s="505">
        <v>2009</v>
      </c>
      <c r="AR48" s="528">
        <f t="shared" si="0"/>
        <v>9</v>
      </c>
      <c r="AS48" s="377">
        <f t="shared" si="28"/>
        <v>2017</v>
      </c>
      <c r="AT48" s="540">
        <v>1078560</v>
      </c>
      <c r="AU48" s="392"/>
      <c r="AV48" s="393"/>
      <c r="AW48" s="577"/>
      <c r="AX48" s="373"/>
      <c r="AY48" s="616" t="s">
        <v>179</v>
      </c>
      <c r="AZ48" s="521">
        <f>IF(AY48="","",(VLOOKUP(AY48,PD!J:K,2,FALSE)))</f>
        <v>1</v>
      </c>
      <c r="BA48" s="528">
        <v>2009</v>
      </c>
      <c r="BB48" s="589">
        <f t="shared" si="43"/>
        <v>1</v>
      </c>
      <c r="BC48" s="373"/>
      <c r="BD48" s="376"/>
      <c r="BE48" s="493"/>
      <c r="BF48" s="394">
        <f t="shared" si="1"/>
        <v>0</v>
      </c>
      <c r="BG48" s="395" t="str">
        <f t="shared" si="2"/>
        <v/>
      </c>
      <c r="BH48" s="396" t="str">
        <f t="shared" si="3"/>
        <v/>
      </c>
      <c r="BI48" s="396" t="str">
        <f t="shared" si="4"/>
        <v/>
      </c>
      <c r="BJ48" s="396" t="str">
        <f t="shared" si="5"/>
        <v/>
      </c>
      <c r="BK48" s="396" t="str">
        <f t="shared" si="6"/>
        <v/>
      </c>
      <c r="BL48" s="396" t="str">
        <f t="shared" si="7"/>
        <v/>
      </c>
      <c r="BM48" s="396" t="str">
        <f t="shared" si="8"/>
        <v/>
      </c>
      <c r="BN48" s="396" t="str">
        <f t="shared" si="9"/>
        <v/>
      </c>
      <c r="BO48" s="396" t="str">
        <f t="shared" si="10"/>
        <v/>
      </c>
      <c r="BP48" s="397" t="str">
        <f t="shared" si="11"/>
        <v/>
      </c>
      <c r="BQ48" s="782"/>
      <c r="BR48" s="380"/>
      <c r="BS48" s="600"/>
      <c r="BT48" s="394">
        <f t="shared" si="12"/>
        <v>0</v>
      </c>
      <c r="BU48" s="395" t="str">
        <f t="shared" si="13"/>
        <v/>
      </c>
      <c r="BV48" s="396" t="str">
        <f t="shared" si="37"/>
        <v/>
      </c>
      <c r="BW48" s="396" t="str">
        <f t="shared" si="14"/>
        <v/>
      </c>
      <c r="BX48" s="396" t="str">
        <f t="shared" si="15"/>
        <v/>
      </c>
      <c r="BY48" s="396" t="str">
        <f t="shared" si="16"/>
        <v/>
      </c>
      <c r="BZ48" s="396" t="str">
        <f t="shared" si="17"/>
        <v/>
      </c>
      <c r="CA48" s="396" t="str">
        <f t="shared" si="29"/>
        <v/>
      </c>
      <c r="CB48" s="396" t="str">
        <f t="shared" si="18"/>
        <v/>
      </c>
      <c r="CC48" s="396" t="str">
        <f t="shared" si="19"/>
        <v/>
      </c>
      <c r="CD48" s="396" t="str">
        <f t="shared" si="20"/>
        <v/>
      </c>
      <c r="CE48" s="397" t="str">
        <f t="shared" si="21"/>
        <v/>
      </c>
      <c r="CF48" s="379"/>
      <c r="CG48" s="378"/>
      <c r="CH48" s="378"/>
      <c r="CI48" s="378"/>
      <c r="CJ48" s="382"/>
      <c r="CK48" s="398">
        <f t="shared" si="30"/>
        <v>0</v>
      </c>
      <c r="CL48" s="709">
        <f t="shared" si="31"/>
        <v>1078560</v>
      </c>
      <c r="CM48" s="710">
        <f t="shared" si="32"/>
        <v>0</v>
      </c>
      <c r="CN48" s="710">
        <f t="shared" si="33"/>
        <v>1078559</v>
      </c>
      <c r="CO48" s="786">
        <f t="shared" si="34"/>
        <v>1</v>
      </c>
      <c r="CP48" s="617">
        <f t="shared" si="35"/>
        <v>0</v>
      </c>
      <c r="CQ48" s="503"/>
      <c r="CR48" s="373"/>
      <c r="CS48" s="377"/>
      <c r="CT48" s="590"/>
      <c r="CU48" s="725"/>
      <c r="CV48" s="373"/>
      <c r="CW48" s="376"/>
      <c r="CX48" s="376"/>
      <c r="CY48" s="376"/>
      <c r="CZ48" s="376"/>
      <c r="DA48" s="376"/>
      <c r="DB48" s="376"/>
      <c r="DC48" s="376"/>
      <c r="DD48" s="376"/>
      <c r="DE48" s="377"/>
      <c r="DF48" s="373"/>
      <c r="DG48" s="376"/>
      <c r="DH48" s="376"/>
      <c r="DI48" s="376"/>
      <c r="DJ48" s="376"/>
      <c r="DK48" s="376"/>
      <c r="DL48" s="376"/>
      <c r="DM48" s="376"/>
      <c r="DN48" s="376"/>
      <c r="DO48" s="376"/>
      <c r="DP48" s="377"/>
      <c r="DQ48" s="592"/>
      <c r="DR48" s="373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4"/>
      <c r="EG48" s="374"/>
      <c r="EH48" s="374"/>
      <c r="EI48" s="374"/>
      <c r="EJ48" s="374"/>
      <c r="EK48" s="374"/>
      <c r="EL48" s="374"/>
      <c r="EM48" s="374"/>
      <c r="EN48" s="374"/>
      <c r="EO48" s="766">
        <f t="shared" si="22"/>
        <v>0</v>
      </c>
      <c r="EP48" s="374"/>
      <c r="EQ48" s="374"/>
      <c r="ER48" s="374"/>
      <c r="ES48" s="374"/>
      <c r="ET48" s="374"/>
      <c r="EU48" s="377"/>
      <c r="EV48" s="590"/>
      <c r="EW48" s="618">
        <f t="shared" si="23"/>
        <v>2009</v>
      </c>
      <c r="EX48" s="709">
        <f t="shared" si="39"/>
        <v>1078560</v>
      </c>
      <c r="EY48" s="710">
        <f t="shared" si="40"/>
        <v>134819</v>
      </c>
      <c r="EZ48" s="710">
        <f t="shared" si="41"/>
        <v>1078559</v>
      </c>
      <c r="FA48" s="711">
        <f t="shared" si="42"/>
        <v>1</v>
      </c>
      <c r="FB48" s="379">
        <v>1078560</v>
      </c>
      <c r="FC48" s="378">
        <v>134819</v>
      </c>
      <c r="FD48" s="378">
        <v>1078559</v>
      </c>
      <c r="FE48" s="609">
        <v>1</v>
      </c>
      <c r="FF48" s="381">
        <f t="shared" si="38"/>
        <v>0</v>
      </c>
    </row>
    <row r="49" spans="1:162" s="277" customFormat="1" x14ac:dyDescent="0.15">
      <c r="A49" s="492">
        <v>35</v>
      </c>
      <c r="B49" s="511"/>
      <c r="C49" s="490" t="s">
        <v>197</v>
      </c>
      <c r="D49" s="777">
        <f>IF(C49="","",(VLOOKUP(C49,PD!A:B,2,FALSE)))</f>
        <v>30</v>
      </c>
      <c r="E49" s="390" t="s">
        <v>455</v>
      </c>
      <c r="F49" s="390" t="s">
        <v>450</v>
      </c>
      <c r="G49" s="547" t="s">
        <v>450</v>
      </c>
      <c r="H49" s="528"/>
      <c r="I49" s="376" t="s">
        <v>424</v>
      </c>
      <c r="J49" s="528"/>
      <c r="K49" s="377"/>
      <c r="L49" s="373" t="s">
        <v>613</v>
      </c>
      <c r="M49" s="547" t="s">
        <v>458</v>
      </c>
      <c r="N49" s="374"/>
      <c r="O49" s="530">
        <v>1</v>
      </c>
      <c r="P49" s="528"/>
      <c r="Q49" s="511">
        <v>44</v>
      </c>
      <c r="R49" s="530">
        <v>3</v>
      </c>
      <c r="S49" s="376"/>
      <c r="T49" s="528"/>
      <c r="U49" s="757"/>
      <c r="V49" s="754"/>
      <c r="W49" s="528"/>
      <c r="X49" s="376"/>
      <c r="Y49" s="376"/>
      <c r="Z49" s="511"/>
      <c r="AA49" s="373"/>
      <c r="AB49" s="528"/>
      <c r="AC49" s="377"/>
      <c r="AD49" s="375"/>
      <c r="AE49" s="374"/>
      <c r="AF49" s="492"/>
      <c r="AG49" s="493"/>
      <c r="AH49" s="772">
        <v>1</v>
      </c>
      <c r="AI49" s="531"/>
      <c r="AJ49" s="530">
        <v>5</v>
      </c>
      <c r="AK49" s="541">
        <f>IF(AJ49="","",(VLOOKUP(AJ49,償却率表!A:B,2,FALSE)))</f>
        <v>0.2</v>
      </c>
      <c r="AL49" s="505" t="s">
        <v>177</v>
      </c>
      <c r="AM49" s="524">
        <f>IF(AL49="","",(VLOOKUP(AL49,PD!G:H,2,FALSE)))</f>
        <v>1</v>
      </c>
      <c r="AN49" s="598">
        <v>40105</v>
      </c>
      <c r="AO49" s="616">
        <v>2009</v>
      </c>
      <c r="AP49" s="619"/>
      <c r="AQ49" s="505">
        <v>2009</v>
      </c>
      <c r="AR49" s="528">
        <f t="shared" si="0"/>
        <v>9</v>
      </c>
      <c r="AS49" s="377">
        <f t="shared" si="28"/>
        <v>2014</v>
      </c>
      <c r="AT49" s="540">
        <v>3391500</v>
      </c>
      <c r="AU49" s="392"/>
      <c r="AV49" s="393"/>
      <c r="AW49" s="577"/>
      <c r="AX49" s="373"/>
      <c r="AY49" s="616" t="s">
        <v>179</v>
      </c>
      <c r="AZ49" s="521">
        <f>IF(AY49="","",(VLOOKUP(AY49,PD!J:K,2,FALSE)))</f>
        <v>1</v>
      </c>
      <c r="BA49" s="528">
        <v>2009</v>
      </c>
      <c r="BB49" s="589">
        <f t="shared" si="43"/>
        <v>1</v>
      </c>
      <c r="BC49" s="373"/>
      <c r="BD49" s="376"/>
      <c r="BE49" s="493"/>
      <c r="BF49" s="394">
        <f t="shared" si="1"/>
        <v>0</v>
      </c>
      <c r="BG49" s="395" t="str">
        <f t="shared" si="2"/>
        <v/>
      </c>
      <c r="BH49" s="396" t="str">
        <f t="shared" si="3"/>
        <v/>
      </c>
      <c r="BI49" s="396" t="str">
        <f t="shared" si="4"/>
        <v/>
      </c>
      <c r="BJ49" s="396" t="str">
        <f t="shared" si="5"/>
        <v/>
      </c>
      <c r="BK49" s="396" t="str">
        <f t="shared" si="6"/>
        <v/>
      </c>
      <c r="BL49" s="396" t="str">
        <f t="shared" si="7"/>
        <v/>
      </c>
      <c r="BM49" s="396" t="str">
        <f t="shared" si="8"/>
        <v/>
      </c>
      <c r="BN49" s="396" t="str">
        <f t="shared" si="9"/>
        <v/>
      </c>
      <c r="BO49" s="396" t="str">
        <f t="shared" si="10"/>
        <v/>
      </c>
      <c r="BP49" s="397" t="str">
        <f t="shared" si="11"/>
        <v/>
      </c>
      <c r="BQ49" s="782"/>
      <c r="BR49" s="380"/>
      <c r="BS49" s="600"/>
      <c r="BT49" s="394">
        <f t="shared" si="12"/>
        <v>0</v>
      </c>
      <c r="BU49" s="395" t="str">
        <f t="shared" si="13"/>
        <v/>
      </c>
      <c r="BV49" s="396" t="str">
        <f t="shared" si="37"/>
        <v/>
      </c>
      <c r="BW49" s="396" t="str">
        <f t="shared" si="14"/>
        <v/>
      </c>
      <c r="BX49" s="396" t="str">
        <f t="shared" si="15"/>
        <v/>
      </c>
      <c r="BY49" s="396" t="str">
        <f t="shared" si="16"/>
        <v/>
      </c>
      <c r="BZ49" s="396" t="str">
        <f t="shared" si="17"/>
        <v/>
      </c>
      <c r="CA49" s="396" t="str">
        <f t="shared" si="29"/>
        <v/>
      </c>
      <c r="CB49" s="396" t="str">
        <f t="shared" si="18"/>
        <v/>
      </c>
      <c r="CC49" s="396" t="str">
        <f t="shared" si="19"/>
        <v/>
      </c>
      <c r="CD49" s="396" t="str">
        <f t="shared" si="20"/>
        <v/>
      </c>
      <c r="CE49" s="397" t="str">
        <f t="shared" si="21"/>
        <v/>
      </c>
      <c r="CF49" s="379"/>
      <c r="CG49" s="378"/>
      <c r="CH49" s="378"/>
      <c r="CI49" s="378"/>
      <c r="CJ49" s="382"/>
      <c r="CK49" s="398">
        <f t="shared" si="30"/>
        <v>0</v>
      </c>
      <c r="CL49" s="709">
        <f t="shared" si="31"/>
        <v>3391500</v>
      </c>
      <c r="CM49" s="710">
        <f t="shared" si="32"/>
        <v>0</v>
      </c>
      <c r="CN49" s="710">
        <f t="shared" si="33"/>
        <v>3391499</v>
      </c>
      <c r="CO49" s="786">
        <f t="shared" si="34"/>
        <v>1</v>
      </c>
      <c r="CP49" s="617">
        <f t="shared" si="35"/>
        <v>0</v>
      </c>
      <c r="CQ49" s="503"/>
      <c r="CR49" s="373"/>
      <c r="CS49" s="377"/>
      <c r="CT49" s="590"/>
      <c r="CU49" s="725"/>
      <c r="CV49" s="373"/>
      <c r="CW49" s="376"/>
      <c r="CX49" s="376"/>
      <c r="CY49" s="376"/>
      <c r="CZ49" s="376"/>
      <c r="DA49" s="376"/>
      <c r="DB49" s="376"/>
      <c r="DC49" s="376"/>
      <c r="DD49" s="376"/>
      <c r="DE49" s="377"/>
      <c r="DF49" s="373"/>
      <c r="DG49" s="376"/>
      <c r="DH49" s="376"/>
      <c r="DI49" s="376"/>
      <c r="DJ49" s="376"/>
      <c r="DK49" s="376"/>
      <c r="DL49" s="376"/>
      <c r="DM49" s="376"/>
      <c r="DN49" s="376"/>
      <c r="DO49" s="376"/>
      <c r="DP49" s="377"/>
      <c r="DQ49" s="592"/>
      <c r="DR49" s="373"/>
      <c r="DS49" s="376"/>
      <c r="DT49" s="376"/>
      <c r="DU49" s="376"/>
      <c r="DV49" s="376"/>
      <c r="DW49" s="376"/>
      <c r="DX49" s="376"/>
      <c r="DY49" s="376"/>
      <c r="DZ49" s="376"/>
      <c r="EA49" s="376"/>
      <c r="EB49" s="376"/>
      <c r="EC49" s="376"/>
      <c r="ED49" s="376"/>
      <c r="EE49" s="376"/>
      <c r="EF49" s="374"/>
      <c r="EG49" s="374"/>
      <c r="EH49" s="374"/>
      <c r="EI49" s="374"/>
      <c r="EJ49" s="374"/>
      <c r="EK49" s="374"/>
      <c r="EL49" s="374"/>
      <c r="EM49" s="374"/>
      <c r="EN49" s="374"/>
      <c r="EO49" s="766">
        <f t="shared" si="22"/>
        <v>0</v>
      </c>
      <c r="EP49" s="374"/>
      <c r="EQ49" s="374"/>
      <c r="ER49" s="374"/>
      <c r="ES49" s="374"/>
      <c r="ET49" s="374"/>
      <c r="EU49" s="377"/>
      <c r="EV49" s="590"/>
      <c r="EW49" s="618">
        <f t="shared" si="23"/>
        <v>2009</v>
      </c>
      <c r="EX49" s="709">
        <f t="shared" si="39"/>
        <v>3391500</v>
      </c>
      <c r="EY49" s="710">
        <f t="shared" si="40"/>
        <v>0</v>
      </c>
      <c r="EZ49" s="710">
        <f t="shared" si="41"/>
        <v>3391499</v>
      </c>
      <c r="FA49" s="711">
        <f t="shared" si="42"/>
        <v>1</v>
      </c>
      <c r="FB49" s="379">
        <v>3391500</v>
      </c>
      <c r="FC49" s="378">
        <v>0</v>
      </c>
      <c r="FD49" s="378">
        <v>3391499</v>
      </c>
      <c r="FE49" s="609">
        <v>1</v>
      </c>
      <c r="FF49" s="381">
        <f t="shared" si="38"/>
        <v>0</v>
      </c>
    </row>
    <row r="50" spans="1:162" s="277" customFormat="1" x14ac:dyDescent="0.15">
      <c r="A50" s="492">
        <v>36</v>
      </c>
      <c r="B50" s="511"/>
      <c r="C50" s="490" t="s">
        <v>197</v>
      </c>
      <c r="D50" s="777">
        <f>IF(C50="","",(VLOOKUP(C50,PD!A:B,2,FALSE)))</f>
        <v>30</v>
      </c>
      <c r="E50" s="390" t="s">
        <v>455</v>
      </c>
      <c r="F50" s="390" t="s">
        <v>451</v>
      </c>
      <c r="G50" s="547" t="s">
        <v>451</v>
      </c>
      <c r="H50" s="528"/>
      <c r="I50" s="376" t="s">
        <v>427</v>
      </c>
      <c r="J50" s="528"/>
      <c r="K50" s="377"/>
      <c r="L50" s="373" t="s">
        <v>613</v>
      </c>
      <c r="M50" s="547" t="s">
        <v>459</v>
      </c>
      <c r="N50" s="374"/>
      <c r="O50" s="530">
        <v>1</v>
      </c>
      <c r="P50" s="528"/>
      <c r="Q50" s="511">
        <v>44</v>
      </c>
      <c r="R50" s="530">
        <v>3</v>
      </c>
      <c r="S50" s="376"/>
      <c r="T50" s="528"/>
      <c r="U50" s="757"/>
      <c r="V50" s="754"/>
      <c r="W50" s="528"/>
      <c r="X50" s="376"/>
      <c r="Y50" s="376"/>
      <c r="Z50" s="511"/>
      <c r="AA50" s="373"/>
      <c r="AB50" s="528"/>
      <c r="AC50" s="377"/>
      <c r="AD50" s="375"/>
      <c r="AE50" s="374"/>
      <c r="AF50" s="492"/>
      <c r="AG50" s="493"/>
      <c r="AH50" s="772">
        <v>1</v>
      </c>
      <c r="AI50" s="531"/>
      <c r="AJ50" s="530">
        <v>6</v>
      </c>
      <c r="AK50" s="541">
        <f>IF(AJ50="","",(VLOOKUP(AJ50,償却率表!A:B,2,FALSE)))</f>
        <v>0.16700000000000001</v>
      </c>
      <c r="AL50" s="505" t="s">
        <v>177</v>
      </c>
      <c r="AM50" s="524">
        <f>IF(AL50="","",(VLOOKUP(AL50,PD!G:H,2,FALSE)))</f>
        <v>1</v>
      </c>
      <c r="AN50" s="598">
        <v>39865</v>
      </c>
      <c r="AO50" s="616">
        <v>2008</v>
      </c>
      <c r="AP50" s="619"/>
      <c r="AQ50" s="505">
        <v>2009</v>
      </c>
      <c r="AR50" s="528">
        <f t="shared" si="0"/>
        <v>9</v>
      </c>
      <c r="AS50" s="377">
        <f t="shared" si="28"/>
        <v>2015</v>
      </c>
      <c r="AT50" s="540">
        <v>1470000</v>
      </c>
      <c r="AU50" s="392"/>
      <c r="AV50" s="393"/>
      <c r="AW50" s="577"/>
      <c r="AX50" s="373"/>
      <c r="AY50" s="616" t="s">
        <v>179</v>
      </c>
      <c r="AZ50" s="521">
        <f>IF(AY50="","",(VLOOKUP(AY50,PD!J:K,2,FALSE)))</f>
        <v>1</v>
      </c>
      <c r="BA50" s="528">
        <v>2011</v>
      </c>
      <c r="BB50" s="589">
        <f t="shared" si="43"/>
        <v>1</v>
      </c>
      <c r="BC50" s="373"/>
      <c r="BD50" s="376"/>
      <c r="BE50" s="493"/>
      <c r="BF50" s="394">
        <f t="shared" si="1"/>
        <v>0</v>
      </c>
      <c r="BG50" s="395" t="str">
        <f t="shared" si="2"/>
        <v/>
      </c>
      <c r="BH50" s="396" t="str">
        <f t="shared" si="3"/>
        <v/>
      </c>
      <c r="BI50" s="396" t="str">
        <f t="shared" si="4"/>
        <v/>
      </c>
      <c r="BJ50" s="396" t="str">
        <f t="shared" si="5"/>
        <v/>
      </c>
      <c r="BK50" s="396" t="str">
        <f t="shared" si="6"/>
        <v/>
      </c>
      <c r="BL50" s="396" t="str">
        <f t="shared" si="7"/>
        <v/>
      </c>
      <c r="BM50" s="396" t="str">
        <f t="shared" si="8"/>
        <v/>
      </c>
      <c r="BN50" s="396" t="str">
        <f t="shared" si="9"/>
        <v/>
      </c>
      <c r="BO50" s="396" t="str">
        <f t="shared" si="10"/>
        <v/>
      </c>
      <c r="BP50" s="397" t="str">
        <f t="shared" si="11"/>
        <v/>
      </c>
      <c r="BQ50" s="782"/>
      <c r="BR50" s="380"/>
      <c r="BS50" s="600"/>
      <c r="BT50" s="394">
        <f t="shared" si="12"/>
        <v>0</v>
      </c>
      <c r="BU50" s="395" t="str">
        <f t="shared" si="13"/>
        <v/>
      </c>
      <c r="BV50" s="396" t="str">
        <f t="shared" si="37"/>
        <v/>
      </c>
      <c r="BW50" s="396" t="str">
        <f t="shared" si="14"/>
        <v/>
      </c>
      <c r="BX50" s="396" t="str">
        <f t="shared" si="15"/>
        <v/>
      </c>
      <c r="BY50" s="396" t="str">
        <f t="shared" si="16"/>
        <v/>
      </c>
      <c r="BZ50" s="396" t="str">
        <f t="shared" si="17"/>
        <v/>
      </c>
      <c r="CA50" s="396" t="str">
        <f t="shared" si="29"/>
        <v/>
      </c>
      <c r="CB50" s="396" t="str">
        <f t="shared" si="18"/>
        <v/>
      </c>
      <c r="CC50" s="396" t="str">
        <f t="shared" si="19"/>
        <v/>
      </c>
      <c r="CD50" s="396" t="str">
        <f t="shared" si="20"/>
        <v/>
      </c>
      <c r="CE50" s="397" t="str">
        <f t="shared" si="21"/>
        <v/>
      </c>
      <c r="CF50" s="379"/>
      <c r="CG50" s="378"/>
      <c r="CH50" s="378"/>
      <c r="CI50" s="378"/>
      <c r="CJ50" s="382"/>
      <c r="CK50" s="398">
        <f t="shared" si="30"/>
        <v>0</v>
      </c>
      <c r="CL50" s="709">
        <f t="shared" si="31"/>
        <v>1470000</v>
      </c>
      <c r="CM50" s="710">
        <f t="shared" si="32"/>
        <v>0</v>
      </c>
      <c r="CN50" s="710">
        <f t="shared" si="33"/>
        <v>1469999</v>
      </c>
      <c r="CO50" s="786">
        <f t="shared" si="34"/>
        <v>1</v>
      </c>
      <c r="CP50" s="617">
        <f t="shared" si="35"/>
        <v>0</v>
      </c>
      <c r="CQ50" s="503"/>
      <c r="CR50" s="373" t="s">
        <v>468</v>
      </c>
      <c r="CS50" s="377"/>
      <c r="CT50" s="590"/>
      <c r="CU50" s="725"/>
      <c r="CV50" s="373"/>
      <c r="CW50" s="376"/>
      <c r="CX50" s="376"/>
      <c r="CY50" s="376"/>
      <c r="CZ50" s="376"/>
      <c r="DA50" s="528"/>
      <c r="DB50" s="376"/>
      <c r="DC50" s="376"/>
      <c r="DD50" s="376"/>
      <c r="DE50" s="377"/>
      <c r="DF50" s="373"/>
      <c r="DG50" s="376"/>
      <c r="DH50" s="376"/>
      <c r="DI50" s="376"/>
      <c r="DJ50" s="376"/>
      <c r="DK50" s="376"/>
      <c r="DL50" s="376"/>
      <c r="DM50" s="376"/>
      <c r="DN50" s="376"/>
      <c r="DO50" s="376"/>
      <c r="DP50" s="377"/>
      <c r="DQ50" s="592"/>
      <c r="DR50" s="373"/>
      <c r="DS50" s="376"/>
      <c r="DT50" s="376"/>
      <c r="DU50" s="376"/>
      <c r="DV50" s="376"/>
      <c r="DW50" s="376"/>
      <c r="DX50" s="376"/>
      <c r="DY50" s="376"/>
      <c r="DZ50" s="376"/>
      <c r="EA50" s="376"/>
      <c r="EB50" s="376"/>
      <c r="EC50" s="376"/>
      <c r="ED50" s="376"/>
      <c r="EE50" s="376"/>
      <c r="EF50" s="374"/>
      <c r="EG50" s="374"/>
      <c r="EH50" s="374"/>
      <c r="EI50" s="374"/>
      <c r="EJ50" s="374"/>
      <c r="EK50" s="374"/>
      <c r="EL50" s="374"/>
      <c r="EM50" s="374"/>
      <c r="EN50" s="374"/>
      <c r="EO50" s="766">
        <f t="shared" si="22"/>
        <v>0</v>
      </c>
      <c r="EP50" s="374"/>
      <c r="EQ50" s="374"/>
      <c r="ER50" s="374"/>
      <c r="ES50" s="374"/>
      <c r="ET50" s="374"/>
      <c r="EU50" s="377"/>
      <c r="EV50" s="590"/>
      <c r="EW50" s="618">
        <f t="shared" si="23"/>
        <v>2011</v>
      </c>
      <c r="EX50" s="709">
        <f t="shared" si="39"/>
        <v>1470000</v>
      </c>
      <c r="EY50" s="710">
        <f t="shared" si="40"/>
        <v>0</v>
      </c>
      <c r="EZ50" s="710">
        <f t="shared" si="41"/>
        <v>1469999</v>
      </c>
      <c r="FA50" s="711">
        <f t="shared" si="42"/>
        <v>1</v>
      </c>
      <c r="FB50" s="379">
        <v>1470000</v>
      </c>
      <c r="FC50" s="378">
        <v>0</v>
      </c>
      <c r="FD50" s="378">
        <v>1469999</v>
      </c>
      <c r="FE50" s="609">
        <v>1</v>
      </c>
      <c r="FF50" s="381">
        <f t="shared" si="38"/>
        <v>0</v>
      </c>
    </row>
    <row r="51" spans="1:162" s="277" customFormat="1" x14ac:dyDescent="0.15">
      <c r="A51" s="492">
        <v>37</v>
      </c>
      <c r="B51" s="511"/>
      <c r="C51" s="490" t="s">
        <v>197</v>
      </c>
      <c r="D51" s="777">
        <f>IF(C51="","",(VLOOKUP(C51,PD!A:B,2,FALSE)))</f>
        <v>30</v>
      </c>
      <c r="E51" s="390" t="s">
        <v>455</v>
      </c>
      <c r="F51" s="390" t="s">
        <v>452</v>
      </c>
      <c r="G51" s="547" t="s">
        <v>452</v>
      </c>
      <c r="H51" s="528"/>
      <c r="I51" s="376" t="s">
        <v>424</v>
      </c>
      <c r="J51" s="528"/>
      <c r="K51" s="377"/>
      <c r="L51" s="373" t="s">
        <v>614</v>
      </c>
      <c r="M51" s="547" t="s">
        <v>460</v>
      </c>
      <c r="N51" s="374"/>
      <c r="O51" s="530">
        <v>1</v>
      </c>
      <c r="P51" s="528"/>
      <c r="Q51" s="511">
        <v>44</v>
      </c>
      <c r="R51" s="530">
        <v>3</v>
      </c>
      <c r="S51" s="376"/>
      <c r="T51" s="528"/>
      <c r="U51" s="757"/>
      <c r="V51" s="754"/>
      <c r="W51" s="528"/>
      <c r="X51" s="376"/>
      <c r="Y51" s="376"/>
      <c r="Z51" s="511"/>
      <c r="AA51" s="373"/>
      <c r="AB51" s="528"/>
      <c r="AC51" s="377"/>
      <c r="AD51" s="375"/>
      <c r="AE51" s="374"/>
      <c r="AF51" s="492"/>
      <c r="AG51" s="493"/>
      <c r="AH51" s="772">
        <v>1</v>
      </c>
      <c r="AI51" s="531"/>
      <c r="AJ51" s="530">
        <v>8</v>
      </c>
      <c r="AK51" s="541">
        <f>IF(AJ51="","",(VLOOKUP(AJ51,償却率表!A:B,2,FALSE)))</f>
        <v>0.125</v>
      </c>
      <c r="AL51" s="505" t="s">
        <v>177</v>
      </c>
      <c r="AM51" s="524">
        <f>IF(AL51="","",(VLOOKUP(AL51,PD!G:H,2,FALSE)))</f>
        <v>1</v>
      </c>
      <c r="AN51" s="598" t="s">
        <v>462</v>
      </c>
      <c r="AO51" s="616">
        <v>2014</v>
      </c>
      <c r="AP51" s="619"/>
      <c r="AQ51" s="505">
        <v>2014</v>
      </c>
      <c r="AR51" s="528">
        <f t="shared" si="0"/>
        <v>4</v>
      </c>
      <c r="AS51" s="377">
        <f t="shared" si="28"/>
        <v>2022</v>
      </c>
      <c r="AT51" s="540">
        <v>107784000</v>
      </c>
      <c r="AU51" s="392"/>
      <c r="AV51" s="393"/>
      <c r="AW51" s="577"/>
      <c r="AX51" s="373"/>
      <c r="AY51" s="616" t="s">
        <v>179</v>
      </c>
      <c r="AZ51" s="521">
        <f>IF(AY51="","",(VLOOKUP(AY51,PD!J:K,2,FALSE)))</f>
        <v>1</v>
      </c>
      <c r="BA51" s="528">
        <v>2014</v>
      </c>
      <c r="BB51" s="589">
        <f t="shared" si="43"/>
        <v>67365000</v>
      </c>
      <c r="BC51" s="373"/>
      <c r="BD51" s="376"/>
      <c r="BE51" s="493"/>
      <c r="BF51" s="394">
        <f t="shared" si="1"/>
        <v>0</v>
      </c>
      <c r="BG51" s="395" t="str">
        <f t="shared" si="2"/>
        <v/>
      </c>
      <c r="BH51" s="396" t="str">
        <f t="shared" si="3"/>
        <v/>
      </c>
      <c r="BI51" s="396" t="str">
        <f t="shared" si="4"/>
        <v/>
      </c>
      <c r="BJ51" s="396" t="str">
        <f t="shared" si="5"/>
        <v/>
      </c>
      <c r="BK51" s="396" t="str">
        <f t="shared" si="6"/>
        <v/>
      </c>
      <c r="BL51" s="396" t="str">
        <f t="shared" si="7"/>
        <v/>
      </c>
      <c r="BM51" s="396" t="str">
        <f t="shared" si="8"/>
        <v/>
      </c>
      <c r="BN51" s="396" t="str">
        <f t="shared" si="9"/>
        <v/>
      </c>
      <c r="BO51" s="396" t="str">
        <f t="shared" si="10"/>
        <v/>
      </c>
      <c r="BP51" s="397" t="str">
        <f t="shared" si="11"/>
        <v/>
      </c>
      <c r="BQ51" s="782"/>
      <c r="BR51" s="380"/>
      <c r="BS51" s="600"/>
      <c r="BT51" s="394">
        <f t="shared" si="12"/>
        <v>0</v>
      </c>
      <c r="BU51" s="395" t="str">
        <f t="shared" si="13"/>
        <v/>
      </c>
      <c r="BV51" s="396" t="str">
        <f t="shared" si="37"/>
        <v/>
      </c>
      <c r="BW51" s="396" t="str">
        <f t="shared" si="14"/>
        <v/>
      </c>
      <c r="BX51" s="396" t="str">
        <f t="shared" si="15"/>
        <v/>
      </c>
      <c r="BY51" s="396" t="str">
        <f t="shared" si="16"/>
        <v/>
      </c>
      <c r="BZ51" s="396" t="str">
        <f t="shared" si="17"/>
        <v/>
      </c>
      <c r="CA51" s="396" t="str">
        <f t="shared" si="29"/>
        <v/>
      </c>
      <c r="CB51" s="396" t="str">
        <f t="shared" si="18"/>
        <v/>
      </c>
      <c r="CC51" s="396" t="str">
        <f t="shared" si="19"/>
        <v/>
      </c>
      <c r="CD51" s="396" t="str">
        <f t="shared" si="20"/>
        <v/>
      </c>
      <c r="CE51" s="397" t="str">
        <f t="shared" si="21"/>
        <v/>
      </c>
      <c r="CF51" s="379"/>
      <c r="CG51" s="378"/>
      <c r="CH51" s="378"/>
      <c r="CI51" s="378"/>
      <c r="CJ51" s="382"/>
      <c r="CK51" s="398">
        <f t="shared" si="30"/>
        <v>0</v>
      </c>
      <c r="CL51" s="709">
        <f t="shared" si="31"/>
        <v>107784000</v>
      </c>
      <c r="CM51" s="710">
        <f t="shared" si="32"/>
        <v>13473000</v>
      </c>
      <c r="CN51" s="710">
        <f t="shared" si="33"/>
        <v>53892000</v>
      </c>
      <c r="CO51" s="786">
        <f t="shared" si="34"/>
        <v>53892000</v>
      </c>
      <c r="CP51" s="617">
        <f t="shared" si="35"/>
        <v>0</v>
      </c>
      <c r="CQ51" s="503"/>
      <c r="CR51" s="373"/>
      <c r="CS51" s="377"/>
      <c r="CT51" s="590"/>
      <c r="CU51" s="725"/>
      <c r="CV51" s="373"/>
      <c r="CW51" s="376"/>
      <c r="CX51" s="376"/>
      <c r="CY51" s="376"/>
      <c r="CZ51" s="376"/>
      <c r="DA51" s="528"/>
      <c r="DB51" s="376"/>
      <c r="DC51" s="376"/>
      <c r="DD51" s="376"/>
      <c r="DE51" s="377"/>
      <c r="DF51" s="373"/>
      <c r="DG51" s="376"/>
      <c r="DH51" s="376"/>
      <c r="DI51" s="376"/>
      <c r="DJ51" s="376"/>
      <c r="DK51" s="376"/>
      <c r="DL51" s="376"/>
      <c r="DM51" s="376"/>
      <c r="DN51" s="376"/>
      <c r="DO51" s="376"/>
      <c r="DP51" s="377"/>
      <c r="DQ51" s="592"/>
      <c r="DR51" s="373"/>
      <c r="DS51" s="376"/>
      <c r="DT51" s="376"/>
      <c r="DU51" s="376"/>
      <c r="DV51" s="376"/>
      <c r="DW51" s="376"/>
      <c r="DX51" s="376"/>
      <c r="DY51" s="376"/>
      <c r="DZ51" s="376"/>
      <c r="EA51" s="376"/>
      <c r="EB51" s="376"/>
      <c r="EC51" s="376"/>
      <c r="ED51" s="376"/>
      <c r="EE51" s="376"/>
      <c r="EF51" s="374"/>
      <c r="EG51" s="374"/>
      <c r="EH51" s="374"/>
      <c r="EI51" s="374"/>
      <c r="EJ51" s="374"/>
      <c r="EK51" s="374"/>
      <c r="EL51" s="374"/>
      <c r="EM51" s="374"/>
      <c r="EN51" s="374"/>
      <c r="EO51" s="766">
        <f t="shared" si="22"/>
        <v>13473000</v>
      </c>
      <c r="EP51" s="374"/>
      <c r="EQ51" s="374"/>
      <c r="ER51" s="374"/>
      <c r="ES51" s="374"/>
      <c r="ET51" s="374"/>
      <c r="EU51" s="377"/>
      <c r="EV51" s="590"/>
      <c r="EW51" s="618">
        <f t="shared" si="23"/>
        <v>2014</v>
      </c>
      <c r="EX51" s="709">
        <f t="shared" si="39"/>
        <v>107784000</v>
      </c>
      <c r="EY51" s="710">
        <f t="shared" si="40"/>
        <v>13473000</v>
      </c>
      <c r="EZ51" s="710">
        <f t="shared" si="41"/>
        <v>40419000</v>
      </c>
      <c r="FA51" s="711">
        <f t="shared" si="42"/>
        <v>67365000</v>
      </c>
      <c r="FB51" s="379">
        <v>107784000</v>
      </c>
      <c r="FC51" s="378">
        <v>13473000</v>
      </c>
      <c r="FD51" s="378">
        <v>40419000</v>
      </c>
      <c r="FE51" s="609">
        <v>67365000</v>
      </c>
      <c r="FF51" s="381">
        <f t="shared" si="38"/>
        <v>0</v>
      </c>
    </row>
    <row r="52" spans="1:162" s="277" customFormat="1" x14ac:dyDescent="0.15">
      <c r="A52" s="492">
        <v>38</v>
      </c>
      <c r="B52" s="511"/>
      <c r="C52" s="490" t="s">
        <v>197</v>
      </c>
      <c r="D52" s="777">
        <f>IF(C52="","",(VLOOKUP(C52,PD!A:B,2,FALSE)))</f>
        <v>30</v>
      </c>
      <c r="E52" s="390" t="s">
        <v>455</v>
      </c>
      <c r="F52" s="390" t="s">
        <v>453</v>
      </c>
      <c r="G52" s="547" t="s">
        <v>453</v>
      </c>
      <c r="H52" s="528"/>
      <c r="I52" s="376" t="s">
        <v>424</v>
      </c>
      <c r="J52" s="528"/>
      <c r="K52" s="377"/>
      <c r="L52" s="373" t="s">
        <v>614</v>
      </c>
      <c r="M52" s="547" t="s">
        <v>460</v>
      </c>
      <c r="N52" s="374"/>
      <c r="O52" s="530">
        <v>1</v>
      </c>
      <c r="P52" s="528"/>
      <c r="Q52" s="511">
        <v>44</v>
      </c>
      <c r="R52" s="530">
        <v>3</v>
      </c>
      <c r="S52" s="376"/>
      <c r="T52" s="528"/>
      <c r="U52" s="757"/>
      <c r="V52" s="754"/>
      <c r="W52" s="528"/>
      <c r="X52" s="376"/>
      <c r="Y52" s="376"/>
      <c r="Z52" s="511"/>
      <c r="AA52" s="373"/>
      <c r="AB52" s="528"/>
      <c r="AC52" s="377"/>
      <c r="AD52" s="375"/>
      <c r="AE52" s="374"/>
      <c r="AF52" s="492"/>
      <c r="AG52" s="493"/>
      <c r="AH52" s="772">
        <v>1</v>
      </c>
      <c r="AI52" s="531"/>
      <c r="AJ52" s="530">
        <v>8</v>
      </c>
      <c r="AK52" s="541">
        <f>IF(AJ52="","",(VLOOKUP(AJ52,償却率表!A:B,2,FALSE)))</f>
        <v>0.125</v>
      </c>
      <c r="AL52" s="505" t="s">
        <v>177</v>
      </c>
      <c r="AM52" s="524">
        <f>IF(AL52="","",(VLOOKUP(AL52,PD!G:H,2,FALSE)))</f>
        <v>1</v>
      </c>
      <c r="AN52" s="598" t="s">
        <v>463</v>
      </c>
      <c r="AO52" s="616">
        <v>2014</v>
      </c>
      <c r="AP52" s="619"/>
      <c r="AQ52" s="505">
        <v>2014</v>
      </c>
      <c r="AR52" s="528">
        <f t="shared" si="0"/>
        <v>4</v>
      </c>
      <c r="AS52" s="377">
        <f t="shared" si="28"/>
        <v>2022</v>
      </c>
      <c r="AT52" s="540">
        <v>7668000</v>
      </c>
      <c r="AU52" s="392"/>
      <c r="AV52" s="393"/>
      <c r="AW52" s="577"/>
      <c r="AX52" s="373"/>
      <c r="AY52" s="616" t="s">
        <v>179</v>
      </c>
      <c r="AZ52" s="521">
        <f>IF(AY52="","",(VLOOKUP(AY52,PD!J:K,2,FALSE)))</f>
        <v>1</v>
      </c>
      <c r="BA52" s="528">
        <v>2014</v>
      </c>
      <c r="BB52" s="589">
        <f t="shared" si="43"/>
        <v>4792500</v>
      </c>
      <c r="BC52" s="373"/>
      <c r="BD52" s="376"/>
      <c r="BE52" s="493"/>
      <c r="BF52" s="394">
        <f t="shared" si="1"/>
        <v>0</v>
      </c>
      <c r="BG52" s="395" t="str">
        <f t="shared" si="2"/>
        <v/>
      </c>
      <c r="BH52" s="396" t="str">
        <f t="shared" si="3"/>
        <v/>
      </c>
      <c r="BI52" s="396" t="str">
        <f t="shared" si="4"/>
        <v/>
      </c>
      <c r="BJ52" s="396" t="str">
        <f t="shared" si="5"/>
        <v/>
      </c>
      <c r="BK52" s="396" t="str">
        <f t="shared" si="6"/>
        <v/>
      </c>
      <c r="BL52" s="396" t="str">
        <f t="shared" si="7"/>
        <v/>
      </c>
      <c r="BM52" s="396" t="str">
        <f t="shared" si="8"/>
        <v/>
      </c>
      <c r="BN52" s="396" t="str">
        <f t="shared" si="9"/>
        <v/>
      </c>
      <c r="BO52" s="396" t="str">
        <f t="shared" si="10"/>
        <v/>
      </c>
      <c r="BP52" s="397" t="str">
        <f t="shared" si="11"/>
        <v/>
      </c>
      <c r="BQ52" s="782"/>
      <c r="BR52" s="380"/>
      <c r="BS52" s="600"/>
      <c r="BT52" s="394">
        <f t="shared" si="12"/>
        <v>0</v>
      </c>
      <c r="BU52" s="395" t="str">
        <f t="shared" si="13"/>
        <v/>
      </c>
      <c r="BV52" s="396" t="str">
        <f t="shared" si="37"/>
        <v/>
      </c>
      <c r="BW52" s="396" t="str">
        <f t="shared" si="14"/>
        <v/>
      </c>
      <c r="BX52" s="396" t="str">
        <f t="shared" si="15"/>
        <v/>
      </c>
      <c r="BY52" s="396" t="str">
        <f t="shared" si="16"/>
        <v/>
      </c>
      <c r="BZ52" s="396" t="str">
        <f t="shared" si="17"/>
        <v/>
      </c>
      <c r="CA52" s="396" t="str">
        <f t="shared" si="29"/>
        <v/>
      </c>
      <c r="CB52" s="396" t="str">
        <f t="shared" si="18"/>
        <v/>
      </c>
      <c r="CC52" s="396" t="str">
        <f t="shared" si="19"/>
        <v/>
      </c>
      <c r="CD52" s="396" t="str">
        <f t="shared" si="20"/>
        <v/>
      </c>
      <c r="CE52" s="397" t="str">
        <f t="shared" si="21"/>
        <v/>
      </c>
      <c r="CF52" s="379"/>
      <c r="CG52" s="378"/>
      <c r="CH52" s="378"/>
      <c r="CI52" s="378"/>
      <c r="CJ52" s="382"/>
      <c r="CK52" s="398">
        <f t="shared" si="30"/>
        <v>0</v>
      </c>
      <c r="CL52" s="709">
        <f t="shared" si="31"/>
        <v>7668000</v>
      </c>
      <c r="CM52" s="710">
        <f t="shared" si="32"/>
        <v>958500</v>
      </c>
      <c r="CN52" s="710">
        <f t="shared" si="33"/>
        <v>3834000</v>
      </c>
      <c r="CO52" s="786">
        <f t="shared" si="34"/>
        <v>3834000</v>
      </c>
      <c r="CP52" s="617">
        <f t="shared" si="35"/>
        <v>0</v>
      </c>
      <c r="CQ52" s="503"/>
      <c r="CR52" s="373"/>
      <c r="CS52" s="377"/>
      <c r="CT52" s="590"/>
      <c r="CU52" s="725"/>
      <c r="CV52" s="373"/>
      <c r="CW52" s="376"/>
      <c r="CX52" s="376"/>
      <c r="CY52" s="376"/>
      <c r="CZ52" s="376"/>
      <c r="DA52" s="376"/>
      <c r="DB52" s="376"/>
      <c r="DC52" s="376"/>
      <c r="DD52" s="376"/>
      <c r="DE52" s="377"/>
      <c r="DF52" s="373"/>
      <c r="DG52" s="376"/>
      <c r="DH52" s="376"/>
      <c r="DI52" s="376"/>
      <c r="DJ52" s="376"/>
      <c r="DK52" s="376"/>
      <c r="DL52" s="376"/>
      <c r="DM52" s="376"/>
      <c r="DN52" s="376"/>
      <c r="DO52" s="376"/>
      <c r="DP52" s="377"/>
      <c r="DQ52" s="592"/>
      <c r="DR52" s="373"/>
      <c r="DS52" s="376"/>
      <c r="DT52" s="376"/>
      <c r="DU52" s="376"/>
      <c r="DV52" s="376"/>
      <c r="DW52" s="376"/>
      <c r="DX52" s="376"/>
      <c r="DY52" s="376"/>
      <c r="DZ52" s="376"/>
      <c r="EA52" s="376"/>
      <c r="EB52" s="376"/>
      <c r="EC52" s="376"/>
      <c r="ED52" s="376"/>
      <c r="EE52" s="376"/>
      <c r="EF52" s="374"/>
      <c r="EG52" s="374"/>
      <c r="EH52" s="374"/>
      <c r="EI52" s="374"/>
      <c r="EJ52" s="374"/>
      <c r="EK52" s="374"/>
      <c r="EL52" s="374"/>
      <c r="EM52" s="374"/>
      <c r="EN52" s="374"/>
      <c r="EO52" s="766">
        <f t="shared" si="22"/>
        <v>958500</v>
      </c>
      <c r="EP52" s="374"/>
      <c r="EQ52" s="374"/>
      <c r="ER52" s="374"/>
      <c r="ES52" s="374"/>
      <c r="ET52" s="374"/>
      <c r="EU52" s="377"/>
      <c r="EV52" s="590"/>
      <c r="EW52" s="618">
        <f t="shared" si="23"/>
        <v>2014</v>
      </c>
      <c r="EX52" s="709">
        <f t="shared" si="39"/>
        <v>7668000</v>
      </c>
      <c r="EY52" s="710">
        <f t="shared" si="40"/>
        <v>958500</v>
      </c>
      <c r="EZ52" s="710">
        <f t="shared" si="41"/>
        <v>2875500</v>
      </c>
      <c r="FA52" s="711">
        <f t="shared" si="42"/>
        <v>4792500</v>
      </c>
      <c r="FB52" s="379">
        <v>7668000</v>
      </c>
      <c r="FC52" s="378">
        <v>958500</v>
      </c>
      <c r="FD52" s="378">
        <v>2875500</v>
      </c>
      <c r="FE52" s="609">
        <v>4792500</v>
      </c>
      <c r="FF52" s="381">
        <f t="shared" si="38"/>
        <v>0</v>
      </c>
    </row>
    <row r="53" spans="1:162" s="277" customFormat="1" x14ac:dyDescent="0.15">
      <c r="A53" s="492">
        <v>39</v>
      </c>
      <c r="B53" s="511"/>
      <c r="C53" s="490" t="s">
        <v>197</v>
      </c>
      <c r="D53" s="777">
        <f>IF(C53="","",(VLOOKUP(C53,PD!A:B,2,FALSE)))</f>
        <v>30</v>
      </c>
      <c r="E53" s="390" t="s">
        <v>455</v>
      </c>
      <c r="F53" s="390" t="s">
        <v>454</v>
      </c>
      <c r="G53" s="547" t="s">
        <v>454</v>
      </c>
      <c r="H53" s="528"/>
      <c r="I53" s="376" t="s">
        <v>424</v>
      </c>
      <c r="J53" s="528"/>
      <c r="K53" s="377"/>
      <c r="L53" s="373" t="s">
        <v>614</v>
      </c>
      <c r="M53" s="547" t="s">
        <v>460</v>
      </c>
      <c r="N53" s="374"/>
      <c r="O53" s="530">
        <v>1</v>
      </c>
      <c r="P53" s="528"/>
      <c r="Q53" s="511">
        <v>44</v>
      </c>
      <c r="R53" s="530">
        <v>3</v>
      </c>
      <c r="S53" s="376"/>
      <c r="T53" s="528"/>
      <c r="U53" s="757"/>
      <c r="V53" s="754"/>
      <c r="W53" s="528"/>
      <c r="X53" s="376"/>
      <c r="Y53" s="376"/>
      <c r="Z53" s="511"/>
      <c r="AA53" s="373"/>
      <c r="AB53" s="528"/>
      <c r="AC53" s="377"/>
      <c r="AD53" s="375"/>
      <c r="AE53" s="374"/>
      <c r="AF53" s="492"/>
      <c r="AG53" s="493"/>
      <c r="AH53" s="772">
        <v>1</v>
      </c>
      <c r="AI53" s="531"/>
      <c r="AJ53" s="530">
        <v>5</v>
      </c>
      <c r="AK53" s="541">
        <f>IF(AJ53="","",(VLOOKUP(AJ53,償却率表!A:B,2,FALSE)))</f>
        <v>0.2</v>
      </c>
      <c r="AL53" s="505" t="s">
        <v>177</v>
      </c>
      <c r="AM53" s="524">
        <f>IF(AL53="","",(VLOOKUP(AL53,PD!G:H,2,FALSE)))</f>
        <v>1</v>
      </c>
      <c r="AN53" s="598" t="s">
        <v>464</v>
      </c>
      <c r="AO53" s="616">
        <v>1997</v>
      </c>
      <c r="AP53" s="619"/>
      <c r="AQ53" s="505">
        <v>2007</v>
      </c>
      <c r="AR53" s="528">
        <f t="shared" si="0"/>
        <v>11</v>
      </c>
      <c r="AS53" s="377">
        <f t="shared" si="28"/>
        <v>2012</v>
      </c>
      <c r="AT53" s="540">
        <v>500000</v>
      </c>
      <c r="AU53" s="392"/>
      <c r="AV53" s="393"/>
      <c r="AW53" s="577"/>
      <c r="AX53" s="373"/>
      <c r="AY53" s="616" t="s">
        <v>179</v>
      </c>
      <c r="AZ53" s="521">
        <f>IF(AY53="","",(VLOOKUP(AY53,PD!J:K,2,FALSE)))</f>
        <v>1</v>
      </c>
      <c r="BA53" s="528">
        <v>2014</v>
      </c>
      <c r="BB53" s="589">
        <f t="shared" si="43"/>
        <v>1</v>
      </c>
      <c r="BC53" s="373"/>
      <c r="BD53" s="376"/>
      <c r="BE53" s="493"/>
      <c r="BF53" s="394">
        <f t="shared" ref="BF53" si="44">SUM(BG53:BP53)</f>
        <v>0</v>
      </c>
      <c r="BG53" s="395" t="str">
        <f t="shared" ref="BG53" si="45">IF(AND($A$1=BD53,BG$10=BE53),CP53,"")</f>
        <v/>
      </c>
      <c r="BH53" s="396" t="str">
        <f t="shared" ref="BH53" si="46">IF(AND($A$1=BD53,BH$10=BE53),CP53,"")</f>
        <v/>
      </c>
      <c r="BI53" s="396" t="str">
        <f t="shared" ref="BI53" si="47">IF(AND($A$1=BD53,BI$10=BE53),CP53,"")</f>
        <v/>
      </c>
      <c r="BJ53" s="396" t="str">
        <f t="shared" ref="BJ53" si="48">IF(AND($A$1=BD53,BJ$10=BE53),CP53,"")</f>
        <v/>
      </c>
      <c r="BK53" s="396" t="str">
        <f t="shared" ref="BK53" si="49">IF(AND($A$1=BD53,BK$10=BE53),CP53,"")</f>
        <v/>
      </c>
      <c r="BL53" s="396" t="str">
        <f t="shared" ref="BL53" si="50">IF(AND($A$1=BD53,BL$10=BE53),CP53,"")</f>
        <v/>
      </c>
      <c r="BM53" s="396" t="str">
        <f t="shared" ref="BM53" si="51">IF(AND($A$1=BD53,BM$10=BE53),CP53,"")</f>
        <v/>
      </c>
      <c r="BN53" s="396" t="str">
        <f t="shared" ref="BN53" si="52">IF(AND($A$1=BD53,BN$10=BE53),CP53,"")</f>
        <v/>
      </c>
      <c r="BO53" s="396" t="str">
        <f t="shared" ref="BO53" si="53">IF(AND($A$1=BD53,BO$10=BE53),CP53,"")</f>
        <v/>
      </c>
      <c r="BP53" s="397" t="str">
        <f t="shared" ref="BP53" si="54">IF(AND($A$1=BD53,BP$10=BE53),CP53,"")</f>
        <v/>
      </c>
      <c r="BQ53" s="782"/>
      <c r="BR53" s="380"/>
      <c r="BS53" s="600"/>
      <c r="BT53" s="394">
        <f t="shared" ref="BT53" si="55">SUM(BU53:CE53)</f>
        <v>0</v>
      </c>
      <c r="BU53" s="395" t="str">
        <f t="shared" ref="BU53" si="56">IF(AND($A$1=BR53,BU$10=BS53),BB53,"")</f>
        <v/>
      </c>
      <c r="BV53" s="396" t="str">
        <f t="shared" ref="BV53" si="57">IF(AND($A$1=BR53,BV$10=BS53),BB53,"")</f>
        <v/>
      </c>
      <c r="BW53" s="396" t="str">
        <f t="shared" ref="BW53" si="58">IF(AND($A$1=BR53,BW$10=BS53),BB53,"")</f>
        <v/>
      </c>
      <c r="BX53" s="396" t="str">
        <f t="shared" ref="BX53" si="59">IF(AND($A$1=BR53,BX$10=BS53),BB53,"")</f>
        <v/>
      </c>
      <c r="BY53" s="396" t="str">
        <f t="shared" ref="BY53" si="60">IF(AND($A$1=BR53,BY$10=BS53),BB53,"")</f>
        <v/>
      </c>
      <c r="BZ53" s="396" t="str">
        <f t="shared" ref="BZ53" si="61">IF(AND($A$1=BR53,BZ$10=BS53),BB53,"")</f>
        <v/>
      </c>
      <c r="CA53" s="396" t="str">
        <f t="shared" ref="CA53" si="62">IF($A$1=BR53,CM53,"")</f>
        <v/>
      </c>
      <c r="CB53" s="396" t="str">
        <f t="shared" ref="CB53" si="63">IF(AND($A$1=BR53,CB$10=BS53),BB53,"")</f>
        <v/>
      </c>
      <c r="CC53" s="396" t="str">
        <f t="shared" ref="CC53" si="64">IF(AND($A$1=BR53,CC$10=BS53),BB53,"")</f>
        <v/>
      </c>
      <c r="CD53" s="396" t="str">
        <f t="shared" ref="CD53" si="65">IF(AND($A$1=BR53,CD$10=BS53),BB53,"")</f>
        <v/>
      </c>
      <c r="CE53" s="397" t="str">
        <f t="shared" ref="CE53" si="66">IF(AND($A$1=BR53,CE$10=BS53),BB53,"")</f>
        <v/>
      </c>
      <c r="CF53" s="379"/>
      <c r="CG53" s="378"/>
      <c r="CH53" s="378"/>
      <c r="CI53" s="378"/>
      <c r="CJ53" s="382"/>
      <c r="CK53" s="398">
        <f t="shared" si="30"/>
        <v>0</v>
      </c>
      <c r="CL53" s="709">
        <f t="shared" ref="CL53" si="67">IF(AND(BS53&lt;&gt;"",$A$1&gt;=BR53,BR53&lt;&gt;""),0,IF(AZ53=4,1,IF(AQ53="",0,IF(AZ53=1,AT53,IF(AZ53=2,INT(AU53*AH53),IF(AZ53=3,AV53))))))</f>
        <v>500000</v>
      </c>
      <c r="CM53" s="710">
        <f t="shared" ref="CM53" si="68">IF(OR(AM53=3,AZ53=4,CL53=0,AK53=0,AK53=""),0,IF(CL53="","",IF(AND(BS53&lt;&gt;"",$A$1&gt;=BR53,BR53&lt;&gt;""),0,IF(AQ53="",0,IF(AM53=1,IF(OR(AR53&gt;AJ53,AR53=0),0,IF(0&gt;CL53-(($AR53-1)*INT($CL53*$AK53)),0,IF(OR(AJ53=AR53,CL53-(($AR53-1)*INT($CL53*$AK53))&lt;INT(AK53*CL53)),CL53-(($AR53-1)*INT($CL53*$AK53))-1,IF($A$1=$AQ53,0,IF($A$1&gt;$AQ53,INT(AK53*CL53)))))),IF(OR(AR53&gt;AJ53,AR53=0),0,IF(0&gt;CL53-(($AR53-1)*INT($CL53*$AK53)),0,IF(OR(AJ53=AR53,CL53-(($AR53-1)*INT($CL53*$AK53))&lt;INT(AK53*CL53)),CL53-(($AR53-1)*INT($CL53*$AK53)),IF($A$1=$AQ53,0,IF($A$1&gt;$AQ53,INT(AK53*CL53)))))))))))</f>
        <v>0</v>
      </c>
      <c r="CN53" s="710">
        <f t="shared" ref="CN53" si="69">IF(OR(AM53=3,AZ53=4),0,IF(OR(,CL53=0,AK53=0,AK53=""),0,IF(CL53="","",IF(AND(BS53&lt;&gt;"",$A$1&gt;=BR53,BR53&lt;&gt;""),0,IF(AM53=1,IF($AR53&gt;$AJ53,CL53-1,IF($A$1=AQ53,0,IF(OR(AJ53=AR53,CL53-(($AR53-1)*INT($CL53*$AK53))&lt;INT(AK53*CL53)),CL53-1,$AR53*INT($CL53*$AK53)))),IF(AM53=2,IF(AQ53="","",IF($AR53&gt;$AJ53,CL53,IF($A$1=AQ53,0,IF(OR(AJ53=AR53,CL53-(($AR53-1)*INT($CL53*$AK53))&lt;INT(AK53*CL53)),CL53,$AR53*INT($CL53*$AK53)))))))))))</f>
        <v>499999</v>
      </c>
      <c r="CO53" s="786">
        <f t="shared" ref="CO53" si="70">IF(CL53=0,0,IF(CL53="","",IF(AND(BS53&lt;&gt;"",$A$1&gt;=BR53,BR53&lt;&gt;""),0,IF(AZ53=4,1,IF(AQ53="",0,INT(CL53-CN53))))))</f>
        <v>1</v>
      </c>
      <c r="CP53" s="617">
        <f t="shared" si="35"/>
        <v>0</v>
      </c>
      <c r="CQ53" s="503"/>
      <c r="CR53" s="373"/>
      <c r="CS53" s="377"/>
      <c r="CT53" s="590"/>
      <c r="CU53" s="725"/>
      <c r="CV53" s="373"/>
      <c r="CW53" s="376"/>
      <c r="CX53" s="376"/>
      <c r="CY53" s="376"/>
      <c r="CZ53" s="376"/>
      <c r="DA53" s="376"/>
      <c r="DB53" s="376"/>
      <c r="DC53" s="376"/>
      <c r="DD53" s="376"/>
      <c r="DE53" s="377"/>
      <c r="DF53" s="373"/>
      <c r="DG53" s="376"/>
      <c r="DH53" s="376"/>
      <c r="DI53" s="376"/>
      <c r="DJ53" s="376"/>
      <c r="DK53" s="376"/>
      <c r="DL53" s="376"/>
      <c r="DM53" s="376"/>
      <c r="DN53" s="376"/>
      <c r="DO53" s="376"/>
      <c r="DP53" s="377"/>
      <c r="DQ53" s="592"/>
      <c r="DR53" s="373"/>
      <c r="DS53" s="376"/>
      <c r="DT53" s="376"/>
      <c r="DU53" s="376"/>
      <c r="DV53" s="376"/>
      <c r="DW53" s="376"/>
      <c r="DX53" s="376"/>
      <c r="DY53" s="376"/>
      <c r="DZ53" s="376"/>
      <c r="EA53" s="376"/>
      <c r="EB53" s="376"/>
      <c r="EC53" s="376"/>
      <c r="ED53" s="376"/>
      <c r="EE53" s="376"/>
      <c r="EF53" s="374"/>
      <c r="EG53" s="374"/>
      <c r="EH53" s="374"/>
      <c r="EI53" s="374"/>
      <c r="EJ53" s="374"/>
      <c r="EK53" s="374"/>
      <c r="EL53" s="374"/>
      <c r="EM53" s="374"/>
      <c r="EN53" s="374"/>
      <c r="EO53" s="766">
        <f t="shared" si="22"/>
        <v>0</v>
      </c>
      <c r="EP53" s="374"/>
      <c r="EQ53" s="374"/>
      <c r="ER53" s="374"/>
      <c r="ES53" s="374"/>
      <c r="ET53" s="374"/>
      <c r="EU53" s="377"/>
      <c r="EV53" s="590"/>
      <c r="EW53" s="618">
        <f t="shared" si="23"/>
        <v>2014</v>
      </c>
      <c r="EX53" s="709">
        <f t="shared" ref="EX53" si="71">IF($A$1=BA53,0,IF(AND(BE53&lt;&gt;"",$A$1=BD53),0,IF(AND(BR53&lt;$A$1,BS53&gt;=20),0,IF(AZ53=4,1,IF(AQ53="",0,IF($A$1=$AQ53,0,IF(AZ53=1,AT53,IF(AZ53=2,INT(AU53*AH53),IF(AZ53=3,AV53,IF(AZ53=4,1,))))))))))</f>
        <v>500000</v>
      </c>
      <c r="EY53" s="710">
        <f t="shared" ref="EY53" si="72">IF(OR(AM53=3,AZ53=4),0,IF(EX53=0,0,IF(EX53="","",IF(AND(BE53&lt;&gt;"",$A$1=BD53),0,IF(AND(BR53&lt;$A$1,BS53&gt;=20),0,IF($A$1=AQ53,0,IF(OR(AQ53="",AK53="",AK53=0),0,IF(AM53=1,IF(0&gt;EX53-(($AR53-2)*INT($EX53*$AK53)),0,IF(OR(AR53-1&gt;AJ53,AR53=0),0,IF(OR(AJ53=AR53-1,EX53-(($AR53-2)*INT($EX53*$AK53))&lt;INT(AK53*EX53)),EX53-(($AR53-2)*INT($EX53*$AK53))-1,IF($A$1-1=$AQ53,0,IF($A$1-1&gt;$AQ53,INT(AK53*EX53)))))),IF(AM53=2,IF(0&gt;EX53-(($AR53-2)*INT($EX53*$AK53)),0,IF(OR(AR53-1&gt;AJ53,AR53=0),0,IF(OR(AJ53=AR53-1,EX53-(($AR53-2)*INT($EX53*$AK53))&lt;INT(AK53*EX53)),EX53-(($AR53-2)*INT($EX53*$AK53)),IF($A$1-1=$AQ53,0,IF($A$1-1&gt;$AQ53,INT(AK53*EX53)))))))))))))))</f>
        <v>0</v>
      </c>
      <c r="EZ53" s="710">
        <f t="shared" ref="EZ53" si="73">IF(OR(AM53=3,AZ53=4),0,IF(EX53=0,0,IF(EX53="","",IF(AND(BE53&lt;&gt;"",$A$1=BD53),0,IF(AND(BR53&lt;$A$1,BS53&gt;=20),0,IF($A$1=AQ53,0,IF(AM53=1,IF(OR(EX53=0,AK53="",AK53=0),0,IF($AR53-1&gt;$AJ53,EX53-1,IF($A$1-1&lt;=AQ53,0,IF(OR(AJ53=AR53-1,EX53-(($AR53-2)*INT($EX53*$AK53))&lt;INT(AK53*EX53)),EX53-1,(($AR53-1)*INT($EX53*$AK53)))))),IF(AM53=2,IF(EX53=0,0,IF($AR53-1&gt;$AJ53,EX53,IF($A$1-1&lt;=AQ53,0,IF(OR(AJ53=AR53-1,EX53-(($AR53-2)*INT($EX53*$AK53))&lt;INT(AK53*EX53)),EX53,(($AR53-1)*INT($EX53*$AK53))))))))))))))</f>
        <v>499999</v>
      </c>
      <c r="FA53" s="711">
        <f t="shared" ref="FA53" si="74">IF(EX53=0,0,IF(EX53="","",IF(AND(BE53&lt;&gt;"",$A$1=BD53),0,IF(AND(BR53&lt;$A$1,BS53&gt;=20),0,IF(AZ53=4,1,IF(AQ53="",0,IF($A$1=$AQ53,0,INT(EX53-EZ53))))))))</f>
        <v>1</v>
      </c>
      <c r="FB53" s="379">
        <v>500000</v>
      </c>
      <c r="FC53" s="378">
        <v>0</v>
      </c>
      <c r="FD53" s="378">
        <v>499999</v>
      </c>
      <c r="FE53" s="609">
        <v>1</v>
      </c>
      <c r="FF53" s="381">
        <f t="shared" si="38"/>
        <v>0</v>
      </c>
    </row>
    <row r="54" spans="1:162" s="277" customFormat="1" x14ac:dyDescent="0.15">
      <c r="A54" s="492">
        <v>40</v>
      </c>
      <c r="B54" s="511"/>
      <c r="C54" s="490" t="s">
        <v>197</v>
      </c>
      <c r="D54" s="777">
        <f>IF(C54="","",(VLOOKUP(C54,PD!A:B,2,FALSE)))</f>
        <v>30</v>
      </c>
      <c r="E54" s="390" t="s">
        <v>510</v>
      </c>
      <c r="F54" s="390" t="s">
        <v>581</v>
      </c>
      <c r="G54" s="547" t="s">
        <v>493</v>
      </c>
      <c r="H54" s="528"/>
      <c r="I54" s="376" t="s">
        <v>470</v>
      </c>
      <c r="J54" s="528"/>
      <c r="K54" s="377"/>
      <c r="L54" s="373" t="s">
        <v>613</v>
      </c>
      <c r="M54" s="547" t="s">
        <v>511</v>
      </c>
      <c r="N54" s="374"/>
      <c r="O54" s="530">
        <v>1</v>
      </c>
      <c r="P54" s="528"/>
      <c r="Q54" s="511">
        <v>44</v>
      </c>
      <c r="R54" s="530">
        <v>3</v>
      </c>
      <c r="S54" s="376"/>
      <c r="T54" s="528"/>
      <c r="U54" s="757"/>
      <c r="V54" s="754"/>
      <c r="W54" s="528"/>
      <c r="X54" s="376"/>
      <c r="Y54" s="376"/>
      <c r="Z54" s="511"/>
      <c r="AA54" s="373"/>
      <c r="AB54" s="528"/>
      <c r="AC54" s="377"/>
      <c r="AD54" s="375"/>
      <c r="AE54" s="374"/>
      <c r="AF54" s="492"/>
      <c r="AG54" s="493"/>
      <c r="AH54" s="772" t="s">
        <v>513</v>
      </c>
      <c r="AI54" s="531"/>
      <c r="AJ54" s="530">
        <v>5</v>
      </c>
      <c r="AK54" s="541">
        <f>IF(AJ54="","",(VLOOKUP(AJ54,償却率表!A:B,2,FALSE)))</f>
        <v>0.2</v>
      </c>
      <c r="AL54" s="505" t="s">
        <v>177</v>
      </c>
      <c r="AM54" s="524">
        <f>IF(AL54="","",(VLOOKUP(AL54,PD!G:H,2,FALSE)))</f>
        <v>1</v>
      </c>
      <c r="AN54" s="599" t="s">
        <v>515</v>
      </c>
      <c r="AO54" s="533">
        <v>2009</v>
      </c>
      <c r="AP54" s="620"/>
      <c r="AQ54" s="621">
        <v>2009</v>
      </c>
      <c r="AR54" s="528">
        <f t="shared" si="0"/>
        <v>9</v>
      </c>
      <c r="AS54" s="377">
        <f t="shared" si="28"/>
        <v>2014</v>
      </c>
      <c r="AT54" s="540">
        <v>4357500</v>
      </c>
      <c r="AU54" s="392"/>
      <c r="AV54" s="393"/>
      <c r="AW54" s="577"/>
      <c r="AX54" s="373"/>
      <c r="AY54" s="616" t="s">
        <v>179</v>
      </c>
      <c r="AZ54" s="521">
        <f>IF(AY54="","",(VLOOKUP(AY54,PD!J:K,2,FALSE)))</f>
        <v>1</v>
      </c>
      <c r="BA54" s="528">
        <v>2011</v>
      </c>
      <c r="BB54" s="589">
        <f t="shared" si="43"/>
        <v>1</v>
      </c>
      <c r="BC54" s="373"/>
      <c r="BD54" s="376"/>
      <c r="BE54" s="493"/>
      <c r="BF54" s="394">
        <f t="shared" si="1"/>
        <v>0</v>
      </c>
      <c r="BG54" s="395" t="str">
        <f t="shared" si="2"/>
        <v/>
      </c>
      <c r="BH54" s="396" t="str">
        <f t="shared" si="3"/>
        <v/>
      </c>
      <c r="BI54" s="396" t="str">
        <f t="shared" si="4"/>
        <v/>
      </c>
      <c r="BJ54" s="396" t="str">
        <f t="shared" si="5"/>
        <v/>
      </c>
      <c r="BK54" s="396" t="str">
        <f t="shared" si="6"/>
        <v/>
      </c>
      <c r="BL54" s="396" t="str">
        <f t="shared" si="7"/>
        <v/>
      </c>
      <c r="BM54" s="396" t="str">
        <f t="shared" si="8"/>
        <v/>
      </c>
      <c r="BN54" s="396" t="str">
        <f t="shared" si="9"/>
        <v/>
      </c>
      <c r="BO54" s="396" t="str">
        <f t="shared" si="10"/>
        <v/>
      </c>
      <c r="BP54" s="397" t="str">
        <f t="shared" si="11"/>
        <v/>
      </c>
      <c r="BQ54" s="782"/>
      <c r="BR54" s="380"/>
      <c r="BS54" s="600"/>
      <c r="BT54" s="394">
        <f t="shared" si="12"/>
        <v>0</v>
      </c>
      <c r="BU54" s="395" t="str">
        <f t="shared" si="13"/>
        <v/>
      </c>
      <c r="BV54" s="396" t="str">
        <f t="shared" si="37"/>
        <v/>
      </c>
      <c r="BW54" s="396" t="str">
        <f t="shared" si="14"/>
        <v/>
      </c>
      <c r="BX54" s="396" t="str">
        <f t="shared" si="15"/>
        <v/>
      </c>
      <c r="BY54" s="396" t="str">
        <f t="shared" si="16"/>
        <v/>
      </c>
      <c r="BZ54" s="396" t="str">
        <f t="shared" si="17"/>
        <v/>
      </c>
      <c r="CA54" s="396" t="str">
        <f t="shared" si="29"/>
        <v/>
      </c>
      <c r="CB54" s="396" t="str">
        <f t="shared" si="18"/>
        <v/>
      </c>
      <c r="CC54" s="396" t="str">
        <f t="shared" si="19"/>
        <v/>
      </c>
      <c r="CD54" s="396" t="str">
        <f t="shared" si="20"/>
        <v/>
      </c>
      <c r="CE54" s="397" t="str">
        <f t="shared" si="21"/>
        <v/>
      </c>
      <c r="CF54" s="379"/>
      <c r="CG54" s="378"/>
      <c r="CH54" s="378"/>
      <c r="CI54" s="378"/>
      <c r="CJ54" s="382"/>
      <c r="CK54" s="398">
        <f t="shared" si="30"/>
        <v>0</v>
      </c>
      <c r="CL54" s="709">
        <f t="shared" si="31"/>
        <v>4357500</v>
      </c>
      <c r="CM54" s="710">
        <f t="shared" si="32"/>
        <v>0</v>
      </c>
      <c r="CN54" s="710">
        <f t="shared" si="33"/>
        <v>4357499</v>
      </c>
      <c r="CO54" s="786">
        <f t="shared" si="34"/>
        <v>1</v>
      </c>
      <c r="CP54" s="617">
        <f t="shared" si="35"/>
        <v>0</v>
      </c>
      <c r="CQ54" s="503"/>
      <c r="CR54" s="373" t="s">
        <v>553</v>
      </c>
      <c r="CS54" s="377"/>
      <c r="CT54" s="590"/>
      <c r="CU54" s="590"/>
      <c r="CV54" s="373"/>
      <c r="CW54" s="376"/>
      <c r="CX54" s="376"/>
      <c r="CY54" s="376"/>
      <c r="CZ54" s="376"/>
      <c r="DA54" s="376"/>
      <c r="DB54" s="376"/>
      <c r="DC54" s="376"/>
      <c r="DD54" s="376"/>
      <c r="DE54" s="377"/>
      <c r="DF54" s="373"/>
      <c r="DG54" s="376"/>
      <c r="DH54" s="376"/>
      <c r="DI54" s="376"/>
      <c r="DJ54" s="376"/>
      <c r="DK54" s="376"/>
      <c r="DL54" s="376"/>
      <c r="DM54" s="376"/>
      <c r="DN54" s="376"/>
      <c r="DO54" s="376"/>
      <c r="DP54" s="377"/>
      <c r="DQ54" s="592"/>
      <c r="DR54" s="373"/>
      <c r="DS54" s="376"/>
      <c r="DT54" s="376"/>
      <c r="DU54" s="376"/>
      <c r="DV54" s="376"/>
      <c r="DW54" s="376"/>
      <c r="DX54" s="376"/>
      <c r="DY54" s="376"/>
      <c r="DZ54" s="376"/>
      <c r="EA54" s="376"/>
      <c r="EB54" s="376"/>
      <c r="EC54" s="376"/>
      <c r="ED54" s="376"/>
      <c r="EE54" s="376"/>
      <c r="EF54" s="374"/>
      <c r="EG54" s="374"/>
      <c r="EH54" s="374"/>
      <c r="EI54" s="374"/>
      <c r="EJ54" s="374"/>
      <c r="EK54" s="374"/>
      <c r="EL54" s="374"/>
      <c r="EM54" s="374"/>
      <c r="EN54" s="374"/>
      <c r="EO54" s="766">
        <f t="shared" si="22"/>
        <v>0</v>
      </c>
      <c r="EP54" s="374"/>
      <c r="EQ54" s="374"/>
      <c r="ER54" s="374"/>
      <c r="ES54" s="374"/>
      <c r="ET54" s="374"/>
      <c r="EU54" s="377"/>
      <c r="EV54" s="590"/>
      <c r="EW54" s="618">
        <f t="shared" si="23"/>
        <v>2011</v>
      </c>
      <c r="EX54" s="709">
        <f t="shared" si="39"/>
        <v>4357500</v>
      </c>
      <c r="EY54" s="710">
        <f t="shared" si="40"/>
        <v>0</v>
      </c>
      <c r="EZ54" s="710">
        <f t="shared" si="41"/>
        <v>4357499</v>
      </c>
      <c r="FA54" s="711">
        <f t="shared" si="42"/>
        <v>1</v>
      </c>
      <c r="FB54" s="379">
        <v>4357500</v>
      </c>
      <c r="FC54" s="378">
        <v>0</v>
      </c>
      <c r="FD54" s="378">
        <v>4357499</v>
      </c>
      <c r="FE54" s="609">
        <v>1</v>
      </c>
      <c r="FF54" s="381">
        <f t="shared" si="38"/>
        <v>0</v>
      </c>
    </row>
    <row r="55" spans="1:162" s="277" customFormat="1" x14ac:dyDescent="0.15">
      <c r="A55" s="492">
        <v>41</v>
      </c>
      <c r="B55" s="511"/>
      <c r="C55" s="490" t="s">
        <v>197</v>
      </c>
      <c r="D55" s="777">
        <f>IF(C55="","",(VLOOKUP(C55,PD!A:B,2,FALSE)))</f>
        <v>30</v>
      </c>
      <c r="E55" s="390" t="s">
        <v>510</v>
      </c>
      <c r="F55" s="390" t="s">
        <v>582</v>
      </c>
      <c r="G55" s="547" t="s">
        <v>494</v>
      </c>
      <c r="H55" s="528"/>
      <c r="I55" s="376" t="s">
        <v>471</v>
      </c>
      <c r="J55" s="528"/>
      <c r="K55" s="377"/>
      <c r="L55" s="373" t="s">
        <v>613</v>
      </c>
      <c r="M55" s="547" t="s">
        <v>512</v>
      </c>
      <c r="N55" s="374"/>
      <c r="O55" s="530">
        <v>1</v>
      </c>
      <c r="P55" s="528"/>
      <c r="Q55" s="511">
        <v>44</v>
      </c>
      <c r="R55" s="530">
        <v>3</v>
      </c>
      <c r="S55" s="376"/>
      <c r="T55" s="528"/>
      <c r="U55" s="757"/>
      <c r="V55" s="754"/>
      <c r="W55" s="528"/>
      <c r="X55" s="376"/>
      <c r="Y55" s="376"/>
      <c r="Z55" s="511"/>
      <c r="AA55" s="373"/>
      <c r="AB55" s="528"/>
      <c r="AC55" s="377"/>
      <c r="AD55" s="375"/>
      <c r="AE55" s="374"/>
      <c r="AF55" s="492"/>
      <c r="AG55" s="493"/>
      <c r="AH55" s="772" t="s">
        <v>513</v>
      </c>
      <c r="AI55" s="531"/>
      <c r="AJ55" s="530">
        <v>5</v>
      </c>
      <c r="AK55" s="541">
        <f>IF(AJ55="","",(VLOOKUP(AJ55,償却率表!A:B,2,FALSE)))</f>
        <v>0.2</v>
      </c>
      <c r="AL55" s="505" t="s">
        <v>177</v>
      </c>
      <c r="AM55" s="524">
        <f>IF(AL55="","",(VLOOKUP(AL55,PD!G:H,2,FALSE)))</f>
        <v>1</v>
      </c>
      <c r="AN55" s="599" t="s">
        <v>516</v>
      </c>
      <c r="AO55" s="533">
        <v>2002</v>
      </c>
      <c r="AP55" s="620"/>
      <c r="AQ55" s="621">
        <v>2002</v>
      </c>
      <c r="AR55" s="528">
        <f t="shared" si="0"/>
        <v>16</v>
      </c>
      <c r="AS55" s="377">
        <f t="shared" si="28"/>
        <v>2007</v>
      </c>
      <c r="AT55" s="540">
        <v>2685160</v>
      </c>
      <c r="AU55" s="392"/>
      <c r="AV55" s="393"/>
      <c r="AW55" s="577"/>
      <c r="AX55" s="373"/>
      <c r="AY55" s="616" t="s">
        <v>179</v>
      </c>
      <c r="AZ55" s="521">
        <f>IF(AY55="","",(VLOOKUP(AY55,PD!J:K,2,FALSE)))</f>
        <v>1</v>
      </c>
      <c r="BA55" s="528">
        <v>2009</v>
      </c>
      <c r="BB55" s="589">
        <f t="shared" si="43"/>
        <v>1</v>
      </c>
      <c r="BC55" s="373"/>
      <c r="BD55" s="376"/>
      <c r="BE55" s="493"/>
      <c r="BF55" s="394">
        <f t="shared" si="1"/>
        <v>0</v>
      </c>
      <c r="BG55" s="395" t="str">
        <f t="shared" si="2"/>
        <v/>
      </c>
      <c r="BH55" s="396" t="str">
        <f t="shared" si="3"/>
        <v/>
      </c>
      <c r="BI55" s="396" t="str">
        <f t="shared" si="4"/>
        <v/>
      </c>
      <c r="BJ55" s="396" t="str">
        <f t="shared" si="5"/>
        <v/>
      </c>
      <c r="BK55" s="396" t="str">
        <f t="shared" si="6"/>
        <v/>
      </c>
      <c r="BL55" s="396" t="str">
        <f t="shared" si="7"/>
        <v/>
      </c>
      <c r="BM55" s="396" t="str">
        <f t="shared" si="8"/>
        <v/>
      </c>
      <c r="BN55" s="396" t="str">
        <f t="shared" si="9"/>
        <v/>
      </c>
      <c r="BO55" s="396" t="str">
        <f t="shared" si="10"/>
        <v/>
      </c>
      <c r="BP55" s="397" t="str">
        <f t="shared" si="11"/>
        <v/>
      </c>
      <c r="BQ55" s="782"/>
      <c r="BR55" s="380"/>
      <c r="BS55" s="600"/>
      <c r="BT55" s="394">
        <f t="shared" si="12"/>
        <v>0</v>
      </c>
      <c r="BU55" s="395" t="str">
        <f t="shared" si="13"/>
        <v/>
      </c>
      <c r="BV55" s="396" t="str">
        <f t="shared" si="37"/>
        <v/>
      </c>
      <c r="BW55" s="396" t="str">
        <f t="shared" si="14"/>
        <v/>
      </c>
      <c r="BX55" s="396" t="str">
        <f t="shared" si="15"/>
        <v/>
      </c>
      <c r="BY55" s="396" t="str">
        <f t="shared" si="16"/>
        <v/>
      </c>
      <c r="BZ55" s="396" t="str">
        <f t="shared" si="17"/>
        <v/>
      </c>
      <c r="CA55" s="396" t="str">
        <f t="shared" si="29"/>
        <v/>
      </c>
      <c r="CB55" s="396" t="str">
        <f t="shared" si="18"/>
        <v/>
      </c>
      <c r="CC55" s="396" t="str">
        <f t="shared" si="19"/>
        <v/>
      </c>
      <c r="CD55" s="396" t="str">
        <f t="shared" si="20"/>
        <v/>
      </c>
      <c r="CE55" s="397" t="str">
        <f t="shared" si="21"/>
        <v/>
      </c>
      <c r="CF55" s="379"/>
      <c r="CG55" s="378"/>
      <c r="CH55" s="378"/>
      <c r="CI55" s="378"/>
      <c r="CJ55" s="382"/>
      <c r="CK55" s="398">
        <f t="shared" si="30"/>
        <v>0</v>
      </c>
      <c r="CL55" s="709">
        <f t="shared" si="31"/>
        <v>2685160</v>
      </c>
      <c r="CM55" s="710">
        <f t="shared" si="32"/>
        <v>0</v>
      </c>
      <c r="CN55" s="710">
        <f t="shared" si="33"/>
        <v>2685159</v>
      </c>
      <c r="CO55" s="786">
        <f t="shared" si="34"/>
        <v>1</v>
      </c>
      <c r="CP55" s="617">
        <f t="shared" si="35"/>
        <v>0</v>
      </c>
      <c r="CQ55" s="503"/>
      <c r="CR55" s="373" t="s">
        <v>554</v>
      </c>
      <c r="CS55" s="377"/>
      <c r="CT55" s="590"/>
      <c r="CU55" s="590"/>
      <c r="CV55" s="373"/>
      <c r="CW55" s="376"/>
      <c r="CX55" s="376"/>
      <c r="CY55" s="376"/>
      <c r="CZ55" s="376"/>
      <c r="DA55" s="376"/>
      <c r="DB55" s="376"/>
      <c r="DC55" s="376"/>
      <c r="DD55" s="376"/>
      <c r="DE55" s="377"/>
      <c r="DF55" s="373"/>
      <c r="DG55" s="376"/>
      <c r="DH55" s="376"/>
      <c r="DI55" s="376"/>
      <c r="DJ55" s="376"/>
      <c r="DK55" s="376"/>
      <c r="DL55" s="376"/>
      <c r="DM55" s="376"/>
      <c r="DN55" s="376"/>
      <c r="DO55" s="376"/>
      <c r="DP55" s="377"/>
      <c r="DQ55" s="592"/>
      <c r="DR55" s="373"/>
      <c r="DS55" s="376"/>
      <c r="DT55" s="376"/>
      <c r="DU55" s="376"/>
      <c r="DV55" s="376"/>
      <c r="DW55" s="376"/>
      <c r="DX55" s="376"/>
      <c r="DY55" s="376"/>
      <c r="DZ55" s="376"/>
      <c r="EA55" s="376"/>
      <c r="EB55" s="376"/>
      <c r="EC55" s="376"/>
      <c r="ED55" s="376"/>
      <c r="EE55" s="376"/>
      <c r="EF55" s="374"/>
      <c r="EG55" s="374"/>
      <c r="EH55" s="374"/>
      <c r="EI55" s="374"/>
      <c r="EJ55" s="374"/>
      <c r="EK55" s="374"/>
      <c r="EL55" s="374"/>
      <c r="EM55" s="374"/>
      <c r="EN55" s="374"/>
      <c r="EO55" s="766">
        <f t="shared" si="22"/>
        <v>0</v>
      </c>
      <c r="EP55" s="374"/>
      <c r="EQ55" s="374"/>
      <c r="ER55" s="374"/>
      <c r="ES55" s="374"/>
      <c r="ET55" s="374"/>
      <c r="EU55" s="377"/>
      <c r="EV55" s="590"/>
      <c r="EW55" s="618">
        <f t="shared" si="23"/>
        <v>2009</v>
      </c>
      <c r="EX55" s="709">
        <f t="shared" si="39"/>
        <v>2685160</v>
      </c>
      <c r="EY55" s="710">
        <f t="shared" si="40"/>
        <v>0</v>
      </c>
      <c r="EZ55" s="710">
        <f t="shared" si="41"/>
        <v>2685159</v>
      </c>
      <c r="FA55" s="711">
        <f t="shared" si="42"/>
        <v>1</v>
      </c>
      <c r="FB55" s="379">
        <v>2685160</v>
      </c>
      <c r="FC55" s="378">
        <v>0</v>
      </c>
      <c r="FD55" s="378">
        <v>2685159</v>
      </c>
      <c r="FE55" s="609">
        <v>1</v>
      </c>
      <c r="FF55" s="381">
        <f t="shared" si="38"/>
        <v>0</v>
      </c>
    </row>
    <row r="56" spans="1:162" s="277" customFormat="1" x14ac:dyDescent="0.15">
      <c r="A56" s="492">
        <v>42</v>
      </c>
      <c r="B56" s="511"/>
      <c r="C56" s="490" t="s">
        <v>197</v>
      </c>
      <c r="D56" s="777">
        <f>IF(C56="","",(VLOOKUP(C56,PD!A:B,2,FALSE)))</f>
        <v>30</v>
      </c>
      <c r="E56" s="390" t="s">
        <v>510</v>
      </c>
      <c r="F56" s="390" t="s">
        <v>682</v>
      </c>
      <c r="G56" s="547" t="s">
        <v>495</v>
      </c>
      <c r="H56" s="528"/>
      <c r="I56" s="376" t="s">
        <v>470</v>
      </c>
      <c r="J56" s="528"/>
      <c r="K56" s="377"/>
      <c r="L56" s="373" t="s">
        <v>613</v>
      </c>
      <c r="M56" s="547" t="s">
        <v>511</v>
      </c>
      <c r="N56" s="374"/>
      <c r="O56" s="530">
        <v>1</v>
      </c>
      <c r="P56" s="528"/>
      <c r="Q56" s="511">
        <v>44</v>
      </c>
      <c r="R56" s="530">
        <v>3</v>
      </c>
      <c r="S56" s="376"/>
      <c r="T56" s="528"/>
      <c r="U56" s="757"/>
      <c r="V56" s="754"/>
      <c r="W56" s="528"/>
      <c r="X56" s="376"/>
      <c r="Y56" s="376"/>
      <c r="Z56" s="511"/>
      <c r="AA56" s="373"/>
      <c r="AB56" s="528"/>
      <c r="AC56" s="377"/>
      <c r="AD56" s="375"/>
      <c r="AE56" s="374"/>
      <c r="AF56" s="492"/>
      <c r="AG56" s="493"/>
      <c r="AH56" s="772" t="s">
        <v>513</v>
      </c>
      <c r="AI56" s="531"/>
      <c r="AJ56" s="530">
        <v>5</v>
      </c>
      <c r="AK56" s="541">
        <f>IF(AJ56="","",(VLOOKUP(AJ56,償却率表!A:B,2,FALSE)))</f>
        <v>0.2</v>
      </c>
      <c r="AL56" s="505" t="s">
        <v>177</v>
      </c>
      <c r="AM56" s="524">
        <f>IF(AL56="","",(VLOOKUP(AL56,PD!G:H,2,FALSE)))</f>
        <v>1</v>
      </c>
      <c r="AN56" s="599" t="s">
        <v>517</v>
      </c>
      <c r="AO56" s="533">
        <v>1994</v>
      </c>
      <c r="AP56" s="620"/>
      <c r="AQ56" s="621">
        <v>1994</v>
      </c>
      <c r="AR56" s="528">
        <f t="shared" si="0"/>
        <v>24</v>
      </c>
      <c r="AS56" s="377">
        <f t="shared" si="28"/>
        <v>1999</v>
      </c>
      <c r="AT56" s="540">
        <v>32702500</v>
      </c>
      <c r="AU56" s="392"/>
      <c r="AV56" s="393"/>
      <c r="AW56" s="577"/>
      <c r="AX56" s="373"/>
      <c r="AY56" s="616" t="s">
        <v>179</v>
      </c>
      <c r="AZ56" s="521">
        <f>IF(AY56="","",(VLOOKUP(AY56,PD!J:K,2,FALSE)))</f>
        <v>1</v>
      </c>
      <c r="BA56" s="528">
        <v>2009</v>
      </c>
      <c r="BB56" s="589">
        <f t="shared" si="43"/>
        <v>1</v>
      </c>
      <c r="BC56" s="373"/>
      <c r="BD56" s="376"/>
      <c r="BE56" s="493"/>
      <c r="BF56" s="394">
        <f t="shared" si="1"/>
        <v>0</v>
      </c>
      <c r="BG56" s="395" t="str">
        <f t="shared" si="2"/>
        <v/>
      </c>
      <c r="BH56" s="396" t="str">
        <f t="shared" si="3"/>
        <v/>
      </c>
      <c r="BI56" s="396" t="str">
        <f t="shared" si="4"/>
        <v/>
      </c>
      <c r="BJ56" s="396" t="str">
        <f t="shared" si="5"/>
        <v/>
      </c>
      <c r="BK56" s="396" t="str">
        <f t="shared" si="6"/>
        <v/>
      </c>
      <c r="BL56" s="396" t="str">
        <f t="shared" si="7"/>
        <v/>
      </c>
      <c r="BM56" s="396" t="str">
        <f t="shared" si="8"/>
        <v/>
      </c>
      <c r="BN56" s="396" t="str">
        <f t="shared" si="9"/>
        <v/>
      </c>
      <c r="BO56" s="396" t="str">
        <f t="shared" si="10"/>
        <v/>
      </c>
      <c r="BP56" s="397" t="str">
        <f t="shared" si="11"/>
        <v/>
      </c>
      <c r="BQ56" s="782"/>
      <c r="BR56" s="380"/>
      <c r="BS56" s="600"/>
      <c r="BT56" s="394">
        <f t="shared" si="12"/>
        <v>0</v>
      </c>
      <c r="BU56" s="395" t="str">
        <f t="shared" si="13"/>
        <v/>
      </c>
      <c r="BV56" s="396" t="str">
        <f t="shared" si="37"/>
        <v/>
      </c>
      <c r="BW56" s="396" t="str">
        <f t="shared" si="14"/>
        <v/>
      </c>
      <c r="BX56" s="396" t="str">
        <f t="shared" si="15"/>
        <v/>
      </c>
      <c r="BY56" s="396" t="str">
        <f t="shared" si="16"/>
        <v/>
      </c>
      <c r="BZ56" s="396" t="str">
        <f t="shared" si="17"/>
        <v/>
      </c>
      <c r="CA56" s="396" t="str">
        <f t="shared" si="29"/>
        <v/>
      </c>
      <c r="CB56" s="396" t="str">
        <f t="shared" si="18"/>
        <v/>
      </c>
      <c r="CC56" s="396" t="str">
        <f t="shared" si="19"/>
        <v/>
      </c>
      <c r="CD56" s="396" t="str">
        <f t="shared" si="20"/>
        <v/>
      </c>
      <c r="CE56" s="397" t="str">
        <f t="shared" si="21"/>
        <v/>
      </c>
      <c r="CF56" s="379"/>
      <c r="CG56" s="378"/>
      <c r="CH56" s="378"/>
      <c r="CI56" s="378"/>
      <c r="CJ56" s="382"/>
      <c r="CK56" s="398">
        <f t="shared" si="30"/>
        <v>0</v>
      </c>
      <c r="CL56" s="709">
        <f t="shared" si="31"/>
        <v>32702500</v>
      </c>
      <c r="CM56" s="710">
        <f t="shared" si="32"/>
        <v>0</v>
      </c>
      <c r="CN56" s="710">
        <f t="shared" si="33"/>
        <v>32702499</v>
      </c>
      <c r="CO56" s="786">
        <f t="shared" si="34"/>
        <v>1</v>
      </c>
      <c r="CP56" s="617">
        <f t="shared" si="35"/>
        <v>0</v>
      </c>
      <c r="CQ56" s="503"/>
      <c r="CR56" s="373"/>
      <c r="CS56" s="377"/>
      <c r="CT56" s="590"/>
      <c r="CU56" s="590"/>
      <c r="CV56" s="373"/>
      <c r="CW56" s="376"/>
      <c r="CX56" s="376"/>
      <c r="CY56" s="376"/>
      <c r="CZ56" s="376"/>
      <c r="DA56" s="376"/>
      <c r="DB56" s="376"/>
      <c r="DC56" s="376"/>
      <c r="DD56" s="376"/>
      <c r="DE56" s="377"/>
      <c r="DF56" s="373"/>
      <c r="DG56" s="376"/>
      <c r="DH56" s="376"/>
      <c r="DI56" s="376"/>
      <c r="DJ56" s="376"/>
      <c r="DK56" s="376"/>
      <c r="DL56" s="376"/>
      <c r="DM56" s="376"/>
      <c r="DN56" s="376"/>
      <c r="DO56" s="376"/>
      <c r="DP56" s="377"/>
      <c r="DQ56" s="592"/>
      <c r="DR56" s="373"/>
      <c r="DS56" s="376"/>
      <c r="DT56" s="376"/>
      <c r="DU56" s="376"/>
      <c r="DV56" s="376"/>
      <c r="DW56" s="376"/>
      <c r="DX56" s="376"/>
      <c r="DY56" s="376"/>
      <c r="DZ56" s="376"/>
      <c r="EA56" s="376"/>
      <c r="EB56" s="376"/>
      <c r="EC56" s="376"/>
      <c r="ED56" s="376"/>
      <c r="EE56" s="376"/>
      <c r="EF56" s="374"/>
      <c r="EG56" s="374"/>
      <c r="EH56" s="374"/>
      <c r="EI56" s="374"/>
      <c r="EJ56" s="374"/>
      <c r="EK56" s="374"/>
      <c r="EL56" s="374"/>
      <c r="EM56" s="374"/>
      <c r="EN56" s="374"/>
      <c r="EO56" s="766">
        <f t="shared" si="22"/>
        <v>0</v>
      </c>
      <c r="EP56" s="374"/>
      <c r="EQ56" s="374"/>
      <c r="ER56" s="374"/>
      <c r="ES56" s="374"/>
      <c r="ET56" s="374"/>
      <c r="EU56" s="377"/>
      <c r="EV56" s="590"/>
      <c r="EW56" s="618">
        <f t="shared" si="23"/>
        <v>2009</v>
      </c>
      <c r="EX56" s="709">
        <f t="shared" si="39"/>
        <v>32702500</v>
      </c>
      <c r="EY56" s="710">
        <f t="shared" si="40"/>
        <v>0</v>
      </c>
      <c r="EZ56" s="710">
        <f t="shared" si="41"/>
        <v>32702499</v>
      </c>
      <c r="FA56" s="711">
        <f t="shared" si="42"/>
        <v>1</v>
      </c>
      <c r="FB56" s="379">
        <v>32702500</v>
      </c>
      <c r="FC56" s="378">
        <v>0</v>
      </c>
      <c r="FD56" s="378">
        <v>32702499</v>
      </c>
      <c r="FE56" s="609">
        <v>1</v>
      </c>
      <c r="FF56" s="381">
        <f t="shared" si="38"/>
        <v>0</v>
      </c>
    </row>
    <row r="57" spans="1:162" s="277" customFormat="1" x14ac:dyDescent="0.15">
      <c r="A57" s="492">
        <v>43</v>
      </c>
      <c r="B57" s="511"/>
      <c r="C57" s="490" t="s">
        <v>197</v>
      </c>
      <c r="D57" s="777">
        <f>IF(C57="","",(VLOOKUP(C57,PD!A:B,2,FALSE)))</f>
        <v>30</v>
      </c>
      <c r="E57" s="390" t="s">
        <v>510</v>
      </c>
      <c r="F57" s="390" t="s">
        <v>480</v>
      </c>
      <c r="G57" s="547" t="s">
        <v>496</v>
      </c>
      <c r="H57" s="528"/>
      <c r="I57" s="376" t="s">
        <v>470</v>
      </c>
      <c r="J57" s="528"/>
      <c r="K57" s="377"/>
      <c r="L57" s="373" t="s">
        <v>613</v>
      </c>
      <c r="M57" s="547" t="s">
        <v>511</v>
      </c>
      <c r="N57" s="374"/>
      <c r="O57" s="530">
        <v>1</v>
      </c>
      <c r="P57" s="528"/>
      <c r="Q57" s="511">
        <v>44</v>
      </c>
      <c r="R57" s="530">
        <v>3</v>
      </c>
      <c r="S57" s="376"/>
      <c r="T57" s="528"/>
      <c r="U57" s="757"/>
      <c r="V57" s="754"/>
      <c r="W57" s="528"/>
      <c r="X57" s="376"/>
      <c r="Y57" s="376"/>
      <c r="Z57" s="511"/>
      <c r="AA57" s="373"/>
      <c r="AB57" s="528"/>
      <c r="AC57" s="377"/>
      <c r="AD57" s="375"/>
      <c r="AE57" s="374"/>
      <c r="AF57" s="492"/>
      <c r="AG57" s="493"/>
      <c r="AH57" s="772" t="s">
        <v>513</v>
      </c>
      <c r="AI57" s="531"/>
      <c r="AJ57" s="530">
        <v>5</v>
      </c>
      <c r="AK57" s="541">
        <f>IF(AJ57="","",(VLOOKUP(AJ57,償却率表!A:B,2,FALSE)))</f>
        <v>0.2</v>
      </c>
      <c r="AL57" s="505" t="s">
        <v>177</v>
      </c>
      <c r="AM57" s="524">
        <f>IF(AL57="","",(VLOOKUP(AL57,PD!G:H,2,FALSE)))</f>
        <v>1</v>
      </c>
      <c r="AN57" s="599" t="s">
        <v>518</v>
      </c>
      <c r="AO57" s="533">
        <v>2007</v>
      </c>
      <c r="AP57" s="620"/>
      <c r="AQ57" s="621">
        <v>2007</v>
      </c>
      <c r="AR57" s="528">
        <f t="shared" si="0"/>
        <v>11</v>
      </c>
      <c r="AS57" s="377">
        <f t="shared" si="28"/>
        <v>2012</v>
      </c>
      <c r="AT57" s="540">
        <v>36750000</v>
      </c>
      <c r="AU57" s="392"/>
      <c r="AV57" s="393"/>
      <c r="AW57" s="577"/>
      <c r="AX57" s="373"/>
      <c r="AY57" s="616" t="s">
        <v>179</v>
      </c>
      <c r="AZ57" s="521">
        <f>IF(AY57="","",(VLOOKUP(AY57,PD!J:K,2,FALSE)))</f>
        <v>1</v>
      </c>
      <c r="BA57" s="528">
        <v>2009</v>
      </c>
      <c r="BB57" s="589">
        <f t="shared" si="43"/>
        <v>1</v>
      </c>
      <c r="BC57" s="373"/>
      <c r="BD57" s="376"/>
      <c r="BE57" s="493"/>
      <c r="BF57" s="394">
        <f t="shared" si="1"/>
        <v>0</v>
      </c>
      <c r="BG57" s="395" t="str">
        <f t="shared" si="2"/>
        <v/>
      </c>
      <c r="BH57" s="396" t="str">
        <f t="shared" si="3"/>
        <v/>
      </c>
      <c r="BI57" s="396" t="str">
        <f t="shared" si="4"/>
        <v/>
      </c>
      <c r="BJ57" s="396" t="str">
        <f t="shared" si="5"/>
        <v/>
      </c>
      <c r="BK57" s="396" t="str">
        <f t="shared" si="6"/>
        <v/>
      </c>
      <c r="BL57" s="396" t="str">
        <f t="shared" si="7"/>
        <v/>
      </c>
      <c r="BM57" s="396" t="str">
        <f t="shared" si="8"/>
        <v/>
      </c>
      <c r="BN57" s="396" t="str">
        <f t="shared" si="9"/>
        <v/>
      </c>
      <c r="BO57" s="396" t="str">
        <f t="shared" si="10"/>
        <v/>
      </c>
      <c r="BP57" s="397" t="str">
        <f t="shared" si="11"/>
        <v/>
      </c>
      <c r="BQ57" s="782"/>
      <c r="BR57" s="380"/>
      <c r="BS57" s="600"/>
      <c r="BT57" s="394">
        <f t="shared" si="12"/>
        <v>0</v>
      </c>
      <c r="BU57" s="395" t="str">
        <f t="shared" si="13"/>
        <v/>
      </c>
      <c r="BV57" s="396" t="str">
        <f t="shared" si="37"/>
        <v/>
      </c>
      <c r="BW57" s="396" t="str">
        <f t="shared" si="14"/>
        <v/>
      </c>
      <c r="BX57" s="396" t="str">
        <f t="shared" si="15"/>
        <v/>
      </c>
      <c r="BY57" s="396" t="str">
        <f t="shared" si="16"/>
        <v/>
      </c>
      <c r="BZ57" s="396" t="str">
        <f t="shared" si="17"/>
        <v/>
      </c>
      <c r="CA57" s="396" t="str">
        <f t="shared" si="29"/>
        <v/>
      </c>
      <c r="CB57" s="396" t="str">
        <f t="shared" si="18"/>
        <v/>
      </c>
      <c r="CC57" s="396" t="str">
        <f t="shared" si="19"/>
        <v/>
      </c>
      <c r="CD57" s="396" t="str">
        <f t="shared" si="20"/>
        <v/>
      </c>
      <c r="CE57" s="397" t="str">
        <f t="shared" si="21"/>
        <v/>
      </c>
      <c r="CF57" s="379"/>
      <c r="CG57" s="378"/>
      <c r="CH57" s="378"/>
      <c r="CI57" s="378"/>
      <c r="CJ57" s="382"/>
      <c r="CK57" s="398">
        <f t="shared" si="30"/>
        <v>0</v>
      </c>
      <c r="CL57" s="709">
        <f t="shared" si="31"/>
        <v>36750000</v>
      </c>
      <c r="CM57" s="710">
        <f t="shared" si="32"/>
        <v>0</v>
      </c>
      <c r="CN57" s="710">
        <f t="shared" si="33"/>
        <v>36749999</v>
      </c>
      <c r="CO57" s="786">
        <f t="shared" si="34"/>
        <v>1</v>
      </c>
      <c r="CP57" s="617">
        <f t="shared" si="35"/>
        <v>0</v>
      </c>
      <c r="CQ57" s="503"/>
      <c r="CR57" s="373"/>
      <c r="CS57" s="377"/>
      <c r="CT57" s="590"/>
      <c r="CU57" s="725"/>
      <c r="CV57" s="373"/>
      <c r="CW57" s="376"/>
      <c r="CX57" s="376"/>
      <c r="CY57" s="376"/>
      <c r="CZ57" s="376"/>
      <c r="DA57" s="376"/>
      <c r="DB57" s="376"/>
      <c r="DC57" s="376"/>
      <c r="DD57" s="376"/>
      <c r="DE57" s="377"/>
      <c r="DF57" s="373"/>
      <c r="DG57" s="376"/>
      <c r="DH57" s="376"/>
      <c r="DI57" s="376"/>
      <c r="DJ57" s="376"/>
      <c r="DK57" s="376"/>
      <c r="DL57" s="376"/>
      <c r="DM57" s="376"/>
      <c r="DN57" s="376"/>
      <c r="DO57" s="376"/>
      <c r="DP57" s="377"/>
      <c r="DQ57" s="592"/>
      <c r="DR57" s="373"/>
      <c r="DS57" s="376"/>
      <c r="DT57" s="376"/>
      <c r="DU57" s="376"/>
      <c r="DV57" s="376"/>
      <c r="DW57" s="376"/>
      <c r="DX57" s="376"/>
      <c r="DY57" s="376"/>
      <c r="DZ57" s="376"/>
      <c r="EA57" s="376"/>
      <c r="EB57" s="376"/>
      <c r="EC57" s="376"/>
      <c r="ED57" s="376"/>
      <c r="EE57" s="376"/>
      <c r="EF57" s="374"/>
      <c r="EG57" s="374"/>
      <c r="EH57" s="374"/>
      <c r="EI57" s="374"/>
      <c r="EJ57" s="374"/>
      <c r="EK57" s="374"/>
      <c r="EL57" s="374"/>
      <c r="EM57" s="374"/>
      <c r="EN57" s="374"/>
      <c r="EO57" s="766">
        <f t="shared" si="22"/>
        <v>0</v>
      </c>
      <c r="EP57" s="374"/>
      <c r="EQ57" s="374"/>
      <c r="ER57" s="374"/>
      <c r="ES57" s="374"/>
      <c r="ET57" s="374"/>
      <c r="EU57" s="377"/>
      <c r="EV57" s="590"/>
      <c r="EW57" s="618">
        <f t="shared" si="23"/>
        <v>2009</v>
      </c>
      <c r="EX57" s="709">
        <f t="shared" si="39"/>
        <v>36750000</v>
      </c>
      <c r="EY57" s="710">
        <f t="shared" si="40"/>
        <v>0</v>
      </c>
      <c r="EZ57" s="710">
        <f t="shared" si="41"/>
        <v>36749999</v>
      </c>
      <c r="FA57" s="711">
        <f t="shared" si="42"/>
        <v>1</v>
      </c>
      <c r="FB57" s="379">
        <v>36750000</v>
      </c>
      <c r="FC57" s="378">
        <v>0</v>
      </c>
      <c r="FD57" s="378">
        <v>36749999</v>
      </c>
      <c r="FE57" s="609">
        <v>1</v>
      </c>
      <c r="FF57" s="381">
        <f t="shared" si="38"/>
        <v>0</v>
      </c>
    </row>
    <row r="58" spans="1:162" s="277" customFormat="1" x14ac:dyDescent="0.15">
      <c r="A58" s="492">
        <v>44</v>
      </c>
      <c r="B58" s="511"/>
      <c r="C58" s="861" t="s">
        <v>197</v>
      </c>
      <c r="D58" s="862">
        <f>IF(C58="","",(VLOOKUP(C58,PD!A:B,2,FALSE)))</f>
        <v>30</v>
      </c>
      <c r="E58" s="863" t="s">
        <v>510</v>
      </c>
      <c r="F58" s="863" t="s">
        <v>480</v>
      </c>
      <c r="G58" s="864" t="s">
        <v>681</v>
      </c>
      <c r="H58" s="865"/>
      <c r="I58" s="866" t="s">
        <v>472</v>
      </c>
      <c r="J58" s="865"/>
      <c r="K58" s="867"/>
      <c r="L58" s="868" t="s">
        <v>613</v>
      </c>
      <c r="M58" s="864" t="s">
        <v>511</v>
      </c>
      <c r="N58" s="869"/>
      <c r="O58" s="870">
        <v>1</v>
      </c>
      <c r="P58" s="865"/>
      <c r="Q58" s="871">
        <v>44</v>
      </c>
      <c r="R58" s="870">
        <v>3</v>
      </c>
      <c r="S58" s="866"/>
      <c r="T58" s="865"/>
      <c r="U58" s="872"/>
      <c r="V58" s="873"/>
      <c r="W58" s="865"/>
      <c r="X58" s="866"/>
      <c r="Y58" s="866"/>
      <c r="Z58" s="871"/>
      <c r="AA58" s="868"/>
      <c r="AB58" s="865"/>
      <c r="AC58" s="867"/>
      <c r="AD58" s="874"/>
      <c r="AE58" s="869"/>
      <c r="AF58" s="875"/>
      <c r="AG58" s="876"/>
      <c r="AH58" s="877" t="s">
        <v>513</v>
      </c>
      <c r="AI58" s="878"/>
      <c r="AJ58" s="870">
        <v>5</v>
      </c>
      <c r="AK58" s="879">
        <f>IF(AJ58="","",(VLOOKUP(AJ58,償却率表!A:B,2,FALSE)))</f>
        <v>0.2</v>
      </c>
      <c r="AL58" s="880" t="s">
        <v>177</v>
      </c>
      <c r="AM58" s="881">
        <f>IF(AL58="","",(VLOOKUP(AL58,PD!G:H,2,FALSE)))</f>
        <v>1</v>
      </c>
      <c r="AN58" s="882" t="s">
        <v>519</v>
      </c>
      <c r="AO58" s="883">
        <v>1990</v>
      </c>
      <c r="AP58" s="884"/>
      <c r="AQ58" s="885">
        <v>1990</v>
      </c>
      <c r="AR58" s="865">
        <f t="shared" si="0"/>
        <v>28</v>
      </c>
      <c r="AS58" s="867">
        <f t="shared" si="28"/>
        <v>1995</v>
      </c>
      <c r="AT58" s="886">
        <v>20000000</v>
      </c>
      <c r="AU58" s="887"/>
      <c r="AV58" s="888"/>
      <c r="AW58" s="889"/>
      <c r="AX58" s="868"/>
      <c r="AY58" s="890" t="s">
        <v>179</v>
      </c>
      <c r="AZ58" s="891">
        <f>IF(AY58="","",(VLOOKUP(AY58,PD!J:K,2,FALSE)))</f>
        <v>1</v>
      </c>
      <c r="BA58" s="865">
        <v>2009</v>
      </c>
      <c r="BB58" s="892">
        <f t="shared" si="43"/>
        <v>1</v>
      </c>
      <c r="BC58" s="893"/>
      <c r="BD58" s="866"/>
      <c r="BE58" s="876"/>
      <c r="BF58" s="894">
        <f t="shared" si="1"/>
        <v>0</v>
      </c>
      <c r="BG58" s="895" t="str">
        <f t="shared" si="2"/>
        <v/>
      </c>
      <c r="BH58" s="896" t="str">
        <f t="shared" si="3"/>
        <v/>
      </c>
      <c r="BI58" s="896" t="str">
        <f t="shared" si="4"/>
        <v/>
      </c>
      <c r="BJ58" s="896" t="str">
        <f t="shared" si="5"/>
        <v/>
      </c>
      <c r="BK58" s="896" t="str">
        <f t="shared" si="6"/>
        <v/>
      </c>
      <c r="BL58" s="896" t="str">
        <f t="shared" si="7"/>
        <v/>
      </c>
      <c r="BM58" s="896" t="str">
        <f t="shared" si="8"/>
        <v/>
      </c>
      <c r="BN58" s="896" t="str">
        <f t="shared" si="9"/>
        <v/>
      </c>
      <c r="BO58" s="896" t="str">
        <f t="shared" si="10"/>
        <v/>
      </c>
      <c r="BP58" s="897" t="str">
        <f t="shared" si="11"/>
        <v/>
      </c>
      <c r="BQ58" s="898" t="s">
        <v>684</v>
      </c>
      <c r="BR58" s="899">
        <v>2018</v>
      </c>
      <c r="BS58" s="900">
        <v>20</v>
      </c>
      <c r="BT58" s="894">
        <f t="shared" si="12"/>
        <v>1</v>
      </c>
      <c r="BU58" s="895">
        <f t="shared" si="13"/>
        <v>1</v>
      </c>
      <c r="BV58" s="896" t="str">
        <f t="shared" si="37"/>
        <v/>
      </c>
      <c r="BW58" s="896" t="str">
        <f t="shared" si="14"/>
        <v/>
      </c>
      <c r="BX58" s="896" t="str">
        <f t="shared" si="15"/>
        <v/>
      </c>
      <c r="BY58" s="896" t="str">
        <f t="shared" si="16"/>
        <v/>
      </c>
      <c r="BZ58" s="896" t="str">
        <f t="shared" si="17"/>
        <v/>
      </c>
      <c r="CA58" s="896">
        <f t="shared" si="29"/>
        <v>0</v>
      </c>
      <c r="CB58" s="896" t="str">
        <f t="shared" si="18"/>
        <v/>
      </c>
      <c r="CC58" s="896" t="str">
        <f t="shared" si="19"/>
        <v/>
      </c>
      <c r="CD58" s="896" t="str">
        <f t="shared" si="20"/>
        <v/>
      </c>
      <c r="CE58" s="897" t="str">
        <f t="shared" si="21"/>
        <v/>
      </c>
      <c r="CF58" s="901"/>
      <c r="CG58" s="902"/>
      <c r="CH58" s="902"/>
      <c r="CI58" s="902"/>
      <c r="CJ58" s="903"/>
      <c r="CK58" s="904">
        <f t="shared" si="30"/>
        <v>0</v>
      </c>
      <c r="CL58" s="905">
        <f t="shared" si="31"/>
        <v>0</v>
      </c>
      <c r="CM58" s="906">
        <f t="shared" si="32"/>
        <v>0</v>
      </c>
      <c r="CN58" s="906">
        <f t="shared" si="33"/>
        <v>0</v>
      </c>
      <c r="CO58" s="907">
        <f t="shared" si="34"/>
        <v>0</v>
      </c>
      <c r="CP58" s="908">
        <f t="shared" si="35"/>
        <v>0</v>
      </c>
      <c r="CQ58" s="909"/>
      <c r="CR58" s="868" t="s">
        <v>685</v>
      </c>
      <c r="CS58" s="867"/>
      <c r="CT58" s="910"/>
      <c r="CU58" s="910"/>
      <c r="CV58" s="868"/>
      <c r="CW58" s="866"/>
      <c r="CX58" s="866"/>
      <c r="CY58" s="866"/>
      <c r="CZ58" s="866"/>
      <c r="DA58" s="866"/>
      <c r="DB58" s="866"/>
      <c r="DC58" s="866"/>
      <c r="DD58" s="866"/>
      <c r="DE58" s="867"/>
      <c r="DF58" s="373"/>
      <c r="DG58" s="376"/>
      <c r="DH58" s="376"/>
      <c r="DI58" s="376"/>
      <c r="DJ58" s="376"/>
      <c r="DK58" s="376"/>
      <c r="DL58" s="376"/>
      <c r="DM58" s="376"/>
      <c r="DN58" s="376"/>
      <c r="DO58" s="376"/>
      <c r="DP58" s="377"/>
      <c r="DQ58" s="592"/>
      <c r="DR58" s="373"/>
      <c r="DS58" s="376"/>
      <c r="DT58" s="376"/>
      <c r="DU58" s="376"/>
      <c r="DV58" s="376"/>
      <c r="DW58" s="376"/>
      <c r="DX58" s="376"/>
      <c r="DY58" s="376"/>
      <c r="DZ58" s="376"/>
      <c r="EA58" s="376"/>
      <c r="EB58" s="376"/>
      <c r="EC58" s="376"/>
      <c r="ED58" s="376"/>
      <c r="EE58" s="376"/>
      <c r="EF58" s="374"/>
      <c r="EG58" s="374"/>
      <c r="EH58" s="374"/>
      <c r="EI58" s="374"/>
      <c r="EJ58" s="374"/>
      <c r="EK58" s="374"/>
      <c r="EL58" s="374"/>
      <c r="EM58" s="374"/>
      <c r="EN58" s="374"/>
      <c r="EO58" s="766">
        <f t="shared" si="22"/>
        <v>0</v>
      </c>
      <c r="EP58" s="374"/>
      <c r="EQ58" s="374"/>
      <c r="ER58" s="374"/>
      <c r="ES58" s="374"/>
      <c r="ET58" s="374"/>
      <c r="EU58" s="377"/>
      <c r="EV58" s="590"/>
      <c r="EW58" s="618">
        <f t="shared" si="23"/>
        <v>2009</v>
      </c>
      <c r="EX58" s="709">
        <f t="shared" si="39"/>
        <v>20000000</v>
      </c>
      <c r="EY58" s="710">
        <f t="shared" si="40"/>
        <v>0</v>
      </c>
      <c r="EZ58" s="710">
        <f t="shared" si="41"/>
        <v>19999999</v>
      </c>
      <c r="FA58" s="711">
        <f t="shared" si="42"/>
        <v>1</v>
      </c>
      <c r="FB58" s="379">
        <v>20000000</v>
      </c>
      <c r="FC58" s="378">
        <v>0</v>
      </c>
      <c r="FD58" s="378">
        <v>19999999</v>
      </c>
      <c r="FE58" s="609">
        <v>1</v>
      </c>
      <c r="FF58" s="381">
        <f t="shared" si="38"/>
        <v>0</v>
      </c>
    </row>
    <row r="59" spans="1:162" s="277" customFormat="1" x14ac:dyDescent="0.15">
      <c r="A59" s="492">
        <v>45</v>
      </c>
      <c r="B59" s="511"/>
      <c r="C59" s="490" t="s">
        <v>197</v>
      </c>
      <c r="D59" s="777">
        <f>IF(C59="","",(VLOOKUP(C59,PD!A:B,2,FALSE)))</f>
        <v>30</v>
      </c>
      <c r="E59" s="390" t="s">
        <v>510</v>
      </c>
      <c r="F59" s="390" t="s">
        <v>480</v>
      </c>
      <c r="G59" s="547" t="s">
        <v>668</v>
      </c>
      <c r="H59" s="528"/>
      <c r="I59" s="376" t="s">
        <v>473</v>
      </c>
      <c r="J59" s="528"/>
      <c r="K59" s="377"/>
      <c r="L59" s="373" t="s">
        <v>613</v>
      </c>
      <c r="M59" s="547" t="s">
        <v>511</v>
      </c>
      <c r="N59" s="374"/>
      <c r="O59" s="530">
        <v>1</v>
      </c>
      <c r="P59" s="528"/>
      <c r="Q59" s="511">
        <v>44</v>
      </c>
      <c r="R59" s="530">
        <v>3</v>
      </c>
      <c r="S59" s="376"/>
      <c r="T59" s="528"/>
      <c r="U59" s="757"/>
      <c r="V59" s="754"/>
      <c r="W59" s="528"/>
      <c r="X59" s="376"/>
      <c r="Y59" s="376"/>
      <c r="Z59" s="511"/>
      <c r="AA59" s="373"/>
      <c r="AB59" s="528"/>
      <c r="AC59" s="377"/>
      <c r="AD59" s="375"/>
      <c r="AE59" s="374"/>
      <c r="AF59" s="492"/>
      <c r="AG59" s="493"/>
      <c r="AH59" s="772" t="s">
        <v>513</v>
      </c>
      <c r="AI59" s="531"/>
      <c r="AJ59" s="530">
        <v>5</v>
      </c>
      <c r="AK59" s="541">
        <f>IF(AJ59="","",(VLOOKUP(AJ59,償却率表!A:B,2,FALSE)))</f>
        <v>0.2</v>
      </c>
      <c r="AL59" s="505" t="s">
        <v>177</v>
      </c>
      <c r="AM59" s="524">
        <f>IF(AL59="","",(VLOOKUP(AL59,PD!G:H,2,FALSE)))</f>
        <v>1</v>
      </c>
      <c r="AN59" s="599" t="s">
        <v>520</v>
      </c>
      <c r="AO59" s="533">
        <v>1984</v>
      </c>
      <c r="AP59" s="620"/>
      <c r="AQ59" s="621">
        <v>1984</v>
      </c>
      <c r="AR59" s="528">
        <f t="shared" si="0"/>
        <v>34</v>
      </c>
      <c r="AS59" s="377">
        <f t="shared" si="28"/>
        <v>1989</v>
      </c>
      <c r="AT59" s="540">
        <v>19400000</v>
      </c>
      <c r="AU59" s="392"/>
      <c r="AV59" s="393"/>
      <c r="AW59" s="577"/>
      <c r="AX59" s="373"/>
      <c r="AY59" s="616" t="s">
        <v>179</v>
      </c>
      <c r="AZ59" s="521">
        <f>IF(AY59="","",(VLOOKUP(AY59,PD!J:K,2,FALSE)))</f>
        <v>1</v>
      </c>
      <c r="BA59" s="528">
        <v>2009</v>
      </c>
      <c r="BB59" s="589">
        <f t="shared" si="43"/>
        <v>0</v>
      </c>
      <c r="BC59" s="716"/>
      <c r="BD59" s="376"/>
      <c r="BE59" s="493"/>
      <c r="BF59" s="394">
        <f t="shared" si="1"/>
        <v>0</v>
      </c>
      <c r="BG59" s="395" t="str">
        <f t="shared" si="2"/>
        <v/>
      </c>
      <c r="BH59" s="396" t="str">
        <f t="shared" si="3"/>
        <v/>
      </c>
      <c r="BI59" s="396" t="str">
        <f t="shared" si="4"/>
        <v/>
      </c>
      <c r="BJ59" s="396" t="str">
        <f t="shared" si="5"/>
        <v/>
      </c>
      <c r="BK59" s="396" t="str">
        <f t="shared" si="6"/>
        <v/>
      </c>
      <c r="BL59" s="396" t="str">
        <f t="shared" si="7"/>
        <v/>
      </c>
      <c r="BM59" s="396" t="str">
        <f t="shared" si="8"/>
        <v/>
      </c>
      <c r="BN59" s="396" t="str">
        <f t="shared" si="9"/>
        <v/>
      </c>
      <c r="BO59" s="396" t="str">
        <f t="shared" si="10"/>
        <v/>
      </c>
      <c r="BP59" s="397" t="str">
        <f t="shared" si="11"/>
        <v/>
      </c>
      <c r="BQ59" s="782" t="s">
        <v>602</v>
      </c>
      <c r="BR59" s="380">
        <v>2014</v>
      </c>
      <c r="BS59" s="600">
        <v>20</v>
      </c>
      <c r="BT59" s="394">
        <f t="shared" si="12"/>
        <v>0</v>
      </c>
      <c r="BU59" s="395" t="str">
        <f t="shared" si="13"/>
        <v/>
      </c>
      <c r="BV59" s="396" t="str">
        <f t="shared" si="37"/>
        <v/>
      </c>
      <c r="BW59" s="396" t="str">
        <f t="shared" si="14"/>
        <v/>
      </c>
      <c r="BX59" s="396" t="str">
        <f t="shared" si="15"/>
        <v/>
      </c>
      <c r="BY59" s="396" t="str">
        <f t="shared" si="16"/>
        <v/>
      </c>
      <c r="BZ59" s="396" t="str">
        <f t="shared" si="17"/>
        <v/>
      </c>
      <c r="CA59" s="396" t="str">
        <f t="shared" si="29"/>
        <v/>
      </c>
      <c r="CB59" s="396" t="str">
        <f t="shared" si="18"/>
        <v/>
      </c>
      <c r="CC59" s="396" t="str">
        <f t="shared" si="19"/>
        <v/>
      </c>
      <c r="CD59" s="396" t="str">
        <f t="shared" si="20"/>
        <v/>
      </c>
      <c r="CE59" s="397" t="str">
        <f t="shared" si="21"/>
        <v/>
      </c>
      <c r="CF59" s="379"/>
      <c r="CG59" s="378"/>
      <c r="CH59" s="378"/>
      <c r="CI59" s="378"/>
      <c r="CJ59" s="382"/>
      <c r="CK59" s="398">
        <f t="shared" si="30"/>
        <v>0</v>
      </c>
      <c r="CL59" s="709">
        <f t="shared" si="31"/>
        <v>0</v>
      </c>
      <c r="CM59" s="710">
        <f t="shared" si="32"/>
        <v>0</v>
      </c>
      <c r="CN59" s="710">
        <f t="shared" si="33"/>
        <v>0</v>
      </c>
      <c r="CO59" s="786">
        <f t="shared" si="34"/>
        <v>0</v>
      </c>
      <c r="CP59" s="617">
        <f t="shared" si="35"/>
        <v>0</v>
      </c>
      <c r="CQ59" s="503">
        <v>1</v>
      </c>
      <c r="CR59" s="373" t="s">
        <v>603</v>
      </c>
      <c r="CS59" s="377"/>
      <c r="CT59" s="590"/>
      <c r="CU59" s="590"/>
      <c r="CV59" s="373"/>
      <c r="CW59" s="376"/>
      <c r="CX59" s="376"/>
      <c r="CY59" s="376"/>
      <c r="CZ59" s="376"/>
      <c r="DA59" s="378">
        <v>80000</v>
      </c>
      <c r="DB59" s="376"/>
      <c r="DC59" s="376"/>
      <c r="DD59" s="376"/>
      <c r="DE59" s="377"/>
      <c r="DF59" s="373"/>
      <c r="DG59" s="376"/>
      <c r="DH59" s="376"/>
      <c r="DI59" s="376"/>
      <c r="DJ59" s="376"/>
      <c r="DK59" s="376"/>
      <c r="DL59" s="376"/>
      <c r="DM59" s="376"/>
      <c r="DN59" s="376"/>
      <c r="DO59" s="376"/>
      <c r="DP59" s="377"/>
      <c r="DQ59" s="592"/>
      <c r="DR59" s="373"/>
      <c r="DS59" s="376"/>
      <c r="DT59" s="376"/>
      <c r="DU59" s="376"/>
      <c r="DV59" s="376"/>
      <c r="DW59" s="376"/>
      <c r="DX59" s="376"/>
      <c r="DY59" s="376"/>
      <c r="DZ59" s="376"/>
      <c r="EA59" s="376"/>
      <c r="EB59" s="376"/>
      <c r="EC59" s="376"/>
      <c r="ED59" s="376"/>
      <c r="EE59" s="376"/>
      <c r="EF59" s="374"/>
      <c r="EG59" s="374"/>
      <c r="EH59" s="374"/>
      <c r="EI59" s="374"/>
      <c r="EJ59" s="374"/>
      <c r="EK59" s="374"/>
      <c r="EL59" s="374"/>
      <c r="EM59" s="374"/>
      <c r="EN59" s="374"/>
      <c r="EO59" s="766">
        <f t="shared" si="22"/>
        <v>0</v>
      </c>
      <c r="EP59" s="374"/>
      <c r="EQ59" s="374"/>
      <c r="ER59" s="374"/>
      <c r="ES59" s="374"/>
      <c r="ET59" s="374"/>
      <c r="EU59" s="377"/>
      <c r="EV59" s="590"/>
      <c r="EW59" s="618">
        <f t="shared" si="23"/>
        <v>2009</v>
      </c>
      <c r="EX59" s="709">
        <f t="shared" si="39"/>
        <v>0</v>
      </c>
      <c r="EY59" s="710">
        <f t="shared" si="40"/>
        <v>0</v>
      </c>
      <c r="EZ59" s="710">
        <f t="shared" si="41"/>
        <v>0</v>
      </c>
      <c r="FA59" s="711">
        <f t="shared" si="42"/>
        <v>0</v>
      </c>
      <c r="FB59" s="379">
        <v>0</v>
      </c>
      <c r="FC59" s="378">
        <v>0</v>
      </c>
      <c r="FD59" s="378">
        <v>0</v>
      </c>
      <c r="FE59" s="609">
        <v>0</v>
      </c>
      <c r="FF59" s="381">
        <f t="shared" si="38"/>
        <v>0</v>
      </c>
    </row>
    <row r="60" spans="1:162" s="277" customFormat="1" x14ac:dyDescent="0.15">
      <c r="A60" s="492">
        <v>46</v>
      </c>
      <c r="B60" s="511"/>
      <c r="C60" s="490" t="s">
        <v>197</v>
      </c>
      <c r="D60" s="777">
        <f>IF(C60="","",(VLOOKUP(C60,PD!A:B,2,FALSE)))</f>
        <v>30</v>
      </c>
      <c r="E60" s="390" t="s">
        <v>510</v>
      </c>
      <c r="F60" s="390" t="s">
        <v>480</v>
      </c>
      <c r="G60" s="547" t="s">
        <v>669</v>
      </c>
      <c r="H60" s="528"/>
      <c r="I60" s="376" t="s">
        <v>474</v>
      </c>
      <c r="J60" s="528"/>
      <c r="K60" s="377"/>
      <c r="L60" s="373" t="s">
        <v>613</v>
      </c>
      <c r="M60" s="547" t="s">
        <v>511</v>
      </c>
      <c r="N60" s="374"/>
      <c r="O60" s="530">
        <v>1</v>
      </c>
      <c r="P60" s="528"/>
      <c r="Q60" s="511">
        <v>44</v>
      </c>
      <c r="R60" s="530">
        <v>3</v>
      </c>
      <c r="S60" s="376"/>
      <c r="T60" s="528"/>
      <c r="U60" s="757"/>
      <c r="V60" s="754"/>
      <c r="W60" s="528"/>
      <c r="X60" s="376"/>
      <c r="Y60" s="376"/>
      <c r="Z60" s="511"/>
      <c r="AA60" s="373"/>
      <c r="AB60" s="528"/>
      <c r="AC60" s="377"/>
      <c r="AD60" s="375"/>
      <c r="AE60" s="374"/>
      <c r="AF60" s="492"/>
      <c r="AG60" s="493"/>
      <c r="AH60" s="772" t="s">
        <v>513</v>
      </c>
      <c r="AI60" s="531"/>
      <c r="AJ60" s="530">
        <v>5</v>
      </c>
      <c r="AK60" s="541">
        <f>IF(AJ60="","",(VLOOKUP(AJ60,償却率表!A:B,2,FALSE)))</f>
        <v>0.2</v>
      </c>
      <c r="AL60" s="505" t="s">
        <v>177</v>
      </c>
      <c r="AM60" s="524">
        <f>IF(AL60="","",(VLOOKUP(AL60,PD!G:H,2,FALSE)))</f>
        <v>1</v>
      </c>
      <c r="AN60" s="599" t="s">
        <v>521</v>
      </c>
      <c r="AO60" s="533">
        <v>1986</v>
      </c>
      <c r="AP60" s="620"/>
      <c r="AQ60" s="621">
        <v>1986</v>
      </c>
      <c r="AR60" s="528">
        <f t="shared" si="0"/>
        <v>32</v>
      </c>
      <c r="AS60" s="377">
        <f t="shared" si="28"/>
        <v>1991</v>
      </c>
      <c r="AT60" s="540">
        <v>19850000</v>
      </c>
      <c r="AU60" s="392"/>
      <c r="AV60" s="393"/>
      <c r="AW60" s="577"/>
      <c r="AX60" s="373"/>
      <c r="AY60" s="616" t="s">
        <v>179</v>
      </c>
      <c r="AZ60" s="521">
        <f>IF(AY60="","",(VLOOKUP(AY60,PD!J:K,2,FALSE)))</f>
        <v>1</v>
      </c>
      <c r="BA60" s="528">
        <v>2009</v>
      </c>
      <c r="BB60" s="589">
        <f t="shared" si="43"/>
        <v>0</v>
      </c>
      <c r="BC60" s="373"/>
      <c r="BD60" s="376"/>
      <c r="BE60" s="493"/>
      <c r="BF60" s="394">
        <f t="shared" si="1"/>
        <v>0</v>
      </c>
      <c r="BG60" s="395" t="str">
        <f t="shared" si="2"/>
        <v/>
      </c>
      <c r="BH60" s="396" t="str">
        <f t="shared" si="3"/>
        <v/>
      </c>
      <c r="BI60" s="396" t="str">
        <f t="shared" si="4"/>
        <v/>
      </c>
      <c r="BJ60" s="396" t="str">
        <f t="shared" si="5"/>
        <v/>
      </c>
      <c r="BK60" s="396" t="str">
        <f t="shared" si="6"/>
        <v/>
      </c>
      <c r="BL60" s="396" t="str">
        <f t="shared" si="7"/>
        <v/>
      </c>
      <c r="BM60" s="396" t="str">
        <f t="shared" si="8"/>
        <v/>
      </c>
      <c r="BN60" s="396" t="str">
        <f t="shared" si="9"/>
        <v/>
      </c>
      <c r="BO60" s="396" t="str">
        <f t="shared" si="10"/>
        <v/>
      </c>
      <c r="BP60" s="397" t="str">
        <f t="shared" si="11"/>
        <v/>
      </c>
      <c r="BQ60" s="782" t="s">
        <v>600</v>
      </c>
      <c r="BR60" s="380">
        <v>2017</v>
      </c>
      <c r="BS60" s="600">
        <v>20</v>
      </c>
      <c r="BT60" s="394">
        <f t="shared" si="12"/>
        <v>0</v>
      </c>
      <c r="BU60" s="395" t="str">
        <f t="shared" si="13"/>
        <v/>
      </c>
      <c r="BV60" s="396" t="str">
        <f t="shared" si="37"/>
        <v/>
      </c>
      <c r="BW60" s="396" t="str">
        <f t="shared" si="14"/>
        <v/>
      </c>
      <c r="BX60" s="396" t="str">
        <f t="shared" si="15"/>
        <v/>
      </c>
      <c r="BY60" s="396" t="str">
        <f t="shared" si="16"/>
        <v/>
      </c>
      <c r="BZ60" s="396" t="str">
        <f t="shared" si="17"/>
        <v/>
      </c>
      <c r="CA60" s="396" t="str">
        <f t="shared" si="29"/>
        <v/>
      </c>
      <c r="CB60" s="396" t="str">
        <f t="shared" si="18"/>
        <v/>
      </c>
      <c r="CC60" s="396" t="str">
        <f t="shared" si="19"/>
        <v/>
      </c>
      <c r="CD60" s="396" t="str">
        <f t="shared" si="20"/>
        <v/>
      </c>
      <c r="CE60" s="397" t="str">
        <f t="shared" si="21"/>
        <v/>
      </c>
      <c r="CF60" s="379"/>
      <c r="CG60" s="378"/>
      <c r="CH60" s="378"/>
      <c r="CI60" s="378"/>
      <c r="CJ60" s="382"/>
      <c r="CK60" s="398">
        <f t="shared" si="30"/>
        <v>0</v>
      </c>
      <c r="CL60" s="709">
        <f t="shared" si="31"/>
        <v>0</v>
      </c>
      <c r="CM60" s="710">
        <f t="shared" si="32"/>
        <v>0</v>
      </c>
      <c r="CN60" s="710">
        <f t="shared" si="33"/>
        <v>0</v>
      </c>
      <c r="CO60" s="786">
        <f t="shared" si="34"/>
        <v>0</v>
      </c>
      <c r="CP60" s="617">
        <f t="shared" si="35"/>
        <v>0</v>
      </c>
      <c r="CQ60" s="503">
        <v>1</v>
      </c>
      <c r="CR60" s="373" t="s">
        <v>601</v>
      </c>
      <c r="CS60" s="377"/>
      <c r="CT60" s="590"/>
      <c r="CU60" s="725"/>
      <c r="CV60" s="373"/>
      <c r="CW60" s="376"/>
      <c r="CX60" s="376"/>
      <c r="CY60" s="376"/>
      <c r="CZ60" s="376"/>
      <c r="DA60" s="378">
        <v>120000</v>
      </c>
      <c r="DB60" s="376"/>
      <c r="DC60" s="376"/>
      <c r="DD60" s="376"/>
      <c r="DE60" s="377"/>
      <c r="DF60" s="373"/>
      <c r="DG60" s="376"/>
      <c r="DH60" s="376"/>
      <c r="DI60" s="376"/>
      <c r="DJ60" s="376"/>
      <c r="DK60" s="376"/>
      <c r="DL60" s="376"/>
      <c r="DM60" s="376"/>
      <c r="DN60" s="376"/>
      <c r="DO60" s="376"/>
      <c r="DP60" s="377"/>
      <c r="DQ60" s="592"/>
      <c r="DR60" s="373"/>
      <c r="DS60" s="376"/>
      <c r="DT60" s="376"/>
      <c r="DU60" s="376"/>
      <c r="DV60" s="376"/>
      <c r="DW60" s="376"/>
      <c r="DX60" s="376"/>
      <c r="DY60" s="376"/>
      <c r="DZ60" s="376"/>
      <c r="EA60" s="376"/>
      <c r="EB60" s="376"/>
      <c r="EC60" s="376"/>
      <c r="ED60" s="376"/>
      <c r="EE60" s="376"/>
      <c r="EF60" s="374"/>
      <c r="EG60" s="374"/>
      <c r="EH60" s="374"/>
      <c r="EI60" s="374"/>
      <c r="EJ60" s="374"/>
      <c r="EK60" s="374"/>
      <c r="EL60" s="374"/>
      <c r="EM60" s="374"/>
      <c r="EN60" s="374"/>
      <c r="EO60" s="766">
        <f t="shared" si="22"/>
        <v>0</v>
      </c>
      <c r="EP60" s="374"/>
      <c r="EQ60" s="374"/>
      <c r="ER60" s="374"/>
      <c r="ES60" s="374"/>
      <c r="ET60" s="374"/>
      <c r="EU60" s="377"/>
      <c r="EV60" s="590"/>
      <c r="EW60" s="618">
        <f t="shared" si="23"/>
        <v>2009</v>
      </c>
      <c r="EX60" s="709">
        <f t="shared" si="39"/>
        <v>0</v>
      </c>
      <c r="EY60" s="710">
        <f t="shared" si="40"/>
        <v>0</v>
      </c>
      <c r="EZ60" s="710">
        <f t="shared" si="41"/>
        <v>0</v>
      </c>
      <c r="FA60" s="711">
        <f t="shared" si="42"/>
        <v>0</v>
      </c>
      <c r="FB60" s="379">
        <v>0</v>
      </c>
      <c r="FC60" s="378">
        <v>0</v>
      </c>
      <c r="FD60" s="378">
        <v>0</v>
      </c>
      <c r="FE60" s="609">
        <v>0</v>
      </c>
      <c r="FF60" s="381">
        <f t="shared" si="38"/>
        <v>0</v>
      </c>
    </row>
    <row r="61" spans="1:162" s="277" customFormat="1" x14ac:dyDescent="0.15">
      <c r="A61" s="492">
        <v>47</v>
      </c>
      <c r="B61" s="511"/>
      <c r="C61" s="490" t="s">
        <v>197</v>
      </c>
      <c r="D61" s="777">
        <f>IF(C61="","",(VLOOKUP(C61,PD!A:B,2,FALSE)))</f>
        <v>30</v>
      </c>
      <c r="E61" s="390" t="s">
        <v>510</v>
      </c>
      <c r="F61" s="390" t="s">
        <v>670</v>
      </c>
      <c r="G61" s="547" t="s">
        <v>497</v>
      </c>
      <c r="H61" s="528"/>
      <c r="I61" s="376" t="s">
        <v>471</v>
      </c>
      <c r="J61" s="528"/>
      <c r="K61" s="377"/>
      <c r="L61" s="373" t="s">
        <v>613</v>
      </c>
      <c r="M61" s="547" t="s">
        <v>512</v>
      </c>
      <c r="N61" s="374"/>
      <c r="O61" s="530">
        <v>1</v>
      </c>
      <c r="P61" s="528"/>
      <c r="Q61" s="511">
        <v>44</v>
      </c>
      <c r="R61" s="530">
        <v>3</v>
      </c>
      <c r="S61" s="376"/>
      <c r="T61" s="528"/>
      <c r="U61" s="757"/>
      <c r="V61" s="754"/>
      <c r="W61" s="528"/>
      <c r="X61" s="376"/>
      <c r="Y61" s="376"/>
      <c r="Z61" s="511"/>
      <c r="AA61" s="373"/>
      <c r="AB61" s="528"/>
      <c r="AC61" s="377"/>
      <c r="AD61" s="375"/>
      <c r="AE61" s="374"/>
      <c r="AF61" s="492"/>
      <c r="AG61" s="493"/>
      <c r="AH61" s="772" t="s">
        <v>513</v>
      </c>
      <c r="AI61" s="531"/>
      <c r="AJ61" s="530">
        <v>5</v>
      </c>
      <c r="AK61" s="541">
        <f>IF(AJ61="","",(VLOOKUP(AJ61,償却率表!A:B,2,FALSE)))</f>
        <v>0.2</v>
      </c>
      <c r="AL61" s="505" t="s">
        <v>177</v>
      </c>
      <c r="AM61" s="524">
        <f>IF(AL61="","",(VLOOKUP(AL61,PD!G:H,2,FALSE)))</f>
        <v>1</v>
      </c>
      <c r="AN61" s="599" t="s">
        <v>522</v>
      </c>
      <c r="AO61" s="533">
        <v>1990</v>
      </c>
      <c r="AP61" s="620"/>
      <c r="AQ61" s="621">
        <v>1990</v>
      </c>
      <c r="AR61" s="528">
        <f t="shared" si="0"/>
        <v>28</v>
      </c>
      <c r="AS61" s="377">
        <f t="shared" si="28"/>
        <v>1995</v>
      </c>
      <c r="AT61" s="540">
        <v>33166000</v>
      </c>
      <c r="AU61" s="392"/>
      <c r="AV61" s="393"/>
      <c r="AW61" s="577"/>
      <c r="AX61" s="373"/>
      <c r="AY61" s="616" t="s">
        <v>179</v>
      </c>
      <c r="AZ61" s="521">
        <f>IF(AY61="","",(VLOOKUP(AY61,PD!J:K,2,FALSE)))</f>
        <v>1</v>
      </c>
      <c r="BA61" s="528">
        <v>2009</v>
      </c>
      <c r="BB61" s="589">
        <f t="shared" si="43"/>
        <v>1</v>
      </c>
      <c r="BC61" s="373"/>
      <c r="BD61" s="376"/>
      <c r="BE61" s="493"/>
      <c r="BF61" s="394">
        <f t="shared" si="1"/>
        <v>0</v>
      </c>
      <c r="BG61" s="395" t="str">
        <f t="shared" si="2"/>
        <v/>
      </c>
      <c r="BH61" s="396" t="str">
        <f t="shared" si="3"/>
        <v/>
      </c>
      <c r="BI61" s="396" t="str">
        <f t="shared" si="4"/>
        <v/>
      </c>
      <c r="BJ61" s="396" t="str">
        <f t="shared" si="5"/>
        <v/>
      </c>
      <c r="BK61" s="396" t="str">
        <f t="shared" si="6"/>
        <v/>
      </c>
      <c r="BL61" s="396" t="str">
        <f t="shared" si="7"/>
        <v/>
      </c>
      <c r="BM61" s="396" t="str">
        <f t="shared" si="8"/>
        <v/>
      </c>
      <c r="BN61" s="396" t="str">
        <f t="shared" si="9"/>
        <v/>
      </c>
      <c r="BO61" s="396" t="str">
        <f t="shared" si="10"/>
        <v/>
      </c>
      <c r="BP61" s="397" t="str">
        <f t="shared" si="11"/>
        <v/>
      </c>
      <c r="BQ61" s="782"/>
      <c r="BR61" s="380"/>
      <c r="BS61" s="600"/>
      <c r="BT61" s="394">
        <f t="shared" si="12"/>
        <v>0</v>
      </c>
      <c r="BU61" s="395" t="str">
        <f t="shared" si="13"/>
        <v/>
      </c>
      <c r="BV61" s="396" t="str">
        <f t="shared" si="37"/>
        <v/>
      </c>
      <c r="BW61" s="396" t="str">
        <f t="shared" si="14"/>
        <v/>
      </c>
      <c r="BX61" s="396" t="str">
        <f t="shared" si="15"/>
        <v/>
      </c>
      <c r="BY61" s="396" t="str">
        <f t="shared" si="16"/>
        <v/>
      </c>
      <c r="BZ61" s="396" t="str">
        <f t="shared" si="17"/>
        <v/>
      </c>
      <c r="CA61" s="396" t="str">
        <f t="shared" si="29"/>
        <v/>
      </c>
      <c r="CB61" s="396" t="str">
        <f t="shared" si="18"/>
        <v/>
      </c>
      <c r="CC61" s="396" t="str">
        <f t="shared" si="19"/>
        <v/>
      </c>
      <c r="CD61" s="396" t="str">
        <f t="shared" si="20"/>
        <v/>
      </c>
      <c r="CE61" s="397" t="str">
        <f t="shared" si="21"/>
        <v/>
      </c>
      <c r="CF61" s="379"/>
      <c r="CG61" s="378"/>
      <c r="CH61" s="378"/>
      <c r="CI61" s="378"/>
      <c r="CJ61" s="382"/>
      <c r="CK61" s="398">
        <f t="shared" si="30"/>
        <v>0</v>
      </c>
      <c r="CL61" s="709">
        <f t="shared" si="31"/>
        <v>33166000</v>
      </c>
      <c r="CM61" s="710">
        <f t="shared" si="32"/>
        <v>0</v>
      </c>
      <c r="CN61" s="710">
        <f t="shared" si="33"/>
        <v>33165999</v>
      </c>
      <c r="CO61" s="786">
        <f t="shared" si="34"/>
        <v>1</v>
      </c>
      <c r="CP61" s="617">
        <f t="shared" si="35"/>
        <v>0</v>
      </c>
      <c r="CQ61" s="503"/>
      <c r="CR61" s="373"/>
      <c r="CS61" s="377"/>
      <c r="CT61" s="590"/>
      <c r="CU61" s="725"/>
      <c r="CV61" s="373"/>
      <c r="CW61" s="376"/>
      <c r="CX61" s="376"/>
      <c r="CY61" s="376"/>
      <c r="CZ61" s="376"/>
      <c r="DA61" s="376"/>
      <c r="DB61" s="376"/>
      <c r="DC61" s="376"/>
      <c r="DD61" s="376"/>
      <c r="DE61" s="377"/>
      <c r="DF61" s="373"/>
      <c r="DG61" s="376"/>
      <c r="DH61" s="376"/>
      <c r="DI61" s="376"/>
      <c r="DJ61" s="376"/>
      <c r="DK61" s="376"/>
      <c r="DL61" s="376"/>
      <c r="DM61" s="376"/>
      <c r="DN61" s="376"/>
      <c r="DO61" s="376"/>
      <c r="DP61" s="377"/>
      <c r="DQ61" s="592"/>
      <c r="DR61" s="373"/>
      <c r="DS61" s="376"/>
      <c r="DT61" s="376"/>
      <c r="DU61" s="376"/>
      <c r="DV61" s="376"/>
      <c r="DW61" s="376"/>
      <c r="DX61" s="376"/>
      <c r="DY61" s="376"/>
      <c r="DZ61" s="376"/>
      <c r="EA61" s="376"/>
      <c r="EB61" s="376"/>
      <c r="EC61" s="376"/>
      <c r="ED61" s="376"/>
      <c r="EE61" s="376"/>
      <c r="EF61" s="374"/>
      <c r="EG61" s="374"/>
      <c r="EH61" s="374"/>
      <c r="EI61" s="374"/>
      <c r="EJ61" s="374"/>
      <c r="EK61" s="374"/>
      <c r="EL61" s="374"/>
      <c r="EM61" s="374"/>
      <c r="EN61" s="374"/>
      <c r="EO61" s="766">
        <f t="shared" si="22"/>
        <v>0</v>
      </c>
      <c r="EP61" s="374"/>
      <c r="EQ61" s="374"/>
      <c r="ER61" s="374"/>
      <c r="ES61" s="374"/>
      <c r="ET61" s="374"/>
      <c r="EU61" s="377"/>
      <c r="EV61" s="590"/>
      <c r="EW61" s="618">
        <f t="shared" si="23"/>
        <v>2009</v>
      </c>
      <c r="EX61" s="709">
        <f t="shared" si="39"/>
        <v>33166000</v>
      </c>
      <c r="EY61" s="710">
        <f t="shared" si="40"/>
        <v>0</v>
      </c>
      <c r="EZ61" s="710">
        <f t="shared" si="41"/>
        <v>33165999</v>
      </c>
      <c r="FA61" s="711">
        <f t="shared" si="42"/>
        <v>1</v>
      </c>
      <c r="FB61" s="379">
        <v>33166000</v>
      </c>
      <c r="FC61" s="378">
        <v>0</v>
      </c>
      <c r="FD61" s="378">
        <v>33165999</v>
      </c>
      <c r="FE61" s="609">
        <v>1</v>
      </c>
      <c r="FF61" s="381">
        <f t="shared" si="38"/>
        <v>0</v>
      </c>
    </row>
    <row r="62" spans="1:162" s="277" customFormat="1" x14ac:dyDescent="0.15">
      <c r="A62" s="492">
        <v>48</v>
      </c>
      <c r="B62" s="511"/>
      <c r="C62" s="490" t="s">
        <v>197</v>
      </c>
      <c r="D62" s="777">
        <f>IF(C62="","",(VLOOKUP(C62,PD!A:B,2,FALSE)))</f>
        <v>30</v>
      </c>
      <c r="E62" s="390" t="s">
        <v>510</v>
      </c>
      <c r="F62" s="390" t="s">
        <v>481</v>
      </c>
      <c r="G62" s="547" t="s">
        <v>498</v>
      </c>
      <c r="H62" s="528"/>
      <c r="I62" s="376" t="s">
        <v>470</v>
      </c>
      <c r="J62" s="528"/>
      <c r="K62" s="377"/>
      <c r="L62" s="373" t="s">
        <v>613</v>
      </c>
      <c r="M62" s="547" t="s">
        <v>511</v>
      </c>
      <c r="N62" s="374"/>
      <c r="O62" s="530">
        <v>1</v>
      </c>
      <c r="P62" s="528"/>
      <c r="Q62" s="511">
        <v>44</v>
      </c>
      <c r="R62" s="530">
        <v>3</v>
      </c>
      <c r="S62" s="376"/>
      <c r="T62" s="528"/>
      <c r="U62" s="757"/>
      <c r="V62" s="754"/>
      <c r="W62" s="528"/>
      <c r="X62" s="376"/>
      <c r="Y62" s="376"/>
      <c r="Z62" s="511"/>
      <c r="AA62" s="373"/>
      <c r="AB62" s="528"/>
      <c r="AC62" s="377"/>
      <c r="AD62" s="375"/>
      <c r="AE62" s="374"/>
      <c r="AF62" s="492"/>
      <c r="AG62" s="493"/>
      <c r="AH62" s="772" t="s">
        <v>513</v>
      </c>
      <c r="AI62" s="531"/>
      <c r="AJ62" s="530">
        <v>5</v>
      </c>
      <c r="AK62" s="541">
        <f>IF(AJ62="","",(VLOOKUP(AJ62,償却率表!A:B,2,FALSE)))</f>
        <v>0.2</v>
      </c>
      <c r="AL62" s="505" t="s">
        <v>177</v>
      </c>
      <c r="AM62" s="524">
        <f>IF(AL62="","",(VLOOKUP(AL62,PD!G:H,2,FALSE)))</f>
        <v>1</v>
      </c>
      <c r="AN62" s="599" t="s">
        <v>523</v>
      </c>
      <c r="AO62" s="533">
        <v>2002</v>
      </c>
      <c r="AP62" s="620"/>
      <c r="AQ62" s="621">
        <v>2002</v>
      </c>
      <c r="AR62" s="528">
        <f t="shared" si="0"/>
        <v>16</v>
      </c>
      <c r="AS62" s="377">
        <f t="shared" si="28"/>
        <v>2007</v>
      </c>
      <c r="AT62" s="540">
        <v>41895000</v>
      </c>
      <c r="AU62" s="392"/>
      <c r="AV62" s="393"/>
      <c r="AW62" s="577"/>
      <c r="AX62" s="373"/>
      <c r="AY62" s="616" t="s">
        <v>179</v>
      </c>
      <c r="AZ62" s="521">
        <f>IF(AY62="","",(VLOOKUP(AY62,PD!J:K,2,FALSE)))</f>
        <v>1</v>
      </c>
      <c r="BA62" s="528">
        <v>2009</v>
      </c>
      <c r="BB62" s="589">
        <f t="shared" si="43"/>
        <v>1</v>
      </c>
      <c r="BC62" s="373"/>
      <c r="BD62" s="376"/>
      <c r="BE62" s="493"/>
      <c r="BF62" s="394">
        <f t="shared" si="1"/>
        <v>0</v>
      </c>
      <c r="BG62" s="395" t="str">
        <f t="shared" si="2"/>
        <v/>
      </c>
      <c r="BH62" s="396" t="str">
        <f t="shared" si="3"/>
        <v/>
      </c>
      <c r="BI62" s="396" t="str">
        <f t="shared" si="4"/>
        <v/>
      </c>
      <c r="BJ62" s="396" t="str">
        <f t="shared" si="5"/>
        <v/>
      </c>
      <c r="BK62" s="396" t="str">
        <f t="shared" si="6"/>
        <v/>
      </c>
      <c r="BL62" s="396" t="str">
        <f t="shared" si="7"/>
        <v/>
      </c>
      <c r="BM62" s="396" t="str">
        <f t="shared" si="8"/>
        <v/>
      </c>
      <c r="BN62" s="396" t="str">
        <f t="shared" si="9"/>
        <v/>
      </c>
      <c r="BO62" s="396" t="str">
        <f t="shared" si="10"/>
        <v/>
      </c>
      <c r="BP62" s="397" t="str">
        <f t="shared" si="11"/>
        <v/>
      </c>
      <c r="BQ62" s="782"/>
      <c r="BR62" s="380"/>
      <c r="BS62" s="600"/>
      <c r="BT62" s="394">
        <f t="shared" si="12"/>
        <v>0</v>
      </c>
      <c r="BU62" s="395" t="str">
        <f t="shared" si="13"/>
        <v/>
      </c>
      <c r="BV62" s="396" t="str">
        <f t="shared" si="37"/>
        <v/>
      </c>
      <c r="BW62" s="396" t="str">
        <f t="shared" si="14"/>
        <v/>
      </c>
      <c r="BX62" s="396" t="str">
        <f t="shared" si="15"/>
        <v/>
      </c>
      <c r="BY62" s="396" t="str">
        <f t="shared" si="16"/>
        <v/>
      </c>
      <c r="BZ62" s="396" t="str">
        <f t="shared" si="17"/>
        <v/>
      </c>
      <c r="CA62" s="396" t="str">
        <f t="shared" si="29"/>
        <v/>
      </c>
      <c r="CB62" s="396" t="str">
        <f t="shared" si="18"/>
        <v/>
      </c>
      <c r="CC62" s="396" t="str">
        <f t="shared" si="19"/>
        <v/>
      </c>
      <c r="CD62" s="396" t="str">
        <f t="shared" si="20"/>
        <v/>
      </c>
      <c r="CE62" s="397" t="str">
        <f t="shared" si="21"/>
        <v/>
      </c>
      <c r="CF62" s="379"/>
      <c r="CG62" s="378"/>
      <c r="CH62" s="378"/>
      <c r="CI62" s="378"/>
      <c r="CJ62" s="382"/>
      <c r="CK62" s="398">
        <f t="shared" si="30"/>
        <v>0</v>
      </c>
      <c r="CL62" s="709">
        <f t="shared" si="31"/>
        <v>41895000</v>
      </c>
      <c r="CM62" s="710">
        <f t="shared" si="32"/>
        <v>0</v>
      </c>
      <c r="CN62" s="710">
        <f t="shared" si="33"/>
        <v>41894999</v>
      </c>
      <c r="CO62" s="786">
        <f t="shared" si="34"/>
        <v>1</v>
      </c>
      <c r="CP62" s="617">
        <f t="shared" si="35"/>
        <v>0</v>
      </c>
      <c r="CQ62" s="503"/>
      <c r="CR62" s="373"/>
      <c r="CS62" s="377"/>
      <c r="CT62" s="590"/>
      <c r="CU62" s="725"/>
      <c r="CV62" s="373"/>
      <c r="CW62" s="376"/>
      <c r="CX62" s="376"/>
      <c r="CY62" s="376"/>
      <c r="CZ62" s="376"/>
      <c r="DA62" s="376"/>
      <c r="DB62" s="376"/>
      <c r="DC62" s="376"/>
      <c r="DD62" s="376"/>
      <c r="DE62" s="377"/>
      <c r="DF62" s="373"/>
      <c r="DG62" s="376"/>
      <c r="DH62" s="376"/>
      <c r="DI62" s="376"/>
      <c r="DJ62" s="376"/>
      <c r="DK62" s="376"/>
      <c r="DL62" s="376"/>
      <c r="DM62" s="376"/>
      <c r="DN62" s="376"/>
      <c r="DO62" s="376"/>
      <c r="DP62" s="377"/>
      <c r="DQ62" s="592"/>
      <c r="DR62" s="373"/>
      <c r="DS62" s="376"/>
      <c r="DT62" s="376"/>
      <c r="DU62" s="376"/>
      <c r="DV62" s="376"/>
      <c r="DW62" s="376"/>
      <c r="DX62" s="376"/>
      <c r="DY62" s="376"/>
      <c r="DZ62" s="376"/>
      <c r="EA62" s="376"/>
      <c r="EB62" s="376"/>
      <c r="EC62" s="376"/>
      <c r="ED62" s="376"/>
      <c r="EE62" s="376"/>
      <c r="EF62" s="374"/>
      <c r="EG62" s="374"/>
      <c r="EH62" s="374"/>
      <c r="EI62" s="374"/>
      <c r="EJ62" s="374"/>
      <c r="EK62" s="374"/>
      <c r="EL62" s="374"/>
      <c r="EM62" s="374"/>
      <c r="EN62" s="374"/>
      <c r="EO62" s="766">
        <f t="shared" si="22"/>
        <v>0</v>
      </c>
      <c r="EP62" s="374"/>
      <c r="EQ62" s="374"/>
      <c r="ER62" s="374"/>
      <c r="ES62" s="374"/>
      <c r="ET62" s="374"/>
      <c r="EU62" s="377"/>
      <c r="EV62" s="590"/>
      <c r="EW62" s="618">
        <f t="shared" si="23"/>
        <v>2009</v>
      </c>
      <c r="EX62" s="709">
        <f t="shared" si="39"/>
        <v>41895000</v>
      </c>
      <c r="EY62" s="710">
        <f t="shared" si="40"/>
        <v>0</v>
      </c>
      <c r="EZ62" s="710">
        <f t="shared" si="41"/>
        <v>41894999</v>
      </c>
      <c r="FA62" s="711">
        <f t="shared" si="42"/>
        <v>1</v>
      </c>
      <c r="FB62" s="379">
        <v>41895000</v>
      </c>
      <c r="FC62" s="378">
        <v>0</v>
      </c>
      <c r="FD62" s="378">
        <v>41894999</v>
      </c>
      <c r="FE62" s="609">
        <v>1</v>
      </c>
      <c r="FF62" s="381">
        <f t="shared" si="38"/>
        <v>0</v>
      </c>
    </row>
    <row r="63" spans="1:162" s="277" customFormat="1" x14ac:dyDescent="0.15">
      <c r="A63" s="492">
        <v>49</v>
      </c>
      <c r="B63" s="511"/>
      <c r="C63" s="490" t="s">
        <v>197</v>
      </c>
      <c r="D63" s="777">
        <f>IF(C63="","",(VLOOKUP(C63,PD!A:B,2,FALSE)))</f>
        <v>30</v>
      </c>
      <c r="E63" s="390" t="s">
        <v>510</v>
      </c>
      <c r="F63" s="390" t="s">
        <v>481</v>
      </c>
      <c r="G63" s="547" t="s">
        <v>499</v>
      </c>
      <c r="H63" s="528"/>
      <c r="I63" s="376" t="s">
        <v>471</v>
      </c>
      <c r="J63" s="528"/>
      <c r="K63" s="377"/>
      <c r="L63" s="373" t="s">
        <v>613</v>
      </c>
      <c r="M63" s="547" t="s">
        <v>563</v>
      </c>
      <c r="N63" s="374"/>
      <c r="O63" s="530">
        <v>1</v>
      </c>
      <c r="P63" s="528"/>
      <c r="Q63" s="511">
        <v>44</v>
      </c>
      <c r="R63" s="530">
        <v>3</v>
      </c>
      <c r="S63" s="376"/>
      <c r="T63" s="528"/>
      <c r="U63" s="757"/>
      <c r="V63" s="754"/>
      <c r="W63" s="528"/>
      <c r="X63" s="376"/>
      <c r="Y63" s="376"/>
      <c r="Z63" s="511"/>
      <c r="AA63" s="373"/>
      <c r="AB63" s="528"/>
      <c r="AC63" s="377"/>
      <c r="AD63" s="375"/>
      <c r="AE63" s="374"/>
      <c r="AF63" s="492"/>
      <c r="AG63" s="493"/>
      <c r="AH63" s="772" t="s">
        <v>513</v>
      </c>
      <c r="AI63" s="531"/>
      <c r="AJ63" s="530">
        <v>5</v>
      </c>
      <c r="AK63" s="541">
        <f>IF(AJ63="","",(VLOOKUP(AJ63,償却率表!A:B,2,FALSE)))</f>
        <v>0.2</v>
      </c>
      <c r="AL63" s="505" t="s">
        <v>177</v>
      </c>
      <c r="AM63" s="524">
        <f>IF(AL63="","",(VLOOKUP(AL63,PD!G:H,2,FALSE)))</f>
        <v>1</v>
      </c>
      <c r="AN63" s="599" t="s">
        <v>524</v>
      </c>
      <c r="AO63" s="533">
        <v>2004</v>
      </c>
      <c r="AP63" s="620"/>
      <c r="AQ63" s="621">
        <v>2004</v>
      </c>
      <c r="AR63" s="528">
        <f t="shared" si="0"/>
        <v>14</v>
      </c>
      <c r="AS63" s="377">
        <f t="shared" si="28"/>
        <v>2009</v>
      </c>
      <c r="AT63" s="540">
        <v>47355000</v>
      </c>
      <c r="AU63" s="392"/>
      <c r="AV63" s="393"/>
      <c r="AW63" s="577"/>
      <c r="AX63" s="373"/>
      <c r="AY63" s="616" t="s">
        <v>179</v>
      </c>
      <c r="AZ63" s="521">
        <f>IF(AY63="","",(VLOOKUP(AY63,PD!J:K,2,FALSE)))</f>
        <v>1</v>
      </c>
      <c r="BA63" s="528">
        <v>2009</v>
      </c>
      <c r="BB63" s="589">
        <f t="shared" si="43"/>
        <v>1</v>
      </c>
      <c r="BC63" s="373"/>
      <c r="BD63" s="376"/>
      <c r="BE63" s="493"/>
      <c r="BF63" s="394">
        <f t="shared" si="1"/>
        <v>0</v>
      </c>
      <c r="BG63" s="395" t="str">
        <f t="shared" si="2"/>
        <v/>
      </c>
      <c r="BH63" s="396" t="str">
        <f t="shared" si="3"/>
        <v/>
      </c>
      <c r="BI63" s="396" t="str">
        <f t="shared" si="4"/>
        <v/>
      </c>
      <c r="BJ63" s="396" t="str">
        <f t="shared" si="5"/>
        <v/>
      </c>
      <c r="BK63" s="396" t="str">
        <f t="shared" si="6"/>
        <v/>
      </c>
      <c r="BL63" s="396" t="str">
        <f t="shared" si="7"/>
        <v/>
      </c>
      <c r="BM63" s="396" t="str">
        <f t="shared" si="8"/>
        <v/>
      </c>
      <c r="BN63" s="396" t="str">
        <f t="shared" si="9"/>
        <v/>
      </c>
      <c r="BO63" s="396" t="str">
        <f t="shared" si="10"/>
        <v/>
      </c>
      <c r="BP63" s="397" t="str">
        <f t="shared" si="11"/>
        <v/>
      </c>
      <c r="BQ63" s="782"/>
      <c r="BR63" s="380"/>
      <c r="BS63" s="600"/>
      <c r="BT63" s="394">
        <f t="shared" si="12"/>
        <v>0</v>
      </c>
      <c r="BU63" s="395" t="str">
        <f t="shared" si="13"/>
        <v/>
      </c>
      <c r="BV63" s="396" t="str">
        <f t="shared" si="37"/>
        <v/>
      </c>
      <c r="BW63" s="396" t="str">
        <f t="shared" si="14"/>
        <v/>
      </c>
      <c r="BX63" s="396" t="str">
        <f t="shared" si="15"/>
        <v/>
      </c>
      <c r="BY63" s="396" t="str">
        <f t="shared" si="16"/>
        <v/>
      </c>
      <c r="BZ63" s="396" t="str">
        <f t="shared" si="17"/>
        <v/>
      </c>
      <c r="CA63" s="396" t="str">
        <f t="shared" si="29"/>
        <v/>
      </c>
      <c r="CB63" s="396" t="str">
        <f t="shared" si="18"/>
        <v/>
      </c>
      <c r="CC63" s="396" t="str">
        <f t="shared" si="19"/>
        <v/>
      </c>
      <c r="CD63" s="396" t="str">
        <f t="shared" si="20"/>
        <v/>
      </c>
      <c r="CE63" s="397" t="str">
        <f t="shared" si="21"/>
        <v/>
      </c>
      <c r="CF63" s="379"/>
      <c r="CG63" s="378"/>
      <c r="CH63" s="378"/>
      <c r="CI63" s="378"/>
      <c r="CJ63" s="382"/>
      <c r="CK63" s="398">
        <f t="shared" si="30"/>
        <v>0</v>
      </c>
      <c r="CL63" s="709">
        <f t="shared" si="31"/>
        <v>47355000</v>
      </c>
      <c r="CM63" s="710">
        <f t="shared" si="32"/>
        <v>0</v>
      </c>
      <c r="CN63" s="710">
        <f t="shared" si="33"/>
        <v>47354999</v>
      </c>
      <c r="CO63" s="786">
        <f t="shared" si="34"/>
        <v>1</v>
      </c>
      <c r="CP63" s="617">
        <f t="shared" si="35"/>
        <v>0</v>
      </c>
      <c r="CQ63" s="503"/>
      <c r="CR63" s="373"/>
      <c r="CS63" s="377"/>
      <c r="CT63" s="590"/>
      <c r="CU63" s="725"/>
      <c r="CV63" s="373"/>
      <c r="CW63" s="376"/>
      <c r="CX63" s="376"/>
      <c r="CY63" s="376"/>
      <c r="CZ63" s="376"/>
      <c r="DA63" s="376"/>
      <c r="DB63" s="376"/>
      <c r="DC63" s="376"/>
      <c r="DD63" s="376"/>
      <c r="DE63" s="377"/>
      <c r="DF63" s="373"/>
      <c r="DG63" s="376"/>
      <c r="DH63" s="376"/>
      <c r="DI63" s="376"/>
      <c r="DJ63" s="376"/>
      <c r="DK63" s="376"/>
      <c r="DL63" s="376"/>
      <c r="DM63" s="376"/>
      <c r="DN63" s="376"/>
      <c r="DO63" s="376"/>
      <c r="DP63" s="377"/>
      <c r="DQ63" s="592"/>
      <c r="DR63" s="373"/>
      <c r="DS63" s="376"/>
      <c r="DT63" s="376"/>
      <c r="DU63" s="376"/>
      <c r="DV63" s="376"/>
      <c r="DW63" s="376"/>
      <c r="DX63" s="376"/>
      <c r="DY63" s="376"/>
      <c r="DZ63" s="376"/>
      <c r="EA63" s="376"/>
      <c r="EB63" s="376"/>
      <c r="EC63" s="376"/>
      <c r="ED63" s="376"/>
      <c r="EE63" s="376"/>
      <c r="EF63" s="374"/>
      <c r="EG63" s="374"/>
      <c r="EH63" s="374"/>
      <c r="EI63" s="374"/>
      <c r="EJ63" s="374"/>
      <c r="EK63" s="374"/>
      <c r="EL63" s="374"/>
      <c r="EM63" s="374"/>
      <c r="EN63" s="374"/>
      <c r="EO63" s="766">
        <f t="shared" si="22"/>
        <v>0</v>
      </c>
      <c r="EP63" s="374"/>
      <c r="EQ63" s="374"/>
      <c r="ER63" s="374"/>
      <c r="ES63" s="374"/>
      <c r="ET63" s="374"/>
      <c r="EU63" s="377"/>
      <c r="EV63" s="590"/>
      <c r="EW63" s="618">
        <f t="shared" si="23"/>
        <v>2009</v>
      </c>
      <c r="EX63" s="709">
        <f t="shared" si="39"/>
        <v>47355000</v>
      </c>
      <c r="EY63" s="710">
        <f t="shared" si="40"/>
        <v>0</v>
      </c>
      <c r="EZ63" s="710">
        <f t="shared" si="41"/>
        <v>47354999</v>
      </c>
      <c r="FA63" s="711">
        <f t="shared" si="42"/>
        <v>1</v>
      </c>
      <c r="FB63" s="379">
        <v>47355000</v>
      </c>
      <c r="FC63" s="378">
        <v>0</v>
      </c>
      <c r="FD63" s="378">
        <v>47354999</v>
      </c>
      <c r="FE63" s="609">
        <v>1</v>
      </c>
      <c r="FF63" s="381">
        <f t="shared" si="38"/>
        <v>0</v>
      </c>
    </row>
    <row r="64" spans="1:162" s="277" customFormat="1" x14ac:dyDescent="0.15">
      <c r="A64" s="492">
        <v>50</v>
      </c>
      <c r="B64" s="511"/>
      <c r="C64" s="490" t="s">
        <v>197</v>
      </c>
      <c r="D64" s="777">
        <f>IF(C64="","",(VLOOKUP(C64,PD!A:B,2,FALSE)))</f>
        <v>30</v>
      </c>
      <c r="E64" s="390" t="s">
        <v>510</v>
      </c>
      <c r="F64" s="390" t="s">
        <v>482</v>
      </c>
      <c r="G64" s="547" t="s">
        <v>671</v>
      </c>
      <c r="H64" s="528"/>
      <c r="I64" s="376" t="s">
        <v>470</v>
      </c>
      <c r="J64" s="528"/>
      <c r="K64" s="377"/>
      <c r="L64" s="373" t="s">
        <v>613</v>
      </c>
      <c r="M64" s="547" t="s">
        <v>511</v>
      </c>
      <c r="N64" s="374"/>
      <c r="O64" s="530">
        <v>1</v>
      </c>
      <c r="P64" s="528"/>
      <c r="Q64" s="511">
        <v>44</v>
      </c>
      <c r="R64" s="530">
        <v>3</v>
      </c>
      <c r="S64" s="376"/>
      <c r="T64" s="528"/>
      <c r="U64" s="757"/>
      <c r="V64" s="754"/>
      <c r="W64" s="528"/>
      <c r="X64" s="376"/>
      <c r="Y64" s="376"/>
      <c r="Z64" s="511"/>
      <c r="AA64" s="373"/>
      <c r="AB64" s="528"/>
      <c r="AC64" s="377"/>
      <c r="AD64" s="375"/>
      <c r="AE64" s="374"/>
      <c r="AF64" s="492"/>
      <c r="AG64" s="493"/>
      <c r="AH64" s="772" t="s">
        <v>513</v>
      </c>
      <c r="AI64" s="531"/>
      <c r="AJ64" s="530">
        <v>5</v>
      </c>
      <c r="AK64" s="541">
        <f>IF(AJ64="","",(VLOOKUP(AJ64,償却率表!A:B,2,FALSE)))</f>
        <v>0.2</v>
      </c>
      <c r="AL64" s="505" t="s">
        <v>177</v>
      </c>
      <c r="AM64" s="524">
        <f>IF(AL64="","",(VLOOKUP(AL64,PD!G:H,2,FALSE)))</f>
        <v>1</v>
      </c>
      <c r="AN64" s="599" t="s">
        <v>525</v>
      </c>
      <c r="AO64" s="533">
        <v>1988</v>
      </c>
      <c r="AP64" s="620"/>
      <c r="AQ64" s="621">
        <v>1988</v>
      </c>
      <c r="AR64" s="528">
        <f t="shared" ref="AR64" si="75">IF(ISERROR(IF(AND(AQ64=0,AM64=3),"",IF(AQ64="","",$A$1-AQ64))),"",IF(AND(AQ64=0,AM64=3),"",IF(AQ64="","",$A$1-AQ64)))</f>
        <v>30</v>
      </c>
      <c r="AS64" s="377">
        <f t="shared" si="28"/>
        <v>1993</v>
      </c>
      <c r="AT64" s="540">
        <v>28400000</v>
      </c>
      <c r="AU64" s="392"/>
      <c r="AV64" s="393"/>
      <c r="AW64" s="577"/>
      <c r="AX64" s="373"/>
      <c r="AY64" s="616" t="s">
        <v>179</v>
      </c>
      <c r="AZ64" s="521">
        <f>IF(AY64="","",(VLOOKUP(AY64,PD!J:K,2,FALSE)))</f>
        <v>1</v>
      </c>
      <c r="BA64" s="528">
        <v>2009</v>
      </c>
      <c r="BB64" s="589">
        <f t="shared" si="43"/>
        <v>0</v>
      </c>
      <c r="BC64" s="373"/>
      <c r="BD64" s="376"/>
      <c r="BE64" s="493"/>
      <c r="BF64" s="394">
        <f t="shared" ref="BF64" si="76">SUM(BG64:BP64)</f>
        <v>0</v>
      </c>
      <c r="BG64" s="395" t="str">
        <f t="shared" ref="BG64" si="77">IF(AND($A$1=BD64,BG$10=BE64),CP64,"")</f>
        <v/>
      </c>
      <c r="BH64" s="396" t="str">
        <f t="shared" ref="BH64" si="78">IF(AND($A$1=BD64,BH$10=BE64),CP64,"")</f>
        <v/>
      </c>
      <c r="BI64" s="396" t="str">
        <f t="shared" ref="BI64" si="79">IF(AND($A$1=BD64,BI$10=BE64),CP64,"")</f>
        <v/>
      </c>
      <c r="BJ64" s="396" t="str">
        <f t="shared" ref="BJ64" si="80">IF(AND($A$1=BD64,BJ$10=BE64),CP64,"")</f>
        <v/>
      </c>
      <c r="BK64" s="396" t="str">
        <f t="shared" ref="BK64" si="81">IF(AND($A$1=BD64,BK$10=BE64),CP64,"")</f>
        <v/>
      </c>
      <c r="BL64" s="396" t="str">
        <f t="shared" ref="BL64" si="82">IF(AND($A$1=BD64,BL$10=BE64),CP64,"")</f>
        <v/>
      </c>
      <c r="BM64" s="396" t="str">
        <f t="shared" ref="BM64" si="83">IF(AND($A$1=BD64,BM$10=BE64),CP64,"")</f>
        <v/>
      </c>
      <c r="BN64" s="396" t="str">
        <f t="shared" ref="BN64" si="84">IF(AND($A$1=BD64,BN$10=BE64),CP64,"")</f>
        <v/>
      </c>
      <c r="BO64" s="396" t="str">
        <f t="shared" ref="BO64" si="85">IF(AND($A$1=BD64,BO$10=BE64),CP64,"")</f>
        <v/>
      </c>
      <c r="BP64" s="397" t="str">
        <f t="shared" ref="BP64" si="86">IF(AND($A$1=BD64,BP$10=BE64),CP64,"")</f>
        <v/>
      </c>
      <c r="BQ64" s="782" t="s">
        <v>576</v>
      </c>
      <c r="BR64" s="380">
        <v>2016</v>
      </c>
      <c r="BS64" s="600">
        <v>20</v>
      </c>
      <c r="BT64" s="394">
        <f t="shared" ref="BT64" si="87">SUM(BU64:CE64)</f>
        <v>0</v>
      </c>
      <c r="BU64" s="395" t="str">
        <f t="shared" ref="BU64" si="88">IF(AND($A$1=BR64,BU$10=BS64),BB64,"")</f>
        <v/>
      </c>
      <c r="BV64" s="396" t="str">
        <f t="shared" ref="BV64" si="89">IF(AND($A$1=BR64,BV$10=BS64),BB64,"")</f>
        <v/>
      </c>
      <c r="BW64" s="396" t="str">
        <f t="shared" ref="BW64" si="90">IF(AND($A$1=BR64,BW$10=BS64),BB64,"")</f>
        <v/>
      </c>
      <c r="BX64" s="396" t="str">
        <f t="shared" ref="BX64" si="91">IF(AND($A$1=BR64,BX$10=BS64),BB64,"")</f>
        <v/>
      </c>
      <c r="BY64" s="396" t="str">
        <f t="shared" ref="BY64" si="92">IF(AND($A$1=BR64,BY$10=BS64),BB64,"")</f>
        <v/>
      </c>
      <c r="BZ64" s="396" t="str">
        <f t="shared" ref="BZ64" si="93">IF(AND($A$1=BR64,BZ$10=BS64),BB64,"")</f>
        <v/>
      </c>
      <c r="CA64" s="396" t="str">
        <f t="shared" ref="CA64" si="94">IF($A$1=BR64,CM64,"")</f>
        <v/>
      </c>
      <c r="CB64" s="396" t="str">
        <f t="shared" ref="CB64" si="95">IF(AND($A$1=BR64,CB$10=BS64),BB64,"")</f>
        <v/>
      </c>
      <c r="CC64" s="396" t="str">
        <f t="shared" ref="CC64" si="96">IF(AND($A$1=BR64,CC$10=BS64),BB64,"")</f>
        <v/>
      </c>
      <c r="CD64" s="396" t="str">
        <f t="shared" ref="CD64" si="97">IF(AND($A$1=BR64,CD$10=BS64),BB64,"")</f>
        <v/>
      </c>
      <c r="CE64" s="397" t="str">
        <f t="shared" ref="CE64" si="98">IF(AND($A$1=BR64,CE$10=BS64),BB64,"")</f>
        <v/>
      </c>
      <c r="CF64" s="379"/>
      <c r="CG64" s="378"/>
      <c r="CH64" s="378"/>
      <c r="CI64" s="378"/>
      <c r="CJ64" s="382"/>
      <c r="CK64" s="398">
        <f t="shared" si="30"/>
        <v>0</v>
      </c>
      <c r="CL64" s="709">
        <f t="shared" si="31"/>
        <v>0</v>
      </c>
      <c r="CM64" s="710">
        <f t="shared" si="32"/>
        <v>0</v>
      </c>
      <c r="CN64" s="710">
        <f t="shared" si="33"/>
        <v>0</v>
      </c>
      <c r="CO64" s="786">
        <f t="shared" si="34"/>
        <v>0</v>
      </c>
      <c r="CP64" s="617">
        <f t="shared" si="35"/>
        <v>0</v>
      </c>
      <c r="CQ64" s="503">
        <v>1</v>
      </c>
      <c r="CR64" s="373" t="s">
        <v>577</v>
      </c>
      <c r="CS64" s="377"/>
      <c r="CT64" s="590"/>
      <c r="CU64" s="725"/>
      <c r="CV64" s="373"/>
      <c r="CW64" s="376"/>
      <c r="CX64" s="376"/>
      <c r="CY64" s="376"/>
      <c r="CZ64" s="376"/>
      <c r="DA64" s="378">
        <v>120000</v>
      </c>
      <c r="DB64" s="376"/>
      <c r="DC64" s="376"/>
      <c r="DD64" s="376"/>
      <c r="DE64" s="377"/>
      <c r="DF64" s="373"/>
      <c r="DG64" s="376"/>
      <c r="DH64" s="376"/>
      <c r="DI64" s="376"/>
      <c r="DJ64" s="376"/>
      <c r="DK64" s="376"/>
      <c r="DL64" s="376"/>
      <c r="DM64" s="376"/>
      <c r="DN64" s="376"/>
      <c r="DO64" s="376"/>
      <c r="DP64" s="377"/>
      <c r="DQ64" s="592"/>
      <c r="DR64" s="373"/>
      <c r="DS64" s="376"/>
      <c r="DT64" s="376"/>
      <c r="DU64" s="376"/>
      <c r="DV64" s="376"/>
      <c r="DW64" s="376"/>
      <c r="DX64" s="376"/>
      <c r="DY64" s="376"/>
      <c r="DZ64" s="376"/>
      <c r="EA64" s="376"/>
      <c r="EB64" s="376"/>
      <c r="EC64" s="376"/>
      <c r="ED64" s="376"/>
      <c r="EE64" s="376"/>
      <c r="EF64" s="374"/>
      <c r="EG64" s="374"/>
      <c r="EH64" s="374"/>
      <c r="EI64" s="374"/>
      <c r="EJ64" s="374"/>
      <c r="EK64" s="374"/>
      <c r="EL64" s="374"/>
      <c r="EM64" s="374"/>
      <c r="EN64" s="374"/>
      <c r="EO64" s="766">
        <f t="shared" si="22"/>
        <v>0</v>
      </c>
      <c r="EP64" s="374"/>
      <c r="EQ64" s="374"/>
      <c r="ER64" s="374"/>
      <c r="ES64" s="374"/>
      <c r="ET64" s="374"/>
      <c r="EU64" s="377"/>
      <c r="EV64" s="590"/>
      <c r="EW64" s="618">
        <f t="shared" si="23"/>
        <v>2009</v>
      </c>
      <c r="EX64" s="709">
        <f t="shared" ref="EX64" si="99">IF($A$1=BA64,0,IF(AND(BE64&lt;&gt;"",$A$1=BD64),0,IF(AND(BR64&lt;$A$1,BS64&gt;=20),0,IF(AZ64=4,1,IF(AQ64="",0,IF($A$1=$AQ64,0,IF(AZ64=1,AT64,IF(AZ64=2,INT(AU64*AH64),IF(AZ64=3,AV64,IF(AZ64=4,1,))))))))))</f>
        <v>0</v>
      </c>
      <c r="EY64" s="710">
        <f t="shared" ref="EY64" si="100">IF(OR(AM64=3,AZ64=4),0,IF(EX64=0,0,IF(EX64="","",IF(AND(BE64&lt;&gt;"",$A$1=BD64),0,IF(AND(BR64&lt;$A$1,BS64&gt;=20),0,IF($A$1=AQ64,0,IF(OR(AQ64="",AK64="",AK64=0),0,IF(AM64=1,IF(0&gt;EX64-(($AR64-2)*INT($EX64*$AK64)),0,IF(OR(AR64-1&gt;AJ64,AR64=0),0,IF(OR(AJ64=AR64-1,EX64-(($AR64-2)*INT($EX64*$AK64))&lt;INT(AK64*EX64)),EX64-(($AR64-2)*INT($EX64*$AK64))-1,IF($A$1-1=$AQ64,0,IF($A$1-1&gt;$AQ64,INT(AK64*EX64)))))),IF(AM64=2,IF(0&gt;EX64-(($AR64-2)*INT($EX64*$AK64)),0,IF(OR(AR64-1&gt;AJ64,AR64=0),0,IF(OR(AJ64=AR64-1,EX64-(($AR64-2)*INT($EX64*$AK64))&lt;INT(AK64*EX64)),EX64-(($AR64-2)*INT($EX64*$AK64)),IF($A$1-1=$AQ64,0,IF($A$1-1&gt;$AQ64,INT(AK64*EX64)))))))))))))))</f>
        <v>0</v>
      </c>
      <c r="EZ64" s="710">
        <f t="shared" ref="EZ64" si="101">IF(OR(AM64=3,AZ64=4),0,IF(EX64=0,0,IF(EX64="","",IF(AND(BE64&lt;&gt;"",$A$1=BD64),0,IF(AND(BR64&lt;$A$1,BS64&gt;=20),0,IF($A$1=AQ64,0,IF(AM64=1,IF(OR(EX64=0,AK64="",AK64=0),0,IF($AR64-1&gt;$AJ64,EX64-1,IF($A$1-1&lt;=AQ64,0,IF(OR(AJ64=AR64-1,EX64-(($AR64-2)*INT($EX64*$AK64))&lt;INT(AK64*EX64)),EX64-1,(($AR64-1)*INT($EX64*$AK64)))))),IF(AM64=2,IF(EX64=0,0,IF($AR64-1&gt;$AJ64,EX64,IF($A$1-1&lt;=AQ64,0,IF(OR(AJ64=AR64-1,EX64-(($AR64-2)*INT($EX64*$AK64))&lt;INT(AK64*EX64)),EX64,(($AR64-1)*INT($EX64*$AK64))))))))))))))</f>
        <v>0</v>
      </c>
      <c r="FA64" s="711">
        <f t="shared" ref="FA64" si="102">IF(EX64=0,0,IF(EX64="","",IF(AND(BE64&lt;&gt;"",$A$1=BD64),0,IF(AND(BR64&lt;$A$1,BS64&gt;=20),0,IF(AZ64=4,1,IF(AQ64="",0,IF($A$1=$AQ64,0,INT(EX64-EZ64))))))))</f>
        <v>0</v>
      </c>
      <c r="FB64" s="379">
        <v>0</v>
      </c>
      <c r="FC64" s="378">
        <v>0</v>
      </c>
      <c r="FD64" s="378">
        <v>0</v>
      </c>
      <c r="FE64" s="609">
        <v>0</v>
      </c>
      <c r="FF64" s="381">
        <f t="shared" si="38"/>
        <v>0</v>
      </c>
    </row>
    <row r="65" spans="1:162" s="277" customFormat="1" x14ac:dyDescent="0.15">
      <c r="A65" s="492">
        <v>51</v>
      </c>
      <c r="B65" s="511"/>
      <c r="C65" s="490" t="s">
        <v>197</v>
      </c>
      <c r="D65" s="777">
        <f>IF(C65="","",(VLOOKUP(C65,PD!A:B,2,FALSE)))</f>
        <v>30</v>
      </c>
      <c r="E65" s="390" t="s">
        <v>510</v>
      </c>
      <c r="F65" s="390" t="s">
        <v>483</v>
      </c>
      <c r="G65" s="547" t="s">
        <v>500</v>
      </c>
      <c r="H65" s="528"/>
      <c r="I65" s="376" t="s">
        <v>470</v>
      </c>
      <c r="J65" s="528"/>
      <c r="K65" s="377"/>
      <c r="L65" s="373" t="s">
        <v>613</v>
      </c>
      <c r="M65" s="547" t="s">
        <v>511</v>
      </c>
      <c r="N65" s="374"/>
      <c r="O65" s="530">
        <v>1</v>
      </c>
      <c r="P65" s="528"/>
      <c r="Q65" s="511">
        <v>44</v>
      </c>
      <c r="R65" s="530">
        <v>3</v>
      </c>
      <c r="S65" s="376"/>
      <c r="T65" s="528"/>
      <c r="U65" s="757"/>
      <c r="V65" s="754"/>
      <c r="W65" s="528"/>
      <c r="X65" s="376"/>
      <c r="Y65" s="376"/>
      <c r="Z65" s="511"/>
      <c r="AA65" s="373"/>
      <c r="AB65" s="528"/>
      <c r="AC65" s="377"/>
      <c r="AD65" s="375"/>
      <c r="AE65" s="374"/>
      <c r="AF65" s="492"/>
      <c r="AG65" s="493"/>
      <c r="AH65" s="772" t="s">
        <v>513</v>
      </c>
      <c r="AI65" s="531"/>
      <c r="AJ65" s="530">
        <v>5</v>
      </c>
      <c r="AK65" s="541">
        <f>IF(AJ65="","",(VLOOKUP(AJ65,償却率表!A:B,2,FALSE)))</f>
        <v>0.2</v>
      </c>
      <c r="AL65" s="505" t="s">
        <v>177</v>
      </c>
      <c r="AM65" s="524">
        <f>IF(AL65="","",(VLOOKUP(AL65,PD!G:H,2,FALSE)))</f>
        <v>1</v>
      </c>
      <c r="AN65" s="599" t="s">
        <v>526</v>
      </c>
      <c r="AO65" s="533">
        <v>1985</v>
      </c>
      <c r="AP65" s="620"/>
      <c r="AQ65" s="621">
        <v>1985</v>
      </c>
      <c r="AR65" s="528">
        <f t="shared" si="0"/>
        <v>33</v>
      </c>
      <c r="AS65" s="377">
        <f t="shared" si="28"/>
        <v>1990</v>
      </c>
      <c r="AT65" s="540">
        <v>14900000</v>
      </c>
      <c r="AU65" s="392"/>
      <c r="AV65" s="393"/>
      <c r="AW65" s="577"/>
      <c r="AX65" s="373"/>
      <c r="AY65" s="616" t="s">
        <v>179</v>
      </c>
      <c r="AZ65" s="521">
        <f>IF(AY65="","",(VLOOKUP(AY65,PD!J:K,2,FALSE)))</f>
        <v>1</v>
      </c>
      <c r="BA65" s="528">
        <v>2009</v>
      </c>
      <c r="BB65" s="589">
        <f t="shared" si="43"/>
        <v>1</v>
      </c>
      <c r="BC65" s="373"/>
      <c r="BD65" s="376"/>
      <c r="BE65" s="493"/>
      <c r="BF65" s="394">
        <f t="shared" si="1"/>
        <v>0</v>
      </c>
      <c r="BG65" s="395" t="str">
        <f t="shared" si="2"/>
        <v/>
      </c>
      <c r="BH65" s="396" t="str">
        <f t="shared" si="3"/>
        <v/>
      </c>
      <c r="BI65" s="396" t="str">
        <f t="shared" si="4"/>
        <v/>
      </c>
      <c r="BJ65" s="396" t="str">
        <f t="shared" si="5"/>
        <v/>
      </c>
      <c r="BK65" s="396" t="str">
        <f t="shared" si="6"/>
        <v/>
      </c>
      <c r="BL65" s="396" t="str">
        <f t="shared" si="7"/>
        <v/>
      </c>
      <c r="BM65" s="396" t="str">
        <f t="shared" si="8"/>
        <v/>
      </c>
      <c r="BN65" s="396" t="str">
        <f t="shared" si="9"/>
        <v/>
      </c>
      <c r="BO65" s="396" t="str">
        <f t="shared" si="10"/>
        <v/>
      </c>
      <c r="BP65" s="397" t="str">
        <f t="shared" si="11"/>
        <v/>
      </c>
      <c r="BQ65" s="782"/>
      <c r="BR65" s="380"/>
      <c r="BS65" s="600"/>
      <c r="BT65" s="394">
        <f t="shared" si="12"/>
        <v>0</v>
      </c>
      <c r="BU65" s="395" t="str">
        <f t="shared" si="13"/>
        <v/>
      </c>
      <c r="BV65" s="396" t="str">
        <f t="shared" si="37"/>
        <v/>
      </c>
      <c r="BW65" s="396" t="str">
        <f t="shared" si="14"/>
        <v/>
      </c>
      <c r="BX65" s="396" t="str">
        <f t="shared" si="15"/>
        <v/>
      </c>
      <c r="BY65" s="396" t="str">
        <f t="shared" si="16"/>
        <v/>
      </c>
      <c r="BZ65" s="396" t="str">
        <f t="shared" si="17"/>
        <v/>
      </c>
      <c r="CA65" s="396" t="str">
        <f t="shared" si="29"/>
        <v/>
      </c>
      <c r="CB65" s="396" t="str">
        <f t="shared" si="18"/>
        <v/>
      </c>
      <c r="CC65" s="396" t="str">
        <f t="shared" si="19"/>
        <v/>
      </c>
      <c r="CD65" s="396" t="str">
        <f t="shared" si="20"/>
        <v/>
      </c>
      <c r="CE65" s="397" t="str">
        <f t="shared" si="21"/>
        <v/>
      </c>
      <c r="CF65" s="379"/>
      <c r="CG65" s="378"/>
      <c r="CH65" s="378"/>
      <c r="CI65" s="378"/>
      <c r="CJ65" s="382"/>
      <c r="CK65" s="398">
        <f t="shared" si="30"/>
        <v>0</v>
      </c>
      <c r="CL65" s="709">
        <f t="shared" si="31"/>
        <v>14900000</v>
      </c>
      <c r="CM65" s="710">
        <f t="shared" si="32"/>
        <v>0</v>
      </c>
      <c r="CN65" s="710">
        <f t="shared" si="33"/>
        <v>14899999</v>
      </c>
      <c r="CO65" s="786">
        <f t="shared" si="34"/>
        <v>1</v>
      </c>
      <c r="CP65" s="617">
        <f t="shared" si="35"/>
        <v>0</v>
      </c>
      <c r="CQ65" s="503"/>
      <c r="CR65" s="373"/>
      <c r="CS65" s="377"/>
      <c r="CT65" s="590"/>
      <c r="CU65" s="725"/>
      <c r="CV65" s="373"/>
      <c r="CW65" s="376"/>
      <c r="CX65" s="376"/>
      <c r="CY65" s="376"/>
      <c r="CZ65" s="376"/>
      <c r="DA65" s="376"/>
      <c r="DB65" s="376"/>
      <c r="DC65" s="376"/>
      <c r="DD65" s="376"/>
      <c r="DE65" s="377"/>
      <c r="DF65" s="373"/>
      <c r="DG65" s="376"/>
      <c r="DH65" s="376"/>
      <c r="DI65" s="376"/>
      <c r="DJ65" s="376"/>
      <c r="DK65" s="376"/>
      <c r="DL65" s="376"/>
      <c r="DM65" s="376"/>
      <c r="DN65" s="376"/>
      <c r="DO65" s="376"/>
      <c r="DP65" s="377"/>
      <c r="DQ65" s="592"/>
      <c r="DR65" s="373"/>
      <c r="DS65" s="376"/>
      <c r="DT65" s="376"/>
      <c r="DU65" s="376"/>
      <c r="DV65" s="376"/>
      <c r="DW65" s="376"/>
      <c r="DX65" s="376"/>
      <c r="DY65" s="376"/>
      <c r="DZ65" s="376"/>
      <c r="EA65" s="376"/>
      <c r="EB65" s="376"/>
      <c r="EC65" s="376"/>
      <c r="ED65" s="376"/>
      <c r="EE65" s="376"/>
      <c r="EF65" s="374"/>
      <c r="EG65" s="374"/>
      <c r="EH65" s="374"/>
      <c r="EI65" s="374"/>
      <c r="EJ65" s="374"/>
      <c r="EK65" s="374"/>
      <c r="EL65" s="374"/>
      <c r="EM65" s="374"/>
      <c r="EN65" s="374"/>
      <c r="EO65" s="766">
        <f t="shared" si="22"/>
        <v>0</v>
      </c>
      <c r="EP65" s="374"/>
      <c r="EQ65" s="374"/>
      <c r="ER65" s="374"/>
      <c r="ES65" s="374"/>
      <c r="ET65" s="374"/>
      <c r="EU65" s="377"/>
      <c r="EV65" s="590"/>
      <c r="EW65" s="618">
        <f t="shared" si="23"/>
        <v>2009</v>
      </c>
      <c r="EX65" s="709">
        <f t="shared" si="39"/>
        <v>14900000</v>
      </c>
      <c r="EY65" s="710">
        <f t="shared" si="40"/>
        <v>0</v>
      </c>
      <c r="EZ65" s="710">
        <f t="shared" si="41"/>
        <v>14899999</v>
      </c>
      <c r="FA65" s="711">
        <f t="shared" si="42"/>
        <v>1</v>
      </c>
      <c r="FB65" s="379">
        <v>14900000</v>
      </c>
      <c r="FC65" s="378">
        <v>0</v>
      </c>
      <c r="FD65" s="378">
        <v>14899999</v>
      </c>
      <c r="FE65" s="609">
        <v>1</v>
      </c>
      <c r="FF65" s="381">
        <f t="shared" si="38"/>
        <v>0</v>
      </c>
    </row>
    <row r="66" spans="1:162" s="277" customFormat="1" x14ac:dyDescent="0.15">
      <c r="A66" s="492">
        <v>52</v>
      </c>
      <c r="B66" s="511"/>
      <c r="C66" s="490" t="s">
        <v>197</v>
      </c>
      <c r="D66" s="777">
        <f>IF(C66="","",(VLOOKUP(C66,PD!A:B,2,FALSE)))</f>
        <v>30</v>
      </c>
      <c r="E66" s="390" t="s">
        <v>510</v>
      </c>
      <c r="F66" s="390" t="s">
        <v>483</v>
      </c>
      <c r="G66" s="547" t="s">
        <v>501</v>
      </c>
      <c r="H66" s="528"/>
      <c r="I66" s="376" t="s">
        <v>470</v>
      </c>
      <c r="J66" s="528"/>
      <c r="K66" s="377"/>
      <c r="L66" s="373" t="s">
        <v>613</v>
      </c>
      <c r="M66" s="547" t="s">
        <v>511</v>
      </c>
      <c r="N66" s="374"/>
      <c r="O66" s="530">
        <v>1</v>
      </c>
      <c r="P66" s="528"/>
      <c r="Q66" s="511">
        <v>44</v>
      </c>
      <c r="R66" s="530">
        <v>3</v>
      </c>
      <c r="S66" s="376"/>
      <c r="T66" s="528"/>
      <c r="U66" s="757"/>
      <c r="V66" s="754"/>
      <c r="W66" s="528"/>
      <c r="X66" s="376"/>
      <c r="Y66" s="376"/>
      <c r="Z66" s="511"/>
      <c r="AA66" s="373"/>
      <c r="AB66" s="528"/>
      <c r="AC66" s="377"/>
      <c r="AD66" s="375"/>
      <c r="AE66" s="374"/>
      <c r="AF66" s="492"/>
      <c r="AG66" s="493"/>
      <c r="AH66" s="772" t="s">
        <v>513</v>
      </c>
      <c r="AI66" s="531"/>
      <c r="AJ66" s="530">
        <v>5</v>
      </c>
      <c r="AK66" s="541">
        <f>IF(AJ66="","",(VLOOKUP(AJ66,償却率表!A:B,2,FALSE)))</f>
        <v>0.2</v>
      </c>
      <c r="AL66" s="505" t="s">
        <v>177</v>
      </c>
      <c r="AM66" s="524">
        <f>IF(AL66="","",(VLOOKUP(AL66,PD!G:H,2,FALSE)))</f>
        <v>1</v>
      </c>
      <c r="AN66" s="599" t="s">
        <v>527</v>
      </c>
      <c r="AO66" s="533">
        <v>2008</v>
      </c>
      <c r="AP66" s="620"/>
      <c r="AQ66" s="621">
        <v>2008</v>
      </c>
      <c r="AR66" s="528">
        <f t="shared" si="0"/>
        <v>10</v>
      </c>
      <c r="AS66" s="377">
        <f t="shared" si="28"/>
        <v>2013</v>
      </c>
      <c r="AT66" s="540">
        <v>23100000</v>
      </c>
      <c r="AU66" s="392"/>
      <c r="AV66" s="393"/>
      <c r="AW66" s="577"/>
      <c r="AX66" s="373"/>
      <c r="AY66" s="616" t="s">
        <v>179</v>
      </c>
      <c r="AZ66" s="521">
        <f>IF(AY66="","",(VLOOKUP(AY66,PD!J:K,2,FALSE)))</f>
        <v>1</v>
      </c>
      <c r="BA66" s="528">
        <v>2009</v>
      </c>
      <c r="BB66" s="589">
        <f t="shared" si="43"/>
        <v>1</v>
      </c>
      <c r="BC66" s="373"/>
      <c r="BD66" s="376"/>
      <c r="BE66" s="493"/>
      <c r="BF66" s="394">
        <f t="shared" si="1"/>
        <v>0</v>
      </c>
      <c r="BG66" s="395" t="str">
        <f t="shared" si="2"/>
        <v/>
      </c>
      <c r="BH66" s="396" t="str">
        <f t="shared" si="3"/>
        <v/>
      </c>
      <c r="BI66" s="396" t="str">
        <f t="shared" si="4"/>
        <v/>
      </c>
      <c r="BJ66" s="396" t="str">
        <f t="shared" si="5"/>
        <v/>
      </c>
      <c r="BK66" s="396" t="str">
        <f t="shared" si="6"/>
        <v/>
      </c>
      <c r="BL66" s="396" t="str">
        <f t="shared" si="7"/>
        <v/>
      </c>
      <c r="BM66" s="396" t="str">
        <f t="shared" si="8"/>
        <v/>
      </c>
      <c r="BN66" s="396" t="str">
        <f t="shared" si="9"/>
        <v/>
      </c>
      <c r="BO66" s="396" t="str">
        <f t="shared" si="10"/>
        <v/>
      </c>
      <c r="BP66" s="397" t="str">
        <f t="shared" si="11"/>
        <v/>
      </c>
      <c r="BQ66" s="782"/>
      <c r="BR66" s="380"/>
      <c r="BS66" s="600"/>
      <c r="BT66" s="394">
        <f t="shared" si="12"/>
        <v>0</v>
      </c>
      <c r="BU66" s="395" t="str">
        <f t="shared" si="13"/>
        <v/>
      </c>
      <c r="BV66" s="396" t="str">
        <f t="shared" si="37"/>
        <v/>
      </c>
      <c r="BW66" s="396" t="str">
        <f t="shared" si="14"/>
        <v/>
      </c>
      <c r="BX66" s="396" t="str">
        <f t="shared" si="15"/>
        <v/>
      </c>
      <c r="BY66" s="396" t="str">
        <f t="shared" si="16"/>
        <v/>
      </c>
      <c r="BZ66" s="396" t="str">
        <f t="shared" si="17"/>
        <v/>
      </c>
      <c r="CA66" s="396" t="str">
        <f t="shared" si="29"/>
        <v/>
      </c>
      <c r="CB66" s="396" t="str">
        <f t="shared" si="18"/>
        <v/>
      </c>
      <c r="CC66" s="396" t="str">
        <f t="shared" si="19"/>
        <v/>
      </c>
      <c r="CD66" s="396" t="str">
        <f t="shared" si="20"/>
        <v/>
      </c>
      <c r="CE66" s="397" t="str">
        <f t="shared" si="21"/>
        <v/>
      </c>
      <c r="CF66" s="379"/>
      <c r="CG66" s="378"/>
      <c r="CH66" s="378"/>
      <c r="CI66" s="378"/>
      <c r="CJ66" s="382"/>
      <c r="CK66" s="398">
        <f t="shared" si="30"/>
        <v>0</v>
      </c>
      <c r="CL66" s="709">
        <f t="shared" si="31"/>
        <v>23100000</v>
      </c>
      <c r="CM66" s="710">
        <f t="shared" si="32"/>
        <v>0</v>
      </c>
      <c r="CN66" s="710">
        <f t="shared" si="33"/>
        <v>23099999</v>
      </c>
      <c r="CO66" s="786">
        <f t="shared" si="34"/>
        <v>1</v>
      </c>
      <c r="CP66" s="617">
        <f t="shared" si="35"/>
        <v>0</v>
      </c>
      <c r="CQ66" s="503"/>
      <c r="CR66" s="373"/>
      <c r="CS66" s="377"/>
      <c r="CT66" s="590"/>
      <c r="CU66" s="590"/>
      <c r="CV66" s="373"/>
      <c r="CW66" s="376"/>
      <c r="CX66" s="376"/>
      <c r="CY66" s="376"/>
      <c r="CZ66" s="376"/>
      <c r="DA66" s="376"/>
      <c r="DB66" s="376"/>
      <c r="DC66" s="376"/>
      <c r="DD66" s="376"/>
      <c r="DE66" s="377"/>
      <c r="DF66" s="373"/>
      <c r="DG66" s="376"/>
      <c r="DH66" s="376"/>
      <c r="DI66" s="376"/>
      <c r="DJ66" s="376"/>
      <c r="DK66" s="376"/>
      <c r="DL66" s="376"/>
      <c r="DM66" s="376"/>
      <c r="DN66" s="376"/>
      <c r="DO66" s="376"/>
      <c r="DP66" s="377"/>
      <c r="DQ66" s="592"/>
      <c r="DR66" s="373"/>
      <c r="DS66" s="376"/>
      <c r="DT66" s="376"/>
      <c r="DU66" s="376"/>
      <c r="DV66" s="376"/>
      <c r="DW66" s="376"/>
      <c r="DX66" s="376"/>
      <c r="DY66" s="376"/>
      <c r="DZ66" s="376"/>
      <c r="EA66" s="376"/>
      <c r="EB66" s="376"/>
      <c r="EC66" s="376"/>
      <c r="ED66" s="376"/>
      <c r="EE66" s="376"/>
      <c r="EF66" s="374"/>
      <c r="EG66" s="374"/>
      <c r="EH66" s="374"/>
      <c r="EI66" s="374"/>
      <c r="EJ66" s="374"/>
      <c r="EK66" s="374"/>
      <c r="EL66" s="374"/>
      <c r="EM66" s="374"/>
      <c r="EN66" s="374"/>
      <c r="EO66" s="766">
        <f t="shared" si="22"/>
        <v>0</v>
      </c>
      <c r="EP66" s="374"/>
      <c r="EQ66" s="374"/>
      <c r="ER66" s="374"/>
      <c r="ES66" s="374"/>
      <c r="ET66" s="374"/>
      <c r="EU66" s="377"/>
      <c r="EV66" s="590"/>
      <c r="EW66" s="618">
        <f t="shared" si="23"/>
        <v>2009</v>
      </c>
      <c r="EX66" s="709">
        <f t="shared" si="39"/>
        <v>23100000</v>
      </c>
      <c r="EY66" s="710">
        <f t="shared" si="40"/>
        <v>0</v>
      </c>
      <c r="EZ66" s="710">
        <f t="shared" si="41"/>
        <v>23099999</v>
      </c>
      <c r="FA66" s="711">
        <f t="shared" si="42"/>
        <v>1</v>
      </c>
      <c r="FB66" s="379">
        <v>23100000</v>
      </c>
      <c r="FC66" s="378">
        <v>0</v>
      </c>
      <c r="FD66" s="378">
        <v>23099999</v>
      </c>
      <c r="FE66" s="609">
        <v>1</v>
      </c>
      <c r="FF66" s="381">
        <f t="shared" si="38"/>
        <v>0</v>
      </c>
    </row>
    <row r="67" spans="1:162" s="277" customFormat="1" x14ac:dyDescent="0.15">
      <c r="A67" s="492">
        <v>53</v>
      </c>
      <c r="B67" s="511"/>
      <c r="C67" s="490" t="s">
        <v>197</v>
      </c>
      <c r="D67" s="777">
        <f>IF(C67="","",(VLOOKUP(C67,PD!A:B,2,FALSE)))</f>
        <v>30</v>
      </c>
      <c r="E67" s="390" t="s">
        <v>510</v>
      </c>
      <c r="F67" s="390" t="s">
        <v>484</v>
      </c>
      <c r="G67" s="547" t="s">
        <v>672</v>
      </c>
      <c r="H67" s="528"/>
      <c r="I67" s="376" t="s">
        <v>475</v>
      </c>
      <c r="J67" s="528"/>
      <c r="K67" s="377"/>
      <c r="L67" s="373" t="s">
        <v>613</v>
      </c>
      <c r="M67" s="547" t="s">
        <v>511</v>
      </c>
      <c r="N67" s="374"/>
      <c r="O67" s="530">
        <v>1</v>
      </c>
      <c r="P67" s="528"/>
      <c r="Q67" s="511">
        <v>44</v>
      </c>
      <c r="R67" s="530">
        <v>3</v>
      </c>
      <c r="S67" s="376"/>
      <c r="T67" s="528"/>
      <c r="U67" s="757"/>
      <c r="V67" s="754"/>
      <c r="W67" s="528"/>
      <c r="X67" s="376"/>
      <c r="Y67" s="376"/>
      <c r="Z67" s="511"/>
      <c r="AA67" s="373"/>
      <c r="AB67" s="528"/>
      <c r="AC67" s="377"/>
      <c r="AD67" s="375"/>
      <c r="AE67" s="374"/>
      <c r="AF67" s="492"/>
      <c r="AG67" s="493"/>
      <c r="AH67" s="772" t="s">
        <v>513</v>
      </c>
      <c r="AI67" s="531"/>
      <c r="AJ67" s="530">
        <v>5</v>
      </c>
      <c r="AK67" s="541">
        <f>IF(AJ67="","",(VLOOKUP(AJ67,償却率表!A:B,2,FALSE)))</f>
        <v>0.2</v>
      </c>
      <c r="AL67" s="505" t="s">
        <v>177</v>
      </c>
      <c r="AM67" s="524">
        <f>IF(AL67="","",(VLOOKUP(AL67,PD!G:H,2,FALSE)))</f>
        <v>1</v>
      </c>
      <c r="AN67" s="599" t="s">
        <v>528</v>
      </c>
      <c r="AO67" s="533">
        <v>1981</v>
      </c>
      <c r="AP67" s="620"/>
      <c r="AQ67" s="621">
        <v>1981</v>
      </c>
      <c r="AR67" s="528">
        <f t="shared" si="0"/>
        <v>37</v>
      </c>
      <c r="AS67" s="377">
        <f t="shared" si="28"/>
        <v>1986</v>
      </c>
      <c r="AT67" s="540">
        <v>10700000</v>
      </c>
      <c r="AU67" s="392"/>
      <c r="AV67" s="393"/>
      <c r="AW67" s="577"/>
      <c r="AX67" s="373"/>
      <c r="AY67" s="616" t="s">
        <v>179</v>
      </c>
      <c r="AZ67" s="521">
        <f>IF(AY67="","",(VLOOKUP(AY67,PD!J:K,2,FALSE)))</f>
        <v>1</v>
      </c>
      <c r="BA67" s="528">
        <v>2009</v>
      </c>
      <c r="BB67" s="589">
        <f t="shared" si="43"/>
        <v>0</v>
      </c>
      <c r="BC67" s="373"/>
      <c r="BD67" s="376"/>
      <c r="BE67" s="493"/>
      <c r="BF67" s="394">
        <f t="shared" si="1"/>
        <v>0</v>
      </c>
      <c r="BG67" s="395" t="str">
        <f t="shared" si="2"/>
        <v/>
      </c>
      <c r="BH67" s="396" t="str">
        <f t="shared" si="3"/>
        <v/>
      </c>
      <c r="BI67" s="396" t="str">
        <f t="shared" si="4"/>
        <v/>
      </c>
      <c r="BJ67" s="396" t="str">
        <f t="shared" si="5"/>
        <v/>
      </c>
      <c r="BK67" s="396" t="str">
        <f t="shared" si="6"/>
        <v/>
      </c>
      <c r="BL67" s="396" t="str">
        <f t="shared" si="7"/>
        <v/>
      </c>
      <c r="BM67" s="396" t="str">
        <f t="shared" si="8"/>
        <v/>
      </c>
      <c r="BN67" s="396" t="str">
        <f t="shared" si="9"/>
        <v/>
      </c>
      <c r="BO67" s="396" t="str">
        <f t="shared" si="10"/>
        <v/>
      </c>
      <c r="BP67" s="397" t="str">
        <f t="shared" si="11"/>
        <v/>
      </c>
      <c r="BQ67" s="782" t="s">
        <v>548</v>
      </c>
      <c r="BR67" s="380">
        <v>2015</v>
      </c>
      <c r="BS67" s="600">
        <v>20</v>
      </c>
      <c r="BT67" s="394">
        <f t="shared" si="12"/>
        <v>0</v>
      </c>
      <c r="BU67" s="395" t="str">
        <f t="shared" si="13"/>
        <v/>
      </c>
      <c r="BV67" s="396" t="str">
        <f t="shared" si="37"/>
        <v/>
      </c>
      <c r="BW67" s="396" t="str">
        <f t="shared" si="14"/>
        <v/>
      </c>
      <c r="BX67" s="396" t="str">
        <f t="shared" si="15"/>
        <v/>
      </c>
      <c r="BY67" s="396" t="str">
        <f t="shared" si="16"/>
        <v/>
      </c>
      <c r="BZ67" s="396" t="str">
        <f t="shared" si="17"/>
        <v/>
      </c>
      <c r="CA67" s="396" t="str">
        <f t="shared" si="29"/>
        <v/>
      </c>
      <c r="CB67" s="396" t="str">
        <f t="shared" si="18"/>
        <v/>
      </c>
      <c r="CC67" s="396" t="str">
        <f t="shared" si="19"/>
        <v/>
      </c>
      <c r="CD67" s="396" t="str">
        <f t="shared" si="20"/>
        <v/>
      </c>
      <c r="CE67" s="397" t="str">
        <f t="shared" si="21"/>
        <v/>
      </c>
      <c r="CF67" s="379"/>
      <c r="CG67" s="378"/>
      <c r="CH67" s="378"/>
      <c r="CI67" s="378"/>
      <c r="CJ67" s="382"/>
      <c r="CK67" s="398">
        <f t="shared" si="30"/>
        <v>0</v>
      </c>
      <c r="CL67" s="709">
        <f t="shared" si="31"/>
        <v>0</v>
      </c>
      <c r="CM67" s="710">
        <f t="shared" si="32"/>
        <v>0</v>
      </c>
      <c r="CN67" s="710">
        <f t="shared" si="33"/>
        <v>0</v>
      </c>
      <c r="CO67" s="786">
        <f t="shared" si="34"/>
        <v>0</v>
      </c>
      <c r="CP67" s="617">
        <f t="shared" si="35"/>
        <v>0</v>
      </c>
      <c r="CQ67" s="503">
        <v>1</v>
      </c>
      <c r="CR67" s="373" t="s">
        <v>555</v>
      </c>
      <c r="CS67" s="377"/>
      <c r="CT67" s="590"/>
      <c r="CU67" s="725"/>
      <c r="CV67" s="373"/>
      <c r="CW67" s="376"/>
      <c r="CX67" s="376"/>
      <c r="CY67" s="376"/>
      <c r="CZ67" s="376"/>
      <c r="DA67" s="378">
        <v>35000</v>
      </c>
      <c r="DB67" s="376"/>
      <c r="DC67" s="376"/>
      <c r="DD67" s="376"/>
      <c r="DE67" s="377"/>
      <c r="DF67" s="373"/>
      <c r="DG67" s="376"/>
      <c r="DH67" s="376"/>
      <c r="DI67" s="376"/>
      <c r="DJ67" s="376"/>
      <c r="DK67" s="376"/>
      <c r="DL67" s="376"/>
      <c r="DM67" s="376"/>
      <c r="DN67" s="376"/>
      <c r="DO67" s="376"/>
      <c r="DP67" s="377"/>
      <c r="DQ67" s="592"/>
      <c r="DR67" s="373"/>
      <c r="DS67" s="376"/>
      <c r="DT67" s="376"/>
      <c r="DU67" s="376"/>
      <c r="DV67" s="376"/>
      <c r="DW67" s="376"/>
      <c r="DX67" s="376"/>
      <c r="DY67" s="376"/>
      <c r="DZ67" s="376"/>
      <c r="EA67" s="376"/>
      <c r="EB67" s="376"/>
      <c r="EC67" s="376"/>
      <c r="ED67" s="376"/>
      <c r="EE67" s="376"/>
      <c r="EF67" s="374"/>
      <c r="EG67" s="374"/>
      <c r="EH67" s="374"/>
      <c r="EI67" s="374"/>
      <c r="EJ67" s="374"/>
      <c r="EK67" s="374"/>
      <c r="EL67" s="374"/>
      <c r="EM67" s="374"/>
      <c r="EN67" s="374"/>
      <c r="EO67" s="766">
        <f t="shared" si="22"/>
        <v>0</v>
      </c>
      <c r="EP67" s="374"/>
      <c r="EQ67" s="374"/>
      <c r="ER67" s="374"/>
      <c r="ES67" s="374"/>
      <c r="ET67" s="374"/>
      <c r="EU67" s="377"/>
      <c r="EV67" s="590"/>
      <c r="EW67" s="618">
        <f t="shared" si="23"/>
        <v>2009</v>
      </c>
      <c r="EX67" s="709">
        <f t="shared" si="39"/>
        <v>0</v>
      </c>
      <c r="EY67" s="710">
        <f t="shared" si="40"/>
        <v>0</v>
      </c>
      <c r="EZ67" s="710">
        <f t="shared" si="41"/>
        <v>0</v>
      </c>
      <c r="FA67" s="711">
        <f t="shared" si="42"/>
        <v>0</v>
      </c>
      <c r="FB67" s="379">
        <v>0</v>
      </c>
      <c r="FC67" s="378">
        <v>0</v>
      </c>
      <c r="FD67" s="378">
        <v>0</v>
      </c>
      <c r="FE67" s="609">
        <v>0</v>
      </c>
      <c r="FF67" s="381">
        <f t="shared" si="38"/>
        <v>0</v>
      </c>
    </row>
    <row r="68" spans="1:162" s="277" customFormat="1" x14ac:dyDescent="0.15">
      <c r="A68" s="492">
        <v>54</v>
      </c>
      <c r="B68" s="511"/>
      <c r="C68" s="490" t="s">
        <v>197</v>
      </c>
      <c r="D68" s="777">
        <f>IF(C68="","",(VLOOKUP(C68,PD!A:B,2,FALSE)))</f>
        <v>30</v>
      </c>
      <c r="E68" s="390" t="s">
        <v>510</v>
      </c>
      <c r="F68" s="390" t="s">
        <v>483</v>
      </c>
      <c r="G68" s="547" t="s">
        <v>673</v>
      </c>
      <c r="H68" s="528"/>
      <c r="I68" s="376" t="s">
        <v>471</v>
      </c>
      <c r="J68" s="528"/>
      <c r="K68" s="377"/>
      <c r="L68" s="373" t="s">
        <v>613</v>
      </c>
      <c r="M68" s="547" t="s">
        <v>512</v>
      </c>
      <c r="N68" s="374"/>
      <c r="O68" s="530">
        <v>1</v>
      </c>
      <c r="P68" s="528"/>
      <c r="Q68" s="511">
        <v>44</v>
      </c>
      <c r="R68" s="530">
        <v>3</v>
      </c>
      <c r="S68" s="376"/>
      <c r="T68" s="528"/>
      <c r="U68" s="757"/>
      <c r="V68" s="754"/>
      <c r="W68" s="528"/>
      <c r="X68" s="376"/>
      <c r="Y68" s="376"/>
      <c r="Z68" s="511"/>
      <c r="AA68" s="373"/>
      <c r="AB68" s="528"/>
      <c r="AC68" s="377"/>
      <c r="AD68" s="375"/>
      <c r="AE68" s="374"/>
      <c r="AF68" s="492"/>
      <c r="AG68" s="493"/>
      <c r="AH68" s="772" t="s">
        <v>513</v>
      </c>
      <c r="AI68" s="531"/>
      <c r="AJ68" s="530">
        <v>5</v>
      </c>
      <c r="AK68" s="541">
        <f>IF(AJ68="","",(VLOOKUP(AJ68,償却率表!A:B,2,FALSE)))</f>
        <v>0.2</v>
      </c>
      <c r="AL68" s="505" t="s">
        <v>177</v>
      </c>
      <c r="AM68" s="524">
        <f>IF(AL68="","",(VLOOKUP(AL68,PD!G:H,2,FALSE)))</f>
        <v>1</v>
      </c>
      <c r="AN68" s="599" t="s">
        <v>529</v>
      </c>
      <c r="AO68" s="533">
        <v>1982</v>
      </c>
      <c r="AP68" s="620"/>
      <c r="AQ68" s="621">
        <v>1982</v>
      </c>
      <c r="AR68" s="528">
        <f t="shared" si="0"/>
        <v>36</v>
      </c>
      <c r="AS68" s="377">
        <f t="shared" si="28"/>
        <v>1987</v>
      </c>
      <c r="AT68" s="540">
        <v>14850000</v>
      </c>
      <c r="AU68" s="392"/>
      <c r="AV68" s="393"/>
      <c r="AW68" s="577"/>
      <c r="AX68" s="373"/>
      <c r="AY68" s="616" t="s">
        <v>179</v>
      </c>
      <c r="AZ68" s="521">
        <f>IF(AY68="","",(VLOOKUP(AY68,PD!J:K,2,FALSE)))</f>
        <v>1</v>
      </c>
      <c r="BA68" s="528">
        <v>2009</v>
      </c>
      <c r="BB68" s="589">
        <f t="shared" si="43"/>
        <v>0</v>
      </c>
      <c r="BC68" s="373"/>
      <c r="BD68" s="376"/>
      <c r="BE68" s="493"/>
      <c r="BF68" s="394">
        <f t="shared" si="1"/>
        <v>0</v>
      </c>
      <c r="BG68" s="395" t="str">
        <f t="shared" si="2"/>
        <v/>
      </c>
      <c r="BH68" s="396" t="str">
        <f t="shared" si="3"/>
        <v/>
      </c>
      <c r="BI68" s="396" t="str">
        <f t="shared" si="4"/>
        <v/>
      </c>
      <c r="BJ68" s="396" t="str">
        <f t="shared" si="5"/>
        <v/>
      </c>
      <c r="BK68" s="396" t="str">
        <f t="shared" si="6"/>
        <v/>
      </c>
      <c r="BL68" s="396" t="str">
        <f t="shared" si="7"/>
        <v/>
      </c>
      <c r="BM68" s="396" t="str">
        <f t="shared" si="8"/>
        <v/>
      </c>
      <c r="BN68" s="396" t="str">
        <f t="shared" si="9"/>
        <v/>
      </c>
      <c r="BO68" s="396" t="str">
        <f t="shared" si="10"/>
        <v/>
      </c>
      <c r="BP68" s="397" t="str">
        <f t="shared" si="11"/>
        <v/>
      </c>
      <c r="BQ68" s="782" t="s">
        <v>557</v>
      </c>
      <c r="BR68" s="380">
        <v>2015</v>
      </c>
      <c r="BS68" s="600">
        <v>20</v>
      </c>
      <c r="BT68" s="394">
        <f t="shared" si="12"/>
        <v>0</v>
      </c>
      <c r="BU68" s="395" t="str">
        <f t="shared" si="13"/>
        <v/>
      </c>
      <c r="BV68" s="396" t="str">
        <f t="shared" si="37"/>
        <v/>
      </c>
      <c r="BW68" s="396" t="str">
        <f t="shared" si="14"/>
        <v/>
      </c>
      <c r="BX68" s="396" t="str">
        <f t="shared" si="15"/>
        <v/>
      </c>
      <c r="BY68" s="396" t="str">
        <f t="shared" si="16"/>
        <v/>
      </c>
      <c r="BZ68" s="396" t="str">
        <f t="shared" si="17"/>
        <v/>
      </c>
      <c r="CA68" s="396" t="str">
        <f t="shared" si="29"/>
        <v/>
      </c>
      <c r="CB68" s="396" t="str">
        <f t="shared" si="18"/>
        <v/>
      </c>
      <c r="CC68" s="396" t="str">
        <f t="shared" si="19"/>
        <v/>
      </c>
      <c r="CD68" s="396" t="str">
        <f t="shared" si="20"/>
        <v/>
      </c>
      <c r="CE68" s="397" t="str">
        <f t="shared" si="21"/>
        <v/>
      </c>
      <c r="CF68" s="379"/>
      <c r="CG68" s="378"/>
      <c r="CH68" s="378"/>
      <c r="CI68" s="378"/>
      <c r="CJ68" s="382"/>
      <c r="CK68" s="398">
        <f t="shared" si="30"/>
        <v>0</v>
      </c>
      <c r="CL68" s="709">
        <f t="shared" si="31"/>
        <v>0</v>
      </c>
      <c r="CM68" s="710">
        <f t="shared" si="32"/>
        <v>0</v>
      </c>
      <c r="CN68" s="710">
        <f t="shared" si="33"/>
        <v>0</v>
      </c>
      <c r="CO68" s="786">
        <f t="shared" si="34"/>
        <v>0</v>
      </c>
      <c r="CP68" s="617">
        <f t="shared" si="35"/>
        <v>0</v>
      </c>
      <c r="CQ68" s="503">
        <v>1</v>
      </c>
      <c r="CR68" s="373" t="s">
        <v>556</v>
      </c>
      <c r="CS68" s="377"/>
      <c r="CT68" s="590"/>
      <c r="CU68" s="725"/>
      <c r="CV68" s="373"/>
      <c r="CW68" s="376"/>
      <c r="CX68" s="376"/>
      <c r="CY68" s="376"/>
      <c r="CZ68" s="376"/>
      <c r="DA68" s="378">
        <v>60000</v>
      </c>
      <c r="DB68" s="376"/>
      <c r="DC68" s="376"/>
      <c r="DD68" s="376"/>
      <c r="DE68" s="377"/>
      <c r="DF68" s="373"/>
      <c r="DG68" s="376"/>
      <c r="DH68" s="376"/>
      <c r="DI68" s="376"/>
      <c r="DJ68" s="376"/>
      <c r="DK68" s="376"/>
      <c r="DL68" s="376"/>
      <c r="DM68" s="376"/>
      <c r="DN68" s="376"/>
      <c r="DO68" s="376"/>
      <c r="DP68" s="377"/>
      <c r="DQ68" s="592"/>
      <c r="DR68" s="373"/>
      <c r="DS68" s="376"/>
      <c r="DT68" s="376"/>
      <c r="DU68" s="376"/>
      <c r="DV68" s="376"/>
      <c r="DW68" s="376"/>
      <c r="DX68" s="376"/>
      <c r="DY68" s="376"/>
      <c r="DZ68" s="376"/>
      <c r="EA68" s="376"/>
      <c r="EB68" s="376"/>
      <c r="EC68" s="376"/>
      <c r="ED68" s="376"/>
      <c r="EE68" s="376"/>
      <c r="EF68" s="374"/>
      <c r="EG68" s="374"/>
      <c r="EH68" s="374"/>
      <c r="EI68" s="374"/>
      <c r="EJ68" s="374"/>
      <c r="EK68" s="374"/>
      <c r="EL68" s="374"/>
      <c r="EM68" s="374"/>
      <c r="EN68" s="374"/>
      <c r="EO68" s="766">
        <f t="shared" si="22"/>
        <v>0</v>
      </c>
      <c r="EP68" s="374"/>
      <c r="EQ68" s="374"/>
      <c r="ER68" s="374"/>
      <c r="ES68" s="374"/>
      <c r="ET68" s="374"/>
      <c r="EU68" s="377"/>
      <c r="EV68" s="590"/>
      <c r="EW68" s="618">
        <f t="shared" si="23"/>
        <v>2009</v>
      </c>
      <c r="EX68" s="709">
        <f t="shared" si="39"/>
        <v>0</v>
      </c>
      <c r="EY68" s="710">
        <f t="shared" si="40"/>
        <v>0</v>
      </c>
      <c r="EZ68" s="710">
        <f t="shared" si="41"/>
        <v>0</v>
      </c>
      <c r="FA68" s="711">
        <f t="shared" si="42"/>
        <v>0</v>
      </c>
      <c r="FB68" s="379">
        <v>0</v>
      </c>
      <c r="FC68" s="378">
        <v>0</v>
      </c>
      <c r="FD68" s="378">
        <v>0</v>
      </c>
      <c r="FE68" s="609">
        <v>0</v>
      </c>
      <c r="FF68" s="381">
        <f t="shared" si="38"/>
        <v>0</v>
      </c>
    </row>
    <row r="69" spans="1:162" s="277" customFormat="1" x14ac:dyDescent="0.15">
      <c r="A69" s="492">
        <v>55</v>
      </c>
      <c r="B69" s="511"/>
      <c r="C69" s="490" t="s">
        <v>197</v>
      </c>
      <c r="D69" s="777">
        <f>IF(C69="","",(VLOOKUP(C69,PD!A:B,2,FALSE)))</f>
        <v>30</v>
      </c>
      <c r="E69" s="390" t="s">
        <v>510</v>
      </c>
      <c r="F69" s="390" t="s">
        <v>484</v>
      </c>
      <c r="G69" s="547" t="s">
        <v>674</v>
      </c>
      <c r="H69" s="528"/>
      <c r="I69" s="376" t="s">
        <v>476</v>
      </c>
      <c r="J69" s="528"/>
      <c r="K69" s="377"/>
      <c r="L69" s="373" t="s">
        <v>613</v>
      </c>
      <c r="M69" s="547" t="s">
        <v>511</v>
      </c>
      <c r="N69" s="374"/>
      <c r="O69" s="530">
        <v>1</v>
      </c>
      <c r="P69" s="528"/>
      <c r="Q69" s="511">
        <v>44</v>
      </c>
      <c r="R69" s="530">
        <v>3</v>
      </c>
      <c r="S69" s="376"/>
      <c r="T69" s="528"/>
      <c r="U69" s="757"/>
      <c r="V69" s="754"/>
      <c r="W69" s="528"/>
      <c r="X69" s="376"/>
      <c r="Y69" s="376"/>
      <c r="Z69" s="511"/>
      <c r="AA69" s="373"/>
      <c r="AB69" s="528"/>
      <c r="AC69" s="377"/>
      <c r="AD69" s="375"/>
      <c r="AE69" s="374"/>
      <c r="AF69" s="492"/>
      <c r="AG69" s="493"/>
      <c r="AH69" s="772" t="s">
        <v>513</v>
      </c>
      <c r="AI69" s="531"/>
      <c r="AJ69" s="530">
        <v>5</v>
      </c>
      <c r="AK69" s="541">
        <f>IF(AJ69="","",(VLOOKUP(AJ69,償却率表!A:B,2,FALSE)))</f>
        <v>0.2</v>
      </c>
      <c r="AL69" s="505" t="s">
        <v>177</v>
      </c>
      <c r="AM69" s="524">
        <f>IF(AL69="","",(VLOOKUP(AL69,PD!G:H,2,FALSE)))</f>
        <v>1</v>
      </c>
      <c r="AN69" s="599" t="s">
        <v>530</v>
      </c>
      <c r="AO69" s="533">
        <v>1983</v>
      </c>
      <c r="AP69" s="620"/>
      <c r="AQ69" s="621">
        <v>1983</v>
      </c>
      <c r="AR69" s="528">
        <f t="shared" si="0"/>
        <v>35</v>
      </c>
      <c r="AS69" s="377">
        <f t="shared" si="28"/>
        <v>1988</v>
      </c>
      <c r="AT69" s="540">
        <v>11950000</v>
      </c>
      <c r="AU69" s="392"/>
      <c r="AV69" s="393"/>
      <c r="AW69" s="577"/>
      <c r="AX69" s="373"/>
      <c r="AY69" s="616" t="s">
        <v>179</v>
      </c>
      <c r="AZ69" s="521">
        <f>IF(AY69="","",(VLOOKUP(AY69,PD!J:K,2,FALSE)))</f>
        <v>1</v>
      </c>
      <c r="BA69" s="528">
        <v>2009</v>
      </c>
      <c r="BB69" s="589">
        <f t="shared" si="43"/>
        <v>0</v>
      </c>
      <c r="BC69" s="373"/>
      <c r="BD69" s="376"/>
      <c r="BE69" s="493"/>
      <c r="BF69" s="394">
        <f t="shared" si="1"/>
        <v>0</v>
      </c>
      <c r="BG69" s="395" t="str">
        <f t="shared" si="2"/>
        <v/>
      </c>
      <c r="BH69" s="396" t="str">
        <f t="shared" si="3"/>
        <v/>
      </c>
      <c r="BI69" s="396" t="str">
        <f t="shared" si="4"/>
        <v/>
      </c>
      <c r="BJ69" s="396" t="str">
        <f t="shared" si="5"/>
        <v/>
      </c>
      <c r="BK69" s="396" t="str">
        <f t="shared" si="6"/>
        <v/>
      </c>
      <c r="BL69" s="396" t="str">
        <f t="shared" si="7"/>
        <v/>
      </c>
      <c r="BM69" s="396" t="str">
        <f t="shared" si="8"/>
        <v/>
      </c>
      <c r="BN69" s="396" t="str">
        <f t="shared" si="9"/>
        <v/>
      </c>
      <c r="BO69" s="396" t="str">
        <f t="shared" si="10"/>
        <v/>
      </c>
      <c r="BP69" s="397" t="str">
        <f t="shared" si="11"/>
        <v/>
      </c>
      <c r="BQ69" s="782" t="s">
        <v>609</v>
      </c>
      <c r="BR69" s="380">
        <v>2013</v>
      </c>
      <c r="BS69" s="600">
        <v>20</v>
      </c>
      <c r="BT69" s="394">
        <f t="shared" si="12"/>
        <v>0</v>
      </c>
      <c r="BU69" s="395" t="str">
        <f t="shared" si="13"/>
        <v/>
      </c>
      <c r="BV69" s="396" t="str">
        <f t="shared" si="37"/>
        <v/>
      </c>
      <c r="BW69" s="396" t="str">
        <f t="shared" si="14"/>
        <v/>
      </c>
      <c r="BX69" s="396" t="str">
        <f t="shared" si="15"/>
        <v/>
      </c>
      <c r="BY69" s="396" t="str">
        <f t="shared" si="16"/>
        <v/>
      </c>
      <c r="BZ69" s="396" t="str">
        <f t="shared" si="17"/>
        <v/>
      </c>
      <c r="CA69" s="396" t="str">
        <f t="shared" si="29"/>
        <v/>
      </c>
      <c r="CB69" s="396" t="str">
        <f t="shared" si="18"/>
        <v/>
      </c>
      <c r="CC69" s="396" t="str">
        <f t="shared" si="19"/>
        <v/>
      </c>
      <c r="CD69" s="396" t="str">
        <f t="shared" si="20"/>
        <v/>
      </c>
      <c r="CE69" s="397" t="str">
        <f t="shared" si="21"/>
        <v/>
      </c>
      <c r="CF69" s="379"/>
      <c r="CG69" s="378"/>
      <c r="CH69" s="378"/>
      <c r="CI69" s="378"/>
      <c r="CJ69" s="382"/>
      <c r="CK69" s="398">
        <f t="shared" si="30"/>
        <v>0</v>
      </c>
      <c r="CL69" s="709">
        <f t="shared" si="31"/>
        <v>0</v>
      </c>
      <c r="CM69" s="710">
        <f t="shared" si="32"/>
        <v>0</v>
      </c>
      <c r="CN69" s="710">
        <f t="shared" si="33"/>
        <v>0</v>
      </c>
      <c r="CO69" s="786">
        <f t="shared" si="34"/>
        <v>0</v>
      </c>
      <c r="CP69" s="617">
        <f t="shared" si="35"/>
        <v>0</v>
      </c>
      <c r="CQ69" s="503">
        <v>1</v>
      </c>
      <c r="CR69" s="373" t="s">
        <v>604</v>
      </c>
      <c r="CS69" s="377"/>
      <c r="CT69" s="590"/>
      <c r="CU69" s="725"/>
      <c r="CV69" s="373"/>
      <c r="CW69" s="376"/>
      <c r="CX69" s="376"/>
      <c r="CY69" s="376"/>
      <c r="CZ69" s="376"/>
      <c r="DA69" s="378">
        <v>30000</v>
      </c>
      <c r="DB69" s="376"/>
      <c r="DC69" s="376"/>
      <c r="DD69" s="376"/>
      <c r="DE69" s="377"/>
      <c r="DF69" s="373"/>
      <c r="DG69" s="376"/>
      <c r="DH69" s="376"/>
      <c r="DI69" s="376"/>
      <c r="DJ69" s="376"/>
      <c r="DK69" s="376"/>
      <c r="DL69" s="376"/>
      <c r="DM69" s="376"/>
      <c r="DN69" s="376"/>
      <c r="DO69" s="376"/>
      <c r="DP69" s="377"/>
      <c r="DQ69" s="592"/>
      <c r="DR69" s="373"/>
      <c r="DS69" s="376"/>
      <c r="DT69" s="376"/>
      <c r="DU69" s="376"/>
      <c r="DV69" s="376"/>
      <c r="DW69" s="376"/>
      <c r="DX69" s="376"/>
      <c r="DY69" s="376"/>
      <c r="DZ69" s="376"/>
      <c r="EA69" s="376"/>
      <c r="EB69" s="376"/>
      <c r="EC69" s="376"/>
      <c r="ED69" s="376"/>
      <c r="EE69" s="376"/>
      <c r="EF69" s="374"/>
      <c r="EG69" s="374"/>
      <c r="EH69" s="374"/>
      <c r="EI69" s="374"/>
      <c r="EJ69" s="374"/>
      <c r="EK69" s="374"/>
      <c r="EL69" s="374"/>
      <c r="EM69" s="374"/>
      <c r="EN69" s="374"/>
      <c r="EO69" s="766">
        <f t="shared" si="22"/>
        <v>0</v>
      </c>
      <c r="EP69" s="374"/>
      <c r="EQ69" s="374"/>
      <c r="ER69" s="374"/>
      <c r="ES69" s="374"/>
      <c r="ET69" s="374"/>
      <c r="EU69" s="377"/>
      <c r="EV69" s="590"/>
      <c r="EW69" s="618">
        <f t="shared" si="23"/>
        <v>2009</v>
      </c>
      <c r="EX69" s="709">
        <f t="shared" si="39"/>
        <v>0</v>
      </c>
      <c r="EY69" s="710">
        <f t="shared" si="40"/>
        <v>0</v>
      </c>
      <c r="EZ69" s="710">
        <f t="shared" si="41"/>
        <v>0</v>
      </c>
      <c r="FA69" s="711">
        <f t="shared" si="42"/>
        <v>0</v>
      </c>
      <c r="FB69" s="379">
        <v>0</v>
      </c>
      <c r="FC69" s="378">
        <v>0</v>
      </c>
      <c r="FD69" s="378">
        <v>0</v>
      </c>
      <c r="FE69" s="609">
        <v>0</v>
      </c>
      <c r="FF69" s="381">
        <f t="shared" si="38"/>
        <v>0</v>
      </c>
    </row>
    <row r="70" spans="1:162" s="277" customFormat="1" x14ac:dyDescent="0.15">
      <c r="A70" s="492">
        <v>56</v>
      </c>
      <c r="B70" s="511"/>
      <c r="C70" s="490" t="s">
        <v>197</v>
      </c>
      <c r="D70" s="777">
        <f>IF(C70="","",(VLOOKUP(C70,PD!A:B,2,FALSE)))</f>
        <v>30</v>
      </c>
      <c r="E70" s="390" t="s">
        <v>510</v>
      </c>
      <c r="F70" s="390" t="s">
        <v>485</v>
      </c>
      <c r="G70" s="547" t="s">
        <v>675</v>
      </c>
      <c r="H70" s="528"/>
      <c r="I70" s="376" t="s">
        <v>474</v>
      </c>
      <c r="J70" s="528"/>
      <c r="K70" s="377"/>
      <c r="L70" s="373" t="s">
        <v>613</v>
      </c>
      <c r="M70" s="547" t="s">
        <v>511</v>
      </c>
      <c r="N70" s="374"/>
      <c r="O70" s="530">
        <v>1</v>
      </c>
      <c r="P70" s="528"/>
      <c r="Q70" s="511">
        <v>44</v>
      </c>
      <c r="R70" s="530">
        <v>3</v>
      </c>
      <c r="S70" s="376"/>
      <c r="T70" s="528"/>
      <c r="U70" s="757"/>
      <c r="V70" s="754"/>
      <c r="W70" s="528"/>
      <c r="X70" s="376"/>
      <c r="Y70" s="376"/>
      <c r="Z70" s="511"/>
      <c r="AA70" s="373"/>
      <c r="AB70" s="528"/>
      <c r="AC70" s="377"/>
      <c r="AD70" s="375"/>
      <c r="AE70" s="374"/>
      <c r="AF70" s="492"/>
      <c r="AG70" s="493"/>
      <c r="AH70" s="772" t="s">
        <v>513</v>
      </c>
      <c r="AI70" s="531"/>
      <c r="AJ70" s="530">
        <v>5</v>
      </c>
      <c r="AK70" s="541">
        <f>IF(AJ70="","",(VLOOKUP(AJ70,償却率表!A:B,2,FALSE)))</f>
        <v>0.2</v>
      </c>
      <c r="AL70" s="505" t="s">
        <v>177</v>
      </c>
      <c r="AM70" s="524">
        <f>IF(AL70="","",(VLOOKUP(AL70,PD!G:H,2,FALSE)))</f>
        <v>1</v>
      </c>
      <c r="AN70" s="599" t="s">
        <v>531</v>
      </c>
      <c r="AO70" s="533">
        <v>1983</v>
      </c>
      <c r="AP70" s="620"/>
      <c r="AQ70" s="621">
        <v>1983</v>
      </c>
      <c r="AR70" s="528">
        <f t="shared" si="0"/>
        <v>35</v>
      </c>
      <c r="AS70" s="377">
        <f t="shared" si="28"/>
        <v>1988</v>
      </c>
      <c r="AT70" s="540">
        <v>3700000</v>
      </c>
      <c r="AU70" s="392"/>
      <c r="AV70" s="393"/>
      <c r="AW70" s="577"/>
      <c r="AX70" s="373"/>
      <c r="AY70" s="616" t="s">
        <v>179</v>
      </c>
      <c r="AZ70" s="521">
        <f>IF(AY70="","",(VLOOKUP(AY70,PD!J:K,2,FALSE)))</f>
        <v>1</v>
      </c>
      <c r="BA70" s="528">
        <v>2009</v>
      </c>
      <c r="BB70" s="589">
        <f t="shared" si="43"/>
        <v>0</v>
      </c>
      <c r="BC70" s="373"/>
      <c r="BD70" s="376"/>
      <c r="BE70" s="493"/>
      <c r="BF70" s="394">
        <f t="shared" si="1"/>
        <v>0</v>
      </c>
      <c r="BG70" s="395" t="str">
        <f t="shared" si="2"/>
        <v/>
      </c>
      <c r="BH70" s="396" t="str">
        <f t="shared" si="3"/>
        <v/>
      </c>
      <c r="BI70" s="396" t="str">
        <f t="shared" si="4"/>
        <v/>
      </c>
      <c r="BJ70" s="396" t="str">
        <f t="shared" si="5"/>
        <v/>
      </c>
      <c r="BK70" s="396" t="str">
        <f t="shared" si="6"/>
        <v/>
      </c>
      <c r="BL70" s="396" t="str">
        <f t="shared" si="7"/>
        <v/>
      </c>
      <c r="BM70" s="396" t="str">
        <f t="shared" si="8"/>
        <v/>
      </c>
      <c r="BN70" s="396" t="str">
        <f t="shared" si="9"/>
        <v/>
      </c>
      <c r="BO70" s="396" t="str">
        <f t="shared" si="10"/>
        <v/>
      </c>
      <c r="BP70" s="397" t="str">
        <f t="shared" si="11"/>
        <v/>
      </c>
      <c r="BQ70" s="782" t="s">
        <v>608</v>
      </c>
      <c r="BR70" s="380">
        <v>2017</v>
      </c>
      <c r="BS70" s="600">
        <v>20</v>
      </c>
      <c r="BT70" s="394">
        <f t="shared" si="12"/>
        <v>0</v>
      </c>
      <c r="BU70" s="395" t="str">
        <f t="shared" si="13"/>
        <v/>
      </c>
      <c r="BV70" s="396" t="str">
        <f t="shared" si="37"/>
        <v/>
      </c>
      <c r="BW70" s="396" t="str">
        <f t="shared" si="14"/>
        <v/>
      </c>
      <c r="BX70" s="396" t="str">
        <f t="shared" si="15"/>
        <v/>
      </c>
      <c r="BY70" s="396" t="str">
        <f t="shared" si="16"/>
        <v/>
      </c>
      <c r="BZ70" s="396" t="str">
        <f t="shared" si="17"/>
        <v/>
      </c>
      <c r="CA70" s="396" t="str">
        <f t="shared" si="29"/>
        <v/>
      </c>
      <c r="CB70" s="396" t="str">
        <f t="shared" si="18"/>
        <v/>
      </c>
      <c r="CC70" s="396" t="str">
        <f t="shared" si="19"/>
        <v/>
      </c>
      <c r="CD70" s="396" t="str">
        <f t="shared" si="20"/>
        <v/>
      </c>
      <c r="CE70" s="397" t="str">
        <f t="shared" si="21"/>
        <v/>
      </c>
      <c r="CF70" s="379"/>
      <c r="CG70" s="378"/>
      <c r="CH70" s="378"/>
      <c r="CI70" s="378"/>
      <c r="CJ70" s="382"/>
      <c r="CK70" s="398">
        <f t="shared" si="30"/>
        <v>0</v>
      </c>
      <c r="CL70" s="709">
        <f t="shared" si="31"/>
        <v>0</v>
      </c>
      <c r="CM70" s="710">
        <f t="shared" si="32"/>
        <v>0</v>
      </c>
      <c r="CN70" s="710">
        <f t="shared" si="33"/>
        <v>0</v>
      </c>
      <c r="CO70" s="786">
        <f t="shared" si="34"/>
        <v>0</v>
      </c>
      <c r="CP70" s="617">
        <f t="shared" si="35"/>
        <v>0</v>
      </c>
      <c r="CQ70" s="503">
        <v>1</v>
      </c>
      <c r="CR70" s="373" t="s">
        <v>605</v>
      </c>
      <c r="CS70" s="377"/>
      <c r="CT70" s="590"/>
      <c r="CU70" s="725"/>
      <c r="CV70" s="373"/>
      <c r="CW70" s="376"/>
      <c r="CX70" s="376"/>
      <c r="CY70" s="376"/>
      <c r="CZ70" s="376"/>
      <c r="DA70" s="378">
        <v>10000</v>
      </c>
      <c r="DB70" s="376"/>
      <c r="DC70" s="376"/>
      <c r="DD70" s="376"/>
      <c r="DE70" s="377"/>
      <c r="DF70" s="373"/>
      <c r="DG70" s="376"/>
      <c r="DH70" s="376"/>
      <c r="DI70" s="376"/>
      <c r="DJ70" s="376"/>
      <c r="DK70" s="376"/>
      <c r="DL70" s="376"/>
      <c r="DM70" s="376"/>
      <c r="DN70" s="376"/>
      <c r="DO70" s="376"/>
      <c r="DP70" s="377"/>
      <c r="DQ70" s="592"/>
      <c r="DR70" s="373"/>
      <c r="DS70" s="376"/>
      <c r="DT70" s="376"/>
      <c r="DU70" s="376"/>
      <c r="DV70" s="376"/>
      <c r="DW70" s="376"/>
      <c r="DX70" s="376"/>
      <c r="DY70" s="376"/>
      <c r="DZ70" s="376"/>
      <c r="EA70" s="376"/>
      <c r="EB70" s="376"/>
      <c r="EC70" s="376"/>
      <c r="ED70" s="376"/>
      <c r="EE70" s="376"/>
      <c r="EF70" s="374"/>
      <c r="EG70" s="374"/>
      <c r="EH70" s="374"/>
      <c r="EI70" s="374"/>
      <c r="EJ70" s="374"/>
      <c r="EK70" s="374"/>
      <c r="EL70" s="374"/>
      <c r="EM70" s="374"/>
      <c r="EN70" s="374"/>
      <c r="EO70" s="766">
        <f t="shared" si="22"/>
        <v>0</v>
      </c>
      <c r="EP70" s="374"/>
      <c r="EQ70" s="374"/>
      <c r="ER70" s="374"/>
      <c r="ES70" s="374"/>
      <c r="ET70" s="374"/>
      <c r="EU70" s="377"/>
      <c r="EV70" s="590"/>
      <c r="EW70" s="618">
        <f t="shared" si="23"/>
        <v>2009</v>
      </c>
      <c r="EX70" s="709">
        <f t="shared" si="39"/>
        <v>0</v>
      </c>
      <c r="EY70" s="710">
        <f t="shared" si="40"/>
        <v>0</v>
      </c>
      <c r="EZ70" s="710">
        <f t="shared" si="41"/>
        <v>0</v>
      </c>
      <c r="FA70" s="711">
        <f t="shared" si="42"/>
        <v>0</v>
      </c>
      <c r="FB70" s="379">
        <v>0</v>
      </c>
      <c r="FC70" s="378">
        <v>0</v>
      </c>
      <c r="FD70" s="378">
        <v>0</v>
      </c>
      <c r="FE70" s="609">
        <v>0</v>
      </c>
      <c r="FF70" s="381">
        <f t="shared" si="38"/>
        <v>0</v>
      </c>
    </row>
    <row r="71" spans="1:162" s="277" customFormat="1" x14ac:dyDescent="0.15">
      <c r="A71" s="492">
        <v>57</v>
      </c>
      <c r="B71" s="511"/>
      <c r="C71" s="490" t="s">
        <v>197</v>
      </c>
      <c r="D71" s="777">
        <f>IF(C71="","",(VLOOKUP(C71,PD!A:B,2,FALSE)))</f>
        <v>30</v>
      </c>
      <c r="E71" s="390" t="s">
        <v>510</v>
      </c>
      <c r="F71" s="390" t="s">
        <v>559</v>
      </c>
      <c r="G71" s="547" t="s">
        <v>502</v>
      </c>
      <c r="H71" s="528"/>
      <c r="I71" s="376" t="s">
        <v>470</v>
      </c>
      <c r="J71" s="528"/>
      <c r="K71" s="377"/>
      <c r="L71" s="373" t="s">
        <v>613</v>
      </c>
      <c r="M71" s="547" t="s">
        <v>511</v>
      </c>
      <c r="N71" s="374"/>
      <c r="O71" s="530">
        <v>1</v>
      </c>
      <c r="P71" s="528"/>
      <c r="Q71" s="511">
        <v>44</v>
      </c>
      <c r="R71" s="530">
        <v>3</v>
      </c>
      <c r="S71" s="376"/>
      <c r="T71" s="528"/>
      <c r="U71" s="757"/>
      <c r="V71" s="754"/>
      <c r="W71" s="528"/>
      <c r="X71" s="376"/>
      <c r="Y71" s="376"/>
      <c r="Z71" s="511"/>
      <c r="AA71" s="373"/>
      <c r="AB71" s="528"/>
      <c r="AC71" s="377"/>
      <c r="AD71" s="375"/>
      <c r="AE71" s="374"/>
      <c r="AF71" s="492"/>
      <c r="AG71" s="493"/>
      <c r="AH71" s="772" t="s">
        <v>513</v>
      </c>
      <c r="AI71" s="531"/>
      <c r="AJ71" s="530">
        <v>5</v>
      </c>
      <c r="AK71" s="541">
        <f>IF(AJ71="","",(VLOOKUP(AJ71,償却率表!A:B,2,FALSE)))</f>
        <v>0.2</v>
      </c>
      <c r="AL71" s="505" t="s">
        <v>177</v>
      </c>
      <c r="AM71" s="524">
        <f>IF(AL71="","",(VLOOKUP(AL71,PD!G:H,2,FALSE)))</f>
        <v>1</v>
      </c>
      <c r="AN71" s="599" t="s">
        <v>532</v>
      </c>
      <c r="AO71" s="533">
        <v>1994</v>
      </c>
      <c r="AP71" s="620"/>
      <c r="AQ71" s="621">
        <v>1994</v>
      </c>
      <c r="AR71" s="528">
        <f t="shared" si="0"/>
        <v>24</v>
      </c>
      <c r="AS71" s="377">
        <f t="shared" si="28"/>
        <v>1999</v>
      </c>
      <c r="AT71" s="540">
        <v>6941479</v>
      </c>
      <c r="AU71" s="392"/>
      <c r="AV71" s="393"/>
      <c r="AW71" s="577"/>
      <c r="AX71" s="373"/>
      <c r="AY71" s="616" t="s">
        <v>179</v>
      </c>
      <c r="AZ71" s="521">
        <f>IF(AY71="","",(VLOOKUP(AY71,PD!J:K,2,FALSE)))</f>
        <v>1</v>
      </c>
      <c r="BA71" s="528">
        <v>2011</v>
      </c>
      <c r="BB71" s="589">
        <f t="shared" si="43"/>
        <v>1</v>
      </c>
      <c r="BC71" s="373"/>
      <c r="BD71" s="376"/>
      <c r="BE71" s="493"/>
      <c r="BF71" s="394">
        <f t="shared" si="1"/>
        <v>0</v>
      </c>
      <c r="BG71" s="395" t="str">
        <f t="shared" si="2"/>
        <v/>
      </c>
      <c r="BH71" s="396" t="str">
        <f t="shared" si="3"/>
        <v/>
      </c>
      <c r="BI71" s="396" t="str">
        <f t="shared" si="4"/>
        <v/>
      </c>
      <c r="BJ71" s="396" t="str">
        <f t="shared" si="5"/>
        <v/>
      </c>
      <c r="BK71" s="396" t="str">
        <f t="shared" si="6"/>
        <v/>
      </c>
      <c r="BL71" s="396" t="str">
        <f t="shared" si="7"/>
        <v/>
      </c>
      <c r="BM71" s="396" t="str">
        <f t="shared" si="8"/>
        <v/>
      </c>
      <c r="BN71" s="396" t="str">
        <f t="shared" si="9"/>
        <v/>
      </c>
      <c r="BO71" s="396" t="str">
        <f t="shared" si="10"/>
        <v/>
      </c>
      <c r="BP71" s="397" t="str">
        <f t="shared" si="11"/>
        <v/>
      </c>
      <c r="BQ71" s="782"/>
      <c r="BR71" s="380"/>
      <c r="BS71" s="600"/>
      <c r="BT71" s="394">
        <f t="shared" si="12"/>
        <v>0</v>
      </c>
      <c r="BU71" s="395" t="str">
        <f t="shared" si="13"/>
        <v/>
      </c>
      <c r="BV71" s="396" t="str">
        <f t="shared" si="37"/>
        <v/>
      </c>
      <c r="BW71" s="396" t="str">
        <f t="shared" si="14"/>
        <v/>
      </c>
      <c r="BX71" s="396" t="str">
        <f t="shared" si="15"/>
        <v/>
      </c>
      <c r="BY71" s="396" t="str">
        <f t="shared" si="16"/>
        <v/>
      </c>
      <c r="BZ71" s="396" t="str">
        <f t="shared" si="17"/>
        <v/>
      </c>
      <c r="CA71" s="396" t="str">
        <f t="shared" si="29"/>
        <v/>
      </c>
      <c r="CB71" s="396" t="str">
        <f t="shared" si="18"/>
        <v/>
      </c>
      <c r="CC71" s="396" t="str">
        <f t="shared" si="19"/>
        <v/>
      </c>
      <c r="CD71" s="396" t="str">
        <f t="shared" si="20"/>
        <v/>
      </c>
      <c r="CE71" s="397" t="str">
        <f t="shared" si="21"/>
        <v/>
      </c>
      <c r="CF71" s="379"/>
      <c r="CG71" s="378"/>
      <c r="CH71" s="378"/>
      <c r="CI71" s="378"/>
      <c r="CJ71" s="382"/>
      <c r="CK71" s="398">
        <f t="shared" si="30"/>
        <v>0</v>
      </c>
      <c r="CL71" s="709">
        <f t="shared" si="31"/>
        <v>6941479</v>
      </c>
      <c r="CM71" s="710">
        <f t="shared" si="32"/>
        <v>0</v>
      </c>
      <c r="CN71" s="710">
        <f t="shared" si="33"/>
        <v>6941478</v>
      </c>
      <c r="CO71" s="786">
        <f t="shared" si="34"/>
        <v>1</v>
      </c>
      <c r="CP71" s="617">
        <f t="shared" si="35"/>
        <v>0</v>
      </c>
      <c r="CQ71" s="503"/>
      <c r="CR71" s="373" t="s">
        <v>558</v>
      </c>
      <c r="CS71" s="377"/>
      <c r="CT71" s="590"/>
      <c r="CU71" s="725"/>
      <c r="CV71" s="373"/>
      <c r="CW71" s="376"/>
      <c r="CX71" s="376"/>
      <c r="CY71" s="376"/>
      <c r="CZ71" s="376"/>
      <c r="DA71" s="376"/>
      <c r="DB71" s="376"/>
      <c r="DC71" s="376"/>
      <c r="DD71" s="376"/>
      <c r="DE71" s="377"/>
      <c r="DF71" s="373"/>
      <c r="DG71" s="376"/>
      <c r="DH71" s="376"/>
      <c r="DI71" s="376"/>
      <c r="DJ71" s="376"/>
      <c r="DK71" s="376"/>
      <c r="DL71" s="376"/>
      <c r="DM71" s="376"/>
      <c r="DN71" s="376"/>
      <c r="DO71" s="376"/>
      <c r="DP71" s="377"/>
      <c r="DQ71" s="592"/>
      <c r="DR71" s="373"/>
      <c r="DS71" s="376"/>
      <c r="DT71" s="376"/>
      <c r="DU71" s="376"/>
      <c r="DV71" s="376"/>
      <c r="DW71" s="376"/>
      <c r="DX71" s="376"/>
      <c r="DY71" s="376"/>
      <c r="DZ71" s="376"/>
      <c r="EA71" s="376"/>
      <c r="EB71" s="376"/>
      <c r="EC71" s="376"/>
      <c r="ED71" s="376"/>
      <c r="EE71" s="376"/>
      <c r="EF71" s="374"/>
      <c r="EG71" s="374"/>
      <c r="EH71" s="374"/>
      <c r="EI71" s="374"/>
      <c r="EJ71" s="374"/>
      <c r="EK71" s="374"/>
      <c r="EL71" s="374"/>
      <c r="EM71" s="374"/>
      <c r="EN71" s="374"/>
      <c r="EO71" s="766">
        <f t="shared" si="22"/>
        <v>0</v>
      </c>
      <c r="EP71" s="374"/>
      <c r="EQ71" s="374"/>
      <c r="ER71" s="374"/>
      <c r="ES71" s="374"/>
      <c r="ET71" s="374"/>
      <c r="EU71" s="377"/>
      <c r="EV71" s="590"/>
      <c r="EW71" s="618">
        <f t="shared" si="23"/>
        <v>2011</v>
      </c>
      <c r="EX71" s="709">
        <f t="shared" si="39"/>
        <v>6941479</v>
      </c>
      <c r="EY71" s="710">
        <f t="shared" si="40"/>
        <v>0</v>
      </c>
      <c r="EZ71" s="710">
        <f t="shared" si="41"/>
        <v>6941478</v>
      </c>
      <c r="FA71" s="711">
        <f t="shared" si="42"/>
        <v>1</v>
      </c>
      <c r="FB71" s="379">
        <v>6941479</v>
      </c>
      <c r="FC71" s="378">
        <v>0</v>
      </c>
      <c r="FD71" s="378">
        <v>6941478</v>
      </c>
      <c r="FE71" s="609">
        <v>1</v>
      </c>
      <c r="FF71" s="381">
        <f t="shared" si="38"/>
        <v>0</v>
      </c>
    </row>
    <row r="72" spans="1:162" s="277" customFormat="1" x14ac:dyDescent="0.15">
      <c r="A72" s="492">
        <v>58</v>
      </c>
      <c r="B72" s="511"/>
      <c r="C72" s="490" t="s">
        <v>197</v>
      </c>
      <c r="D72" s="777">
        <f>IF(C72="","",(VLOOKUP(C72,PD!A:B,2,FALSE)))</f>
        <v>30</v>
      </c>
      <c r="E72" s="390" t="s">
        <v>510</v>
      </c>
      <c r="F72" s="390" t="s">
        <v>486</v>
      </c>
      <c r="G72" s="547" t="s">
        <v>676</v>
      </c>
      <c r="H72" s="528"/>
      <c r="I72" s="376" t="s">
        <v>471</v>
      </c>
      <c r="J72" s="528"/>
      <c r="K72" s="377"/>
      <c r="L72" s="373" t="s">
        <v>613</v>
      </c>
      <c r="M72" s="547" t="s">
        <v>512</v>
      </c>
      <c r="N72" s="374"/>
      <c r="O72" s="530">
        <v>1</v>
      </c>
      <c r="P72" s="528"/>
      <c r="Q72" s="511">
        <v>44</v>
      </c>
      <c r="R72" s="530">
        <v>3</v>
      </c>
      <c r="S72" s="376"/>
      <c r="T72" s="528"/>
      <c r="U72" s="757"/>
      <c r="V72" s="754"/>
      <c r="W72" s="528"/>
      <c r="X72" s="376"/>
      <c r="Y72" s="376"/>
      <c r="Z72" s="511"/>
      <c r="AA72" s="373"/>
      <c r="AB72" s="528"/>
      <c r="AC72" s="377"/>
      <c r="AD72" s="375"/>
      <c r="AE72" s="374"/>
      <c r="AF72" s="492"/>
      <c r="AG72" s="493"/>
      <c r="AH72" s="772" t="s">
        <v>513</v>
      </c>
      <c r="AI72" s="531"/>
      <c r="AJ72" s="530">
        <v>5</v>
      </c>
      <c r="AK72" s="541">
        <f>IF(AJ72="","",(VLOOKUP(AJ72,償却率表!A:B,2,FALSE)))</f>
        <v>0.2</v>
      </c>
      <c r="AL72" s="505" t="s">
        <v>177</v>
      </c>
      <c r="AM72" s="524">
        <f>IF(AL72="","",(VLOOKUP(AL72,PD!G:H,2,FALSE)))</f>
        <v>1</v>
      </c>
      <c r="AN72" s="599" t="s">
        <v>533</v>
      </c>
      <c r="AO72" s="533">
        <v>1998</v>
      </c>
      <c r="AP72" s="620"/>
      <c r="AQ72" s="621">
        <v>1998</v>
      </c>
      <c r="AR72" s="528">
        <f t="shared" si="0"/>
        <v>20</v>
      </c>
      <c r="AS72" s="377">
        <f t="shared" si="28"/>
        <v>2003</v>
      </c>
      <c r="AT72" s="540">
        <v>8641500</v>
      </c>
      <c r="AU72" s="392"/>
      <c r="AV72" s="393"/>
      <c r="AW72" s="577"/>
      <c r="AX72" s="373"/>
      <c r="AY72" s="616" t="s">
        <v>179</v>
      </c>
      <c r="AZ72" s="521">
        <f>IF(AY72="","",(VLOOKUP(AY72,PD!J:K,2,FALSE)))</f>
        <v>1</v>
      </c>
      <c r="BA72" s="528">
        <v>2012</v>
      </c>
      <c r="BB72" s="589">
        <f t="shared" si="43"/>
        <v>0</v>
      </c>
      <c r="BC72" s="373"/>
      <c r="BD72" s="376"/>
      <c r="BE72" s="493"/>
      <c r="BF72" s="394">
        <f t="shared" si="1"/>
        <v>0</v>
      </c>
      <c r="BG72" s="395" t="str">
        <f t="shared" si="2"/>
        <v/>
      </c>
      <c r="BH72" s="396" t="str">
        <f t="shared" si="3"/>
        <v/>
      </c>
      <c r="BI72" s="396" t="str">
        <f t="shared" si="4"/>
        <v/>
      </c>
      <c r="BJ72" s="396" t="str">
        <f t="shared" si="5"/>
        <v/>
      </c>
      <c r="BK72" s="396" t="str">
        <f t="shared" si="6"/>
        <v/>
      </c>
      <c r="BL72" s="396" t="str">
        <f t="shared" si="7"/>
        <v/>
      </c>
      <c r="BM72" s="396" t="str">
        <f t="shared" si="8"/>
        <v/>
      </c>
      <c r="BN72" s="396" t="str">
        <f t="shared" si="9"/>
        <v/>
      </c>
      <c r="BO72" s="396" t="str">
        <f t="shared" si="10"/>
        <v/>
      </c>
      <c r="BP72" s="397" t="str">
        <f t="shared" si="11"/>
        <v/>
      </c>
      <c r="BQ72" s="782" t="s">
        <v>607</v>
      </c>
      <c r="BR72" s="380">
        <v>2012</v>
      </c>
      <c r="BS72" s="600">
        <v>20</v>
      </c>
      <c r="BT72" s="394">
        <f t="shared" si="12"/>
        <v>0</v>
      </c>
      <c r="BU72" s="395" t="str">
        <f t="shared" si="13"/>
        <v/>
      </c>
      <c r="BV72" s="396" t="str">
        <f t="shared" si="37"/>
        <v/>
      </c>
      <c r="BW72" s="396" t="str">
        <f t="shared" si="14"/>
        <v/>
      </c>
      <c r="BX72" s="396" t="str">
        <f t="shared" si="15"/>
        <v/>
      </c>
      <c r="BY72" s="396" t="str">
        <f t="shared" si="16"/>
        <v/>
      </c>
      <c r="BZ72" s="396" t="str">
        <f t="shared" si="17"/>
        <v/>
      </c>
      <c r="CA72" s="396" t="str">
        <f t="shared" si="29"/>
        <v/>
      </c>
      <c r="CB72" s="396" t="str">
        <f t="shared" si="18"/>
        <v/>
      </c>
      <c r="CC72" s="396" t="str">
        <f t="shared" si="19"/>
        <v/>
      </c>
      <c r="CD72" s="396" t="str">
        <f t="shared" si="20"/>
        <v/>
      </c>
      <c r="CE72" s="397" t="str">
        <f t="shared" si="21"/>
        <v/>
      </c>
      <c r="CF72" s="379"/>
      <c r="CG72" s="378"/>
      <c r="CH72" s="378"/>
      <c r="CI72" s="378"/>
      <c r="CJ72" s="382"/>
      <c r="CK72" s="398">
        <f t="shared" si="30"/>
        <v>0</v>
      </c>
      <c r="CL72" s="709">
        <f t="shared" si="31"/>
        <v>0</v>
      </c>
      <c r="CM72" s="710">
        <f t="shared" si="32"/>
        <v>0</v>
      </c>
      <c r="CN72" s="710">
        <f t="shared" si="33"/>
        <v>0</v>
      </c>
      <c r="CO72" s="786">
        <f t="shared" si="34"/>
        <v>0</v>
      </c>
      <c r="CP72" s="617">
        <f t="shared" si="35"/>
        <v>0</v>
      </c>
      <c r="CQ72" s="503">
        <v>1</v>
      </c>
      <c r="CR72" s="373" t="s">
        <v>544</v>
      </c>
      <c r="CS72" s="377"/>
      <c r="CT72" s="590"/>
      <c r="CU72" s="725"/>
      <c r="CV72" s="373"/>
      <c r="CW72" s="376"/>
      <c r="CX72" s="376"/>
      <c r="CY72" s="376"/>
      <c r="CZ72" s="376"/>
      <c r="DA72" s="376"/>
      <c r="DB72" s="376"/>
      <c r="DC72" s="376"/>
      <c r="DD72" s="376"/>
      <c r="DE72" s="377"/>
      <c r="DF72" s="373"/>
      <c r="DG72" s="376"/>
      <c r="DH72" s="376"/>
      <c r="DI72" s="376"/>
      <c r="DJ72" s="376"/>
      <c r="DK72" s="376"/>
      <c r="DL72" s="376"/>
      <c r="DM72" s="376"/>
      <c r="DN72" s="376"/>
      <c r="DO72" s="376"/>
      <c r="DP72" s="377"/>
      <c r="DQ72" s="592"/>
      <c r="DR72" s="373"/>
      <c r="DS72" s="376"/>
      <c r="DT72" s="376"/>
      <c r="DU72" s="376"/>
      <c r="DV72" s="376"/>
      <c r="DW72" s="376"/>
      <c r="DX72" s="376"/>
      <c r="DY72" s="376"/>
      <c r="DZ72" s="376"/>
      <c r="EA72" s="376"/>
      <c r="EB72" s="376"/>
      <c r="EC72" s="376"/>
      <c r="ED72" s="376"/>
      <c r="EE72" s="376"/>
      <c r="EF72" s="374"/>
      <c r="EG72" s="374"/>
      <c r="EH72" s="374"/>
      <c r="EI72" s="374"/>
      <c r="EJ72" s="374"/>
      <c r="EK72" s="374"/>
      <c r="EL72" s="374"/>
      <c r="EM72" s="374"/>
      <c r="EN72" s="374"/>
      <c r="EO72" s="766">
        <f t="shared" si="22"/>
        <v>0</v>
      </c>
      <c r="EP72" s="374"/>
      <c r="EQ72" s="374"/>
      <c r="ER72" s="374"/>
      <c r="ES72" s="374"/>
      <c r="ET72" s="374"/>
      <c r="EU72" s="377"/>
      <c r="EV72" s="590"/>
      <c r="EW72" s="618">
        <f t="shared" si="23"/>
        <v>2012</v>
      </c>
      <c r="EX72" s="709">
        <f t="shared" si="39"/>
        <v>0</v>
      </c>
      <c r="EY72" s="710">
        <f t="shared" si="40"/>
        <v>0</v>
      </c>
      <c r="EZ72" s="710">
        <f t="shared" si="41"/>
        <v>0</v>
      </c>
      <c r="FA72" s="711">
        <f t="shared" si="42"/>
        <v>0</v>
      </c>
      <c r="FB72" s="379">
        <v>0</v>
      </c>
      <c r="FC72" s="378">
        <v>0</v>
      </c>
      <c r="FD72" s="378">
        <v>0</v>
      </c>
      <c r="FE72" s="609">
        <v>0</v>
      </c>
      <c r="FF72" s="381">
        <f t="shared" si="38"/>
        <v>0</v>
      </c>
    </row>
    <row r="73" spans="1:162" s="277" customFormat="1" x14ac:dyDescent="0.15">
      <c r="A73" s="492">
        <v>59</v>
      </c>
      <c r="B73" s="511"/>
      <c r="C73" s="490" t="s">
        <v>197</v>
      </c>
      <c r="D73" s="777">
        <f>IF(C73="","",(VLOOKUP(C73,PD!A:B,2,FALSE)))</f>
        <v>30</v>
      </c>
      <c r="E73" s="390" t="s">
        <v>510</v>
      </c>
      <c r="F73" s="390" t="s">
        <v>487</v>
      </c>
      <c r="G73" s="547" t="s">
        <v>503</v>
      </c>
      <c r="H73" s="528"/>
      <c r="I73" s="376" t="s">
        <v>470</v>
      </c>
      <c r="J73" s="528"/>
      <c r="K73" s="377"/>
      <c r="L73" s="373" t="s">
        <v>613</v>
      </c>
      <c r="M73" s="547" t="s">
        <v>511</v>
      </c>
      <c r="N73" s="374"/>
      <c r="O73" s="530">
        <v>1</v>
      </c>
      <c r="P73" s="528"/>
      <c r="Q73" s="511">
        <v>44</v>
      </c>
      <c r="R73" s="530">
        <v>3</v>
      </c>
      <c r="S73" s="376"/>
      <c r="T73" s="528"/>
      <c r="U73" s="757"/>
      <c r="V73" s="754"/>
      <c r="W73" s="528"/>
      <c r="X73" s="376"/>
      <c r="Y73" s="376"/>
      <c r="Z73" s="511"/>
      <c r="AA73" s="373"/>
      <c r="AB73" s="528"/>
      <c r="AC73" s="377"/>
      <c r="AD73" s="375"/>
      <c r="AE73" s="374"/>
      <c r="AF73" s="492"/>
      <c r="AG73" s="493"/>
      <c r="AH73" s="772" t="s">
        <v>513</v>
      </c>
      <c r="AI73" s="531"/>
      <c r="AJ73" s="530">
        <v>5</v>
      </c>
      <c r="AK73" s="541">
        <f>IF(AJ73="","",(VLOOKUP(AJ73,償却率表!A:B,2,FALSE)))</f>
        <v>0.2</v>
      </c>
      <c r="AL73" s="505" t="s">
        <v>177</v>
      </c>
      <c r="AM73" s="524">
        <f>IF(AL73="","",(VLOOKUP(AL73,PD!G:H,2,FALSE)))</f>
        <v>1</v>
      </c>
      <c r="AN73" s="599" t="s">
        <v>534</v>
      </c>
      <c r="AO73" s="533">
        <v>2000</v>
      </c>
      <c r="AP73" s="620"/>
      <c r="AQ73" s="621">
        <v>2000</v>
      </c>
      <c r="AR73" s="528">
        <f t="shared" si="0"/>
        <v>18</v>
      </c>
      <c r="AS73" s="377">
        <f t="shared" si="28"/>
        <v>2005</v>
      </c>
      <c r="AT73" s="540">
        <v>30345000</v>
      </c>
      <c r="AU73" s="392"/>
      <c r="AV73" s="393"/>
      <c r="AW73" s="577"/>
      <c r="AX73" s="373"/>
      <c r="AY73" s="616" t="s">
        <v>179</v>
      </c>
      <c r="AZ73" s="521">
        <f>IF(AY73="","",(VLOOKUP(AY73,PD!J:K,2,FALSE)))</f>
        <v>1</v>
      </c>
      <c r="BA73" s="528">
        <v>2009</v>
      </c>
      <c r="BB73" s="589">
        <f t="shared" si="43"/>
        <v>1</v>
      </c>
      <c r="BC73" s="373"/>
      <c r="BD73" s="376"/>
      <c r="BE73" s="493"/>
      <c r="BF73" s="394">
        <f t="shared" si="1"/>
        <v>0</v>
      </c>
      <c r="BG73" s="395" t="str">
        <f t="shared" si="2"/>
        <v/>
      </c>
      <c r="BH73" s="396" t="str">
        <f t="shared" si="3"/>
        <v/>
      </c>
      <c r="BI73" s="396" t="str">
        <f t="shared" si="4"/>
        <v/>
      </c>
      <c r="BJ73" s="396" t="str">
        <f t="shared" si="5"/>
        <v/>
      </c>
      <c r="BK73" s="396" t="str">
        <f t="shared" si="6"/>
        <v/>
      </c>
      <c r="BL73" s="396" t="str">
        <f t="shared" si="7"/>
        <v/>
      </c>
      <c r="BM73" s="396" t="str">
        <f t="shared" si="8"/>
        <v/>
      </c>
      <c r="BN73" s="396" t="str">
        <f t="shared" si="9"/>
        <v/>
      </c>
      <c r="BO73" s="396" t="str">
        <f t="shared" si="10"/>
        <v/>
      </c>
      <c r="BP73" s="397" t="str">
        <f t="shared" si="11"/>
        <v/>
      </c>
      <c r="BQ73" s="782"/>
      <c r="BR73" s="380"/>
      <c r="BS73" s="600"/>
      <c r="BT73" s="394">
        <f t="shared" si="12"/>
        <v>0</v>
      </c>
      <c r="BU73" s="395" t="str">
        <f t="shared" si="13"/>
        <v/>
      </c>
      <c r="BV73" s="396" t="str">
        <f t="shared" si="37"/>
        <v/>
      </c>
      <c r="BW73" s="396" t="str">
        <f t="shared" si="14"/>
        <v/>
      </c>
      <c r="BX73" s="396" t="str">
        <f t="shared" si="15"/>
        <v/>
      </c>
      <c r="BY73" s="396" t="str">
        <f t="shared" si="16"/>
        <v/>
      </c>
      <c r="BZ73" s="396" t="str">
        <f t="shared" si="17"/>
        <v/>
      </c>
      <c r="CA73" s="396" t="str">
        <f t="shared" si="29"/>
        <v/>
      </c>
      <c r="CB73" s="396" t="str">
        <f t="shared" si="18"/>
        <v/>
      </c>
      <c r="CC73" s="396" t="str">
        <f t="shared" si="19"/>
        <v/>
      </c>
      <c r="CD73" s="396" t="str">
        <f t="shared" si="20"/>
        <v/>
      </c>
      <c r="CE73" s="397" t="str">
        <f t="shared" si="21"/>
        <v/>
      </c>
      <c r="CF73" s="379"/>
      <c r="CG73" s="378"/>
      <c r="CH73" s="378"/>
      <c r="CI73" s="378"/>
      <c r="CJ73" s="382"/>
      <c r="CK73" s="398">
        <f t="shared" si="30"/>
        <v>0</v>
      </c>
      <c r="CL73" s="709">
        <f t="shared" si="31"/>
        <v>30345000</v>
      </c>
      <c r="CM73" s="710">
        <f t="shared" si="32"/>
        <v>0</v>
      </c>
      <c r="CN73" s="710">
        <f t="shared" si="33"/>
        <v>30344999</v>
      </c>
      <c r="CO73" s="786">
        <f t="shared" si="34"/>
        <v>1</v>
      </c>
      <c r="CP73" s="617">
        <f t="shared" si="35"/>
        <v>0</v>
      </c>
      <c r="CQ73" s="503"/>
      <c r="CR73" s="373" t="s">
        <v>545</v>
      </c>
      <c r="CS73" s="377"/>
      <c r="CT73" s="590"/>
      <c r="CU73" s="590"/>
      <c r="CV73" s="373"/>
      <c r="CW73" s="376"/>
      <c r="CX73" s="376"/>
      <c r="CY73" s="376"/>
      <c r="CZ73" s="376"/>
      <c r="DA73" s="376"/>
      <c r="DB73" s="376"/>
      <c r="DC73" s="376"/>
      <c r="DD73" s="376"/>
      <c r="DE73" s="377"/>
      <c r="DF73" s="373"/>
      <c r="DG73" s="376"/>
      <c r="DH73" s="376"/>
      <c r="DI73" s="376"/>
      <c r="DJ73" s="376"/>
      <c r="DK73" s="376"/>
      <c r="DL73" s="376"/>
      <c r="DM73" s="376"/>
      <c r="DN73" s="376"/>
      <c r="DO73" s="376"/>
      <c r="DP73" s="377"/>
      <c r="DQ73" s="592"/>
      <c r="DR73" s="373"/>
      <c r="DS73" s="376"/>
      <c r="DT73" s="376"/>
      <c r="DU73" s="376"/>
      <c r="DV73" s="376"/>
      <c r="DW73" s="376"/>
      <c r="DX73" s="376"/>
      <c r="DY73" s="376"/>
      <c r="DZ73" s="376"/>
      <c r="EA73" s="376"/>
      <c r="EB73" s="376"/>
      <c r="EC73" s="376"/>
      <c r="ED73" s="376"/>
      <c r="EE73" s="376"/>
      <c r="EF73" s="374"/>
      <c r="EG73" s="374"/>
      <c r="EH73" s="374"/>
      <c r="EI73" s="374"/>
      <c r="EJ73" s="374"/>
      <c r="EK73" s="374"/>
      <c r="EL73" s="374"/>
      <c r="EM73" s="374"/>
      <c r="EN73" s="374"/>
      <c r="EO73" s="766">
        <f t="shared" si="22"/>
        <v>0</v>
      </c>
      <c r="EP73" s="374"/>
      <c r="EQ73" s="374"/>
      <c r="ER73" s="374"/>
      <c r="ES73" s="374"/>
      <c r="ET73" s="374"/>
      <c r="EU73" s="377"/>
      <c r="EV73" s="590"/>
      <c r="EW73" s="618">
        <f t="shared" si="23"/>
        <v>2009</v>
      </c>
      <c r="EX73" s="709">
        <f t="shared" si="39"/>
        <v>30345000</v>
      </c>
      <c r="EY73" s="710">
        <f t="shared" si="40"/>
        <v>0</v>
      </c>
      <c r="EZ73" s="710">
        <f t="shared" si="41"/>
        <v>30344999</v>
      </c>
      <c r="FA73" s="711">
        <f t="shared" si="42"/>
        <v>1</v>
      </c>
      <c r="FB73" s="379">
        <v>30345000</v>
      </c>
      <c r="FC73" s="378">
        <v>0</v>
      </c>
      <c r="FD73" s="378">
        <v>30344999</v>
      </c>
      <c r="FE73" s="609">
        <v>1</v>
      </c>
      <c r="FF73" s="381">
        <f t="shared" si="38"/>
        <v>0</v>
      </c>
    </row>
    <row r="74" spans="1:162" s="277" customFormat="1" x14ac:dyDescent="0.15">
      <c r="A74" s="492">
        <v>60</v>
      </c>
      <c r="B74" s="511"/>
      <c r="C74" s="490" t="s">
        <v>197</v>
      </c>
      <c r="D74" s="777">
        <f>IF(C74="","",(VLOOKUP(C74,PD!A:B,2,FALSE)))</f>
        <v>30</v>
      </c>
      <c r="E74" s="390" t="s">
        <v>510</v>
      </c>
      <c r="F74" s="390" t="s">
        <v>488</v>
      </c>
      <c r="G74" s="547" t="s">
        <v>504</v>
      </c>
      <c r="H74" s="528"/>
      <c r="I74" s="376" t="s">
        <v>471</v>
      </c>
      <c r="J74" s="528"/>
      <c r="K74" s="377"/>
      <c r="L74" s="373" t="s">
        <v>613</v>
      </c>
      <c r="M74" s="547" t="s">
        <v>563</v>
      </c>
      <c r="N74" s="374"/>
      <c r="O74" s="530">
        <v>1</v>
      </c>
      <c r="P74" s="528"/>
      <c r="Q74" s="511">
        <v>44</v>
      </c>
      <c r="R74" s="530">
        <v>3</v>
      </c>
      <c r="S74" s="376"/>
      <c r="T74" s="528"/>
      <c r="U74" s="757"/>
      <c r="V74" s="754"/>
      <c r="W74" s="528"/>
      <c r="X74" s="376"/>
      <c r="Y74" s="376"/>
      <c r="Z74" s="511"/>
      <c r="AA74" s="373"/>
      <c r="AB74" s="528"/>
      <c r="AC74" s="377"/>
      <c r="AD74" s="375"/>
      <c r="AE74" s="374"/>
      <c r="AF74" s="492"/>
      <c r="AG74" s="493"/>
      <c r="AH74" s="772" t="s">
        <v>513</v>
      </c>
      <c r="AI74" s="531"/>
      <c r="AJ74" s="530">
        <v>5</v>
      </c>
      <c r="AK74" s="541">
        <f>IF(AJ74="","",(VLOOKUP(AJ74,償却率表!A:B,2,FALSE)))</f>
        <v>0.2</v>
      </c>
      <c r="AL74" s="505" t="s">
        <v>177</v>
      </c>
      <c r="AM74" s="524">
        <f>IF(AL74="","",(VLOOKUP(AL74,PD!G:H,2,FALSE)))</f>
        <v>1</v>
      </c>
      <c r="AN74" s="599" t="s">
        <v>535</v>
      </c>
      <c r="AO74" s="533">
        <v>2007</v>
      </c>
      <c r="AP74" s="620"/>
      <c r="AQ74" s="621">
        <v>2007</v>
      </c>
      <c r="AR74" s="528">
        <f t="shared" si="0"/>
        <v>11</v>
      </c>
      <c r="AS74" s="377">
        <f t="shared" si="28"/>
        <v>2012</v>
      </c>
      <c r="AT74" s="540">
        <v>17277400</v>
      </c>
      <c r="AU74" s="392"/>
      <c r="AV74" s="393"/>
      <c r="AW74" s="577"/>
      <c r="AX74" s="373"/>
      <c r="AY74" s="616" t="s">
        <v>179</v>
      </c>
      <c r="AZ74" s="521">
        <f>IF(AY74="","",(VLOOKUP(AY74,PD!J:K,2,FALSE)))</f>
        <v>1</v>
      </c>
      <c r="BA74" s="528">
        <v>2009</v>
      </c>
      <c r="BB74" s="589">
        <f t="shared" si="43"/>
        <v>1</v>
      </c>
      <c r="BC74" s="373"/>
      <c r="BD74" s="376"/>
      <c r="BE74" s="493"/>
      <c r="BF74" s="394">
        <f t="shared" si="1"/>
        <v>0</v>
      </c>
      <c r="BG74" s="395" t="str">
        <f t="shared" si="2"/>
        <v/>
      </c>
      <c r="BH74" s="396" t="str">
        <f t="shared" si="3"/>
        <v/>
      </c>
      <c r="BI74" s="396" t="str">
        <f t="shared" si="4"/>
        <v/>
      </c>
      <c r="BJ74" s="396" t="str">
        <f t="shared" si="5"/>
        <v/>
      </c>
      <c r="BK74" s="396" t="str">
        <f t="shared" si="6"/>
        <v/>
      </c>
      <c r="BL74" s="396" t="str">
        <f t="shared" si="7"/>
        <v/>
      </c>
      <c r="BM74" s="396" t="str">
        <f t="shared" si="8"/>
        <v/>
      </c>
      <c r="BN74" s="396" t="str">
        <f t="shared" si="9"/>
        <v/>
      </c>
      <c r="BO74" s="396" t="str">
        <f t="shared" si="10"/>
        <v/>
      </c>
      <c r="BP74" s="397" t="str">
        <f t="shared" si="11"/>
        <v/>
      </c>
      <c r="BQ74" s="782"/>
      <c r="BR74" s="380"/>
      <c r="BS74" s="600"/>
      <c r="BT74" s="394">
        <f t="shared" si="12"/>
        <v>0</v>
      </c>
      <c r="BU74" s="395" t="str">
        <f t="shared" si="13"/>
        <v/>
      </c>
      <c r="BV74" s="396" t="str">
        <f t="shared" si="37"/>
        <v/>
      </c>
      <c r="BW74" s="396" t="str">
        <f t="shared" si="14"/>
        <v/>
      </c>
      <c r="BX74" s="396" t="str">
        <f t="shared" si="15"/>
        <v/>
      </c>
      <c r="BY74" s="396" t="str">
        <f t="shared" si="16"/>
        <v/>
      </c>
      <c r="BZ74" s="396" t="str">
        <f t="shared" si="17"/>
        <v/>
      </c>
      <c r="CA74" s="396" t="str">
        <f t="shared" si="29"/>
        <v/>
      </c>
      <c r="CB74" s="396" t="str">
        <f t="shared" si="18"/>
        <v/>
      </c>
      <c r="CC74" s="396" t="str">
        <f t="shared" si="19"/>
        <v/>
      </c>
      <c r="CD74" s="396" t="str">
        <f t="shared" si="20"/>
        <v/>
      </c>
      <c r="CE74" s="397" t="str">
        <f t="shared" si="21"/>
        <v/>
      </c>
      <c r="CF74" s="379"/>
      <c r="CG74" s="378"/>
      <c r="CH74" s="378"/>
      <c r="CI74" s="378"/>
      <c r="CJ74" s="382"/>
      <c r="CK74" s="398">
        <f t="shared" si="30"/>
        <v>0</v>
      </c>
      <c r="CL74" s="709">
        <f t="shared" si="31"/>
        <v>17277400</v>
      </c>
      <c r="CM74" s="710">
        <f t="shared" si="32"/>
        <v>0</v>
      </c>
      <c r="CN74" s="710">
        <f t="shared" si="33"/>
        <v>17277399</v>
      </c>
      <c r="CO74" s="786">
        <f t="shared" si="34"/>
        <v>1</v>
      </c>
      <c r="CP74" s="617">
        <f t="shared" si="35"/>
        <v>0</v>
      </c>
      <c r="CQ74" s="503"/>
      <c r="CR74" s="373" t="s">
        <v>677</v>
      </c>
      <c r="CS74" s="377"/>
      <c r="CT74" s="590"/>
      <c r="CU74" s="725"/>
      <c r="CV74" s="373"/>
      <c r="CW74" s="376"/>
      <c r="CX74" s="376"/>
      <c r="CY74" s="376"/>
      <c r="CZ74" s="376"/>
      <c r="DA74" s="376"/>
      <c r="DB74" s="376"/>
      <c r="DC74" s="376"/>
      <c r="DD74" s="376"/>
      <c r="DE74" s="377"/>
      <c r="DF74" s="373"/>
      <c r="DG74" s="376"/>
      <c r="DH74" s="376"/>
      <c r="DI74" s="376"/>
      <c r="DJ74" s="376"/>
      <c r="DK74" s="376"/>
      <c r="DL74" s="376"/>
      <c r="DM74" s="376"/>
      <c r="DN74" s="376"/>
      <c r="DO74" s="376"/>
      <c r="DP74" s="377"/>
      <c r="DQ74" s="592"/>
      <c r="DR74" s="373"/>
      <c r="DS74" s="376"/>
      <c r="DT74" s="376"/>
      <c r="DU74" s="376"/>
      <c r="DV74" s="376"/>
      <c r="DW74" s="376"/>
      <c r="DX74" s="376"/>
      <c r="DY74" s="376"/>
      <c r="DZ74" s="376"/>
      <c r="EA74" s="376"/>
      <c r="EB74" s="376"/>
      <c r="EC74" s="376"/>
      <c r="ED74" s="376"/>
      <c r="EE74" s="376"/>
      <c r="EF74" s="374"/>
      <c r="EG74" s="374"/>
      <c r="EH74" s="374"/>
      <c r="EI74" s="374"/>
      <c r="EJ74" s="374"/>
      <c r="EK74" s="374"/>
      <c r="EL74" s="374"/>
      <c r="EM74" s="374"/>
      <c r="EN74" s="374"/>
      <c r="EO74" s="766">
        <f t="shared" si="22"/>
        <v>0</v>
      </c>
      <c r="EP74" s="374"/>
      <c r="EQ74" s="374"/>
      <c r="ER74" s="374"/>
      <c r="ES74" s="374"/>
      <c r="ET74" s="374"/>
      <c r="EU74" s="377"/>
      <c r="EV74" s="590"/>
      <c r="EW74" s="618">
        <f t="shared" si="23"/>
        <v>2009</v>
      </c>
      <c r="EX74" s="709">
        <f t="shared" si="39"/>
        <v>17277400</v>
      </c>
      <c r="EY74" s="710">
        <f t="shared" si="40"/>
        <v>0</v>
      </c>
      <c r="EZ74" s="710">
        <f t="shared" si="41"/>
        <v>17277399</v>
      </c>
      <c r="FA74" s="711">
        <f t="shared" si="42"/>
        <v>1</v>
      </c>
      <c r="FB74" s="379">
        <v>17277400</v>
      </c>
      <c r="FC74" s="378">
        <v>0</v>
      </c>
      <c r="FD74" s="378">
        <v>17277399</v>
      </c>
      <c r="FE74" s="609">
        <v>1</v>
      </c>
      <c r="FF74" s="381">
        <f t="shared" si="38"/>
        <v>0</v>
      </c>
    </row>
    <row r="75" spans="1:162" s="277" customFormat="1" x14ac:dyDescent="0.15">
      <c r="A75" s="492">
        <v>61</v>
      </c>
      <c r="B75" s="511"/>
      <c r="C75" s="490" t="s">
        <v>197</v>
      </c>
      <c r="D75" s="777">
        <f>IF(C75="","",(VLOOKUP(C75,PD!A:B,2,FALSE)))</f>
        <v>30</v>
      </c>
      <c r="E75" s="390" t="s">
        <v>510</v>
      </c>
      <c r="F75" s="390" t="s">
        <v>489</v>
      </c>
      <c r="G75" s="547" t="s">
        <v>678</v>
      </c>
      <c r="H75" s="528"/>
      <c r="I75" s="376" t="s">
        <v>470</v>
      </c>
      <c r="J75" s="528"/>
      <c r="K75" s="377"/>
      <c r="L75" s="373" t="s">
        <v>613</v>
      </c>
      <c r="M75" s="547" t="s">
        <v>511</v>
      </c>
      <c r="N75" s="374"/>
      <c r="O75" s="530">
        <v>1</v>
      </c>
      <c r="P75" s="528"/>
      <c r="Q75" s="511">
        <v>44</v>
      </c>
      <c r="R75" s="530">
        <v>3</v>
      </c>
      <c r="S75" s="376"/>
      <c r="T75" s="528"/>
      <c r="U75" s="757"/>
      <c r="V75" s="754"/>
      <c r="W75" s="528"/>
      <c r="X75" s="376"/>
      <c r="Y75" s="376"/>
      <c r="Z75" s="511"/>
      <c r="AA75" s="373"/>
      <c r="AB75" s="528"/>
      <c r="AC75" s="377"/>
      <c r="AD75" s="375"/>
      <c r="AE75" s="374"/>
      <c r="AF75" s="492"/>
      <c r="AG75" s="493"/>
      <c r="AH75" s="772" t="s">
        <v>513</v>
      </c>
      <c r="AI75" s="531"/>
      <c r="AJ75" s="530">
        <v>5</v>
      </c>
      <c r="AK75" s="541">
        <f>IF(AJ75="","",(VLOOKUP(AJ75,償却率表!A:B,2,FALSE)))</f>
        <v>0.2</v>
      </c>
      <c r="AL75" s="505" t="s">
        <v>177</v>
      </c>
      <c r="AM75" s="524">
        <f>IF(AL75="","",(VLOOKUP(AL75,PD!G:H,2,FALSE)))</f>
        <v>1</v>
      </c>
      <c r="AN75" s="599" t="s">
        <v>536</v>
      </c>
      <c r="AO75" s="533">
        <v>1994</v>
      </c>
      <c r="AP75" s="620"/>
      <c r="AQ75" s="621">
        <v>1994</v>
      </c>
      <c r="AR75" s="528">
        <f t="shared" si="0"/>
        <v>24</v>
      </c>
      <c r="AS75" s="377">
        <f t="shared" si="28"/>
        <v>1999</v>
      </c>
      <c r="AT75" s="540">
        <v>1500000</v>
      </c>
      <c r="AU75" s="392"/>
      <c r="AV75" s="393"/>
      <c r="AW75" s="577"/>
      <c r="AX75" s="373"/>
      <c r="AY75" s="616" t="s">
        <v>179</v>
      </c>
      <c r="AZ75" s="521">
        <f>IF(AY75="","",(VLOOKUP(AY75,PD!J:K,2,FALSE)))</f>
        <v>1</v>
      </c>
      <c r="BA75" s="528">
        <v>2009</v>
      </c>
      <c r="BB75" s="589">
        <f t="shared" si="43"/>
        <v>0</v>
      </c>
      <c r="BC75" s="373"/>
      <c r="BD75" s="376"/>
      <c r="BE75" s="493"/>
      <c r="BF75" s="394">
        <f t="shared" si="1"/>
        <v>0</v>
      </c>
      <c r="BG75" s="395" t="str">
        <f t="shared" si="2"/>
        <v/>
      </c>
      <c r="BH75" s="396" t="str">
        <f t="shared" si="3"/>
        <v/>
      </c>
      <c r="BI75" s="396" t="str">
        <f t="shared" si="4"/>
        <v/>
      </c>
      <c r="BJ75" s="396" t="str">
        <f t="shared" si="5"/>
        <v/>
      </c>
      <c r="BK75" s="396" t="str">
        <f t="shared" si="6"/>
        <v/>
      </c>
      <c r="BL75" s="396" t="str">
        <f t="shared" si="7"/>
        <v/>
      </c>
      <c r="BM75" s="396" t="str">
        <f t="shared" si="8"/>
        <v/>
      </c>
      <c r="BN75" s="396" t="str">
        <f t="shared" si="9"/>
        <v/>
      </c>
      <c r="BO75" s="396" t="str">
        <f t="shared" si="10"/>
        <v/>
      </c>
      <c r="BP75" s="397" t="str">
        <f t="shared" si="11"/>
        <v/>
      </c>
      <c r="BQ75" s="782" t="s">
        <v>610</v>
      </c>
      <c r="BR75" s="380">
        <v>2017</v>
      </c>
      <c r="BS75" s="600">
        <v>23</v>
      </c>
      <c r="BT75" s="394">
        <f t="shared" si="12"/>
        <v>0</v>
      </c>
      <c r="BU75" s="395" t="str">
        <f t="shared" si="13"/>
        <v/>
      </c>
      <c r="BV75" s="396" t="str">
        <f t="shared" si="37"/>
        <v/>
      </c>
      <c r="BW75" s="396" t="str">
        <f t="shared" si="14"/>
        <v/>
      </c>
      <c r="BX75" s="396" t="str">
        <f t="shared" si="15"/>
        <v/>
      </c>
      <c r="BY75" s="396" t="str">
        <f t="shared" si="16"/>
        <v/>
      </c>
      <c r="BZ75" s="396" t="str">
        <f t="shared" si="17"/>
        <v/>
      </c>
      <c r="CA75" s="396" t="str">
        <f t="shared" si="29"/>
        <v/>
      </c>
      <c r="CB75" s="396" t="str">
        <f t="shared" si="18"/>
        <v/>
      </c>
      <c r="CC75" s="396" t="str">
        <f t="shared" si="19"/>
        <v/>
      </c>
      <c r="CD75" s="396" t="str">
        <f t="shared" si="20"/>
        <v/>
      </c>
      <c r="CE75" s="397" t="str">
        <f t="shared" si="21"/>
        <v/>
      </c>
      <c r="CF75" s="379"/>
      <c r="CG75" s="378"/>
      <c r="CH75" s="378"/>
      <c r="CI75" s="378"/>
      <c r="CJ75" s="382"/>
      <c r="CK75" s="398">
        <f t="shared" si="30"/>
        <v>0</v>
      </c>
      <c r="CL75" s="709">
        <f t="shared" si="31"/>
        <v>0</v>
      </c>
      <c r="CM75" s="710">
        <f t="shared" si="32"/>
        <v>0</v>
      </c>
      <c r="CN75" s="710">
        <f t="shared" si="33"/>
        <v>0</v>
      </c>
      <c r="CO75" s="786">
        <f t="shared" si="34"/>
        <v>0</v>
      </c>
      <c r="CP75" s="617">
        <f t="shared" si="35"/>
        <v>0</v>
      </c>
      <c r="CQ75" s="503">
        <v>1</v>
      </c>
      <c r="CR75" s="373"/>
      <c r="CS75" s="377"/>
      <c r="CT75" s="590"/>
      <c r="CU75" s="725"/>
      <c r="CV75" s="373"/>
      <c r="CW75" s="376"/>
      <c r="CX75" s="376"/>
      <c r="CY75" s="376"/>
      <c r="CZ75" s="376"/>
      <c r="DA75" s="376"/>
      <c r="DB75" s="376"/>
      <c r="DC75" s="376"/>
      <c r="DD75" s="376"/>
      <c r="DE75" s="377"/>
      <c r="DF75" s="373"/>
      <c r="DG75" s="376"/>
      <c r="DH75" s="376"/>
      <c r="DI75" s="376"/>
      <c r="DJ75" s="376"/>
      <c r="DK75" s="376"/>
      <c r="DL75" s="376"/>
      <c r="DM75" s="376"/>
      <c r="DN75" s="376"/>
      <c r="DO75" s="376"/>
      <c r="DP75" s="377"/>
      <c r="DQ75" s="592"/>
      <c r="DR75" s="373"/>
      <c r="DS75" s="376"/>
      <c r="DT75" s="376"/>
      <c r="DU75" s="376"/>
      <c r="DV75" s="376"/>
      <c r="DW75" s="376"/>
      <c r="DX75" s="376"/>
      <c r="DY75" s="376"/>
      <c r="DZ75" s="376"/>
      <c r="EA75" s="376"/>
      <c r="EB75" s="376"/>
      <c r="EC75" s="376"/>
      <c r="ED75" s="376"/>
      <c r="EE75" s="376"/>
      <c r="EF75" s="374"/>
      <c r="EG75" s="374"/>
      <c r="EH75" s="374"/>
      <c r="EI75" s="374"/>
      <c r="EJ75" s="374"/>
      <c r="EK75" s="374"/>
      <c r="EL75" s="374"/>
      <c r="EM75" s="374"/>
      <c r="EN75" s="374"/>
      <c r="EO75" s="766">
        <f t="shared" si="22"/>
        <v>0</v>
      </c>
      <c r="EP75" s="374"/>
      <c r="EQ75" s="374"/>
      <c r="ER75" s="374"/>
      <c r="ES75" s="374"/>
      <c r="ET75" s="374"/>
      <c r="EU75" s="377"/>
      <c r="EV75" s="590"/>
      <c r="EW75" s="618">
        <f t="shared" si="23"/>
        <v>2009</v>
      </c>
      <c r="EX75" s="709">
        <f t="shared" si="39"/>
        <v>0</v>
      </c>
      <c r="EY75" s="710">
        <f t="shared" si="40"/>
        <v>0</v>
      </c>
      <c r="EZ75" s="710">
        <f t="shared" si="41"/>
        <v>0</v>
      </c>
      <c r="FA75" s="711">
        <f t="shared" si="42"/>
        <v>0</v>
      </c>
      <c r="FB75" s="379">
        <v>0</v>
      </c>
      <c r="FC75" s="378">
        <v>0</v>
      </c>
      <c r="FD75" s="378">
        <v>0</v>
      </c>
      <c r="FE75" s="609">
        <v>0</v>
      </c>
      <c r="FF75" s="381">
        <f t="shared" si="38"/>
        <v>0</v>
      </c>
    </row>
    <row r="76" spans="1:162" s="277" customFormat="1" x14ac:dyDescent="0.15">
      <c r="A76" s="492">
        <v>62</v>
      </c>
      <c r="B76" s="511"/>
      <c r="C76" s="490" t="s">
        <v>197</v>
      </c>
      <c r="D76" s="777">
        <f>IF(C76="","",(VLOOKUP(C76,PD!A:B,2,FALSE)))</f>
        <v>30</v>
      </c>
      <c r="E76" s="390" t="s">
        <v>510</v>
      </c>
      <c r="F76" s="390" t="s">
        <v>490</v>
      </c>
      <c r="G76" s="547" t="s">
        <v>679</v>
      </c>
      <c r="H76" s="528"/>
      <c r="I76" s="376" t="s">
        <v>470</v>
      </c>
      <c r="J76" s="528"/>
      <c r="K76" s="377"/>
      <c r="L76" s="373" t="s">
        <v>613</v>
      </c>
      <c r="M76" s="547" t="s">
        <v>511</v>
      </c>
      <c r="N76" s="374"/>
      <c r="O76" s="530">
        <v>1</v>
      </c>
      <c r="P76" s="528"/>
      <c r="Q76" s="511">
        <v>44</v>
      </c>
      <c r="R76" s="530">
        <v>3</v>
      </c>
      <c r="S76" s="376"/>
      <c r="T76" s="528"/>
      <c r="U76" s="757"/>
      <c r="V76" s="754"/>
      <c r="W76" s="528"/>
      <c r="X76" s="376"/>
      <c r="Y76" s="376"/>
      <c r="Z76" s="511"/>
      <c r="AA76" s="373"/>
      <c r="AB76" s="528"/>
      <c r="AC76" s="377"/>
      <c r="AD76" s="375"/>
      <c r="AE76" s="374"/>
      <c r="AF76" s="492"/>
      <c r="AG76" s="493"/>
      <c r="AH76" s="772" t="s">
        <v>513</v>
      </c>
      <c r="AI76" s="531"/>
      <c r="AJ76" s="530">
        <v>5</v>
      </c>
      <c r="AK76" s="541">
        <f>IF(AJ76="","",(VLOOKUP(AJ76,償却率表!A:B,2,FALSE)))</f>
        <v>0.2</v>
      </c>
      <c r="AL76" s="505" t="s">
        <v>177</v>
      </c>
      <c r="AM76" s="524">
        <f>IF(AL76="","",(VLOOKUP(AL76,PD!G:H,2,FALSE)))</f>
        <v>1</v>
      </c>
      <c r="AN76" s="599" t="s">
        <v>537</v>
      </c>
      <c r="AO76" s="533">
        <v>1994</v>
      </c>
      <c r="AP76" s="620"/>
      <c r="AQ76" s="621">
        <v>1994</v>
      </c>
      <c r="AR76" s="528">
        <f t="shared" si="0"/>
        <v>24</v>
      </c>
      <c r="AS76" s="377">
        <f t="shared" si="28"/>
        <v>1999</v>
      </c>
      <c r="AT76" s="540">
        <v>1560000</v>
      </c>
      <c r="AU76" s="392"/>
      <c r="AV76" s="393"/>
      <c r="AW76" s="577"/>
      <c r="AX76" s="373"/>
      <c r="AY76" s="616" t="s">
        <v>179</v>
      </c>
      <c r="AZ76" s="521">
        <f>IF(AY76="","",(VLOOKUP(AY76,PD!J:K,2,FALSE)))</f>
        <v>1</v>
      </c>
      <c r="BA76" s="528">
        <v>2012</v>
      </c>
      <c r="BB76" s="589">
        <f t="shared" si="43"/>
        <v>0</v>
      </c>
      <c r="BC76" s="373"/>
      <c r="BD76" s="376"/>
      <c r="BE76" s="493"/>
      <c r="BF76" s="394">
        <f t="shared" si="1"/>
        <v>0</v>
      </c>
      <c r="BG76" s="395" t="str">
        <f t="shared" si="2"/>
        <v/>
      </c>
      <c r="BH76" s="396" t="str">
        <f t="shared" si="3"/>
        <v/>
      </c>
      <c r="BI76" s="396" t="str">
        <f t="shared" si="4"/>
        <v/>
      </c>
      <c r="BJ76" s="396" t="str">
        <f t="shared" si="5"/>
        <v/>
      </c>
      <c r="BK76" s="396" t="str">
        <f t="shared" si="6"/>
        <v/>
      </c>
      <c r="BL76" s="396" t="str">
        <f t="shared" si="7"/>
        <v/>
      </c>
      <c r="BM76" s="396" t="str">
        <f t="shared" si="8"/>
        <v/>
      </c>
      <c r="BN76" s="396" t="str">
        <f t="shared" si="9"/>
        <v/>
      </c>
      <c r="BO76" s="396" t="str">
        <f t="shared" si="10"/>
        <v/>
      </c>
      <c r="BP76" s="397" t="str">
        <f t="shared" si="11"/>
        <v/>
      </c>
      <c r="BQ76" s="782" t="s">
        <v>611</v>
      </c>
      <c r="BR76" s="380">
        <v>2012</v>
      </c>
      <c r="BS76" s="600">
        <v>20</v>
      </c>
      <c r="BT76" s="394">
        <f t="shared" si="12"/>
        <v>0</v>
      </c>
      <c r="BU76" s="395" t="str">
        <f t="shared" si="13"/>
        <v/>
      </c>
      <c r="BV76" s="396" t="str">
        <f t="shared" si="37"/>
        <v/>
      </c>
      <c r="BW76" s="396" t="str">
        <f t="shared" si="14"/>
        <v/>
      </c>
      <c r="BX76" s="396" t="str">
        <f t="shared" si="15"/>
        <v/>
      </c>
      <c r="BY76" s="396" t="str">
        <f t="shared" si="16"/>
        <v/>
      </c>
      <c r="BZ76" s="396" t="str">
        <f t="shared" si="17"/>
        <v/>
      </c>
      <c r="CA76" s="396" t="str">
        <f t="shared" si="29"/>
        <v/>
      </c>
      <c r="CB76" s="396" t="str">
        <f t="shared" si="18"/>
        <v/>
      </c>
      <c r="CC76" s="396" t="str">
        <f t="shared" si="19"/>
        <v/>
      </c>
      <c r="CD76" s="396" t="str">
        <f t="shared" si="20"/>
        <v/>
      </c>
      <c r="CE76" s="397" t="str">
        <f t="shared" si="21"/>
        <v/>
      </c>
      <c r="CF76" s="379"/>
      <c r="CG76" s="378"/>
      <c r="CH76" s="378"/>
      <c r="CI76" s="378"/>
      <c r="CJ76" s="382"/>
      <c r="CK76" s="398">
        <f t="shared" si="30"/>
        <v>0</v>
      </c>
      <c r="CL76" s="709">
        <f t="shared" si="31"/>
        <v>0</v>
      </c>
      <c r="CM76" s="710">
        <f t="shared" si="32"/>
        <v>0</v>
      </c>
      <c r="CN76" s="710">
        <f t="shared" si="33"/>
        <v>0</v>
      </c>
      <c r="CO76" s="786">
        <f t="shared" si="34"/>
        <v>0</v>
      </c>
      <c r="CP76" s="617">
        <f t="shared" si="35"/>
        <v>0</v>
      </c>
      <c r="CQ76" s="503">
        <v>1</v>
      </c>
      <c r="CR76" s="373" t="s">
        <v>606</v>
      </c>
      <c r="CS76" s="377"/>
      <c r="CT76" s="590"/>
      <c r="CU76" s="725"/>
      <c r="CV76" s="373"/>
      <c r="CW76" s="376"/>
      <c r="CX76" s="376"/>
      <c r="CY76" s="376"/>
      <c r="CZ76" s="376"/>
      <c r="DA76" s="378">
        <v>25000</v>
      </c>
      <c r="DB76" s="376"/>
      <c r="DC76" s="376"/>
      <c r="DD76" s="376"/>
      <c r="DE76" s="377"/>
      <c r="DF76" s="373"/>
      <c r="DG76" s="376"/>
      <c r="DH76" s="376"/>
      <c r="DI76" s="376"/>
      <c r="DJ76" s="376"/>
      <c r="DK76" s="376"/>
      <c r="DL76" s="376"/>
      <c r="DM76" s="376"/>
      <c r="DN76" s="376"/>
      <c r="DO76" s="376"/>
      <c r="DP76" s="377"/>
      <c r="DQ76" s="592"/>
      <c r="DR76" s="373"/>
      <c r="DS76" s="376"/>
      <c r="DT76" s="376"/>
      <c r="DU76" s="376"/>
      <c r="DV76" s="376"/>
      <c r="DW76" s="376"/>
      <c r="DX76" s="376"/>
      <c r="DY76" s="376"/>
      <c r="DZ76" s="376"/>
      <c r="EA76" s="376"/>
      <c r="EB76" s="376"/>
      <c r="EC76" s="376"/>
      <c r="ED76" s="376"/>
      <c r="EE76" s="376"/>
      <c r="EF76" s="374"/>
      <c r="EG76" s="374"/>
      <c r="EH76" s="374"/>
      <c r="EI76" s="374"/>
      <c r="EJ76" s="374"/>
      <c r="EK76" s="374"/>
      <c r="EL76" s="374"/>
      <c r="EM76" s="374"/>
      <c r="EN76" s="374"/>
      <c r="EO76" s="766">
        <f t="shared" si="22"/>
        <v>0</v>
      </c>
      <c r="EP76" s="374"/>
      <c r="EQ76" s="374"/>
      <c r="ER76" s="374"/>
      <c r="ES76" s="374"/>
      <c r="ET76" s="374"/>
      <c r="EU76" s="377"/>
      <c r="EV76" s="590"/>
      <c r="EW76" s="618">
        <f t="shared" si="23"/>
        <v>2012</v>
      </c>
      <c r="EX76" s="709">
        <f t="shared" si="39"/>
        <v>0</v>
      </c>
      <c r="EY76" s="710">
        <f t="shared" si="40"/>
        <v>0</v>
      </c>
      <c r="EZ76" s="710">
        <f t="shared" si="41"/>
        <v>0</v>
      </c>
      <c r="FA76" s="711">
        <f t="shared" si="42"/>
        <v>0</v>
      </c>
      <c r="FB76" s="379">
        <v>0</v>
      </c>
      <c r="FC76" s="378">
        <v>0</v>
      </c>
      <c r="FD76" s="378">
        <v>0</v>
      </c>
      <c r="FE76" s="609">
        <v>0</v>
      </c>
      <c r="FF76" s="381">
        <f t="shared" si="38"/>
        <v>0</v>
      </c>
    </row>
    <row r="77" spans="1:162" s="277" customFormat="1" x14ac:dyDescent="0.15">
      <c r="A77" s="492">
        <v>63</v>
      </c>
      <c r="B77" s="511"/>
      <c r="C77" s="490" t="s">
        <v>197</v>
      </c>
      <c r="D77" s="777">
        <f>IF(C77="","",(VLOOKUP(C77,PD!A:B,2,FALSE)))</f>
        <v>30</v>
      </c>
      <c r="E77" s="390" t="s">
        <v>510</v>
      </c>
      <c r="F77" s="390" t="s">
        <v>582</v>
      </c>
      <c r="G77" s="547" t="s">
        <v>505</v>
      </c>
      <c r="H77" s="528"/>
      <c r="I77" s="376" t="s">
        <v>470</v>
      </c>
      <c r="J77" s="528"/>
      <c r="K77" s="377"/>
      <c r="L77" s="373" t="s">
        <v>613</v>
      </c>
      <c r="M77" s="547" t="s">
        <v>460</v>
      </c>
      <c r="N77" s="374"/>
      <c r="O77" s="530">
        <v>1</v>
      </c>
      <c r="P77" s="528"/>
      <c r="Q77" s="511">
        <v>44</v>
      </c>
      <c r="R77" s="530">
        <v>3</v>
      </c>
      <c r="S77" s="376"/>
      <c r="T77" s="528"/>
      <c r="U77" s="757"/>
      <c r="V77" s="754"/>
      <c r="W77" s="528"/>
      <c r="X77" s="376"/>
      <c r="Y77" s="376"/>
      <c r="Z77" s="511"/>
      <c r="AA77" s="373"/>
      <c r="AB77" s="528"/>
      <c r="AC77" s="377"/>
      <c r="AD77" s="375"/>
      <c r="AE77" s="374"/>
      <c r="AF77" s="492"/>
      <c r="AG77" s="493"/>
      <c r="AH77" s="772" t="s">
        <v>513</v>
      </c>
      <c r="AI77" s="531"/>
      <c r="AJ77" s="530">
        <v>5</v>
      </c>
      <c r="AK77" s="541">
        <f>IF(AJ77="","",(VLOOKUP(AJ77,償却率表!A:B,2,FALSE)))</f>
        <v>0.2</v>
      </c>
      <c r="AL77" s="505" t="s">
        <v>177</v>
      </c>
      <c r="AM77" s="524">
        <f>IF(AL77="","",(VLOOKUP(AL77,PD!G:H,2,FALSE)))</f>
        <v>1</v>
      </c>
      <c r="AN77" s="599" t="s">
        <v>538</v>
      </c>
      <c r="AO77" s="533">
        <v>2001</v>
      </c>
      <c r="AP77" s="620"/>
      <c r="AQ77" s="621">
        <v>2001</v>
      </c>
      <c r="AR77" s="528">
        <f t="shared" ref="AR77:AR141" si="103">IF(ISERROR(IF(AND(AQ77=0,AM77=3),"",IF(AQ77="","",$A$1-AQ77))),"",IF(AND(AQ77=0,AM77=3),"",IF(AQ77="","",$A$1-AQ77)))</f>
        <v>17</v>
      </c>
      <c r="AS77" s="377">
        <f t="shared" si="28"/>
        <v>2006</v>
      </c>
      <c r="AT77" s="540">
        <v>4631550</v>
      </c>
      <c r="AU77" s="392"/>
      <c r="AV77" s="393"/>
      <c r="AW77" s="577"/>
      <c r="AX77" s="373"/>
      <c r="AY77" s="616" t="s">
        <v>179</v>
      </c>
      <c r="AZ77" s="521">
        <f>IF(AY77="","",(VLOOKUP(AY77,PD!J:K,2,FALSE)))</f>
        <v>1</v>
      </c>
      <c r="BA77" s="528">
        <v>2009</v>
      </c>
      <c r="BB77" s="589">
        <f t="shared" si="43"/>
        <v>1</v>
      </c>
      <c r="BC77" s="373"/>
      <c r="BD77" s="376"/>
      <c r="BE77" s="493"/>
      <c r="BF77" s="394">
        <f t="shared" ref="BF77:BF141" si="104">SUM(BG77:BP77)</f>
        <v>0</v>
      </c>
      <c r="BG77" s="395" t="str">
        <f t="shared" ref="BG77:BG141" si="105">IF(AND($A$1=BD77,BG$10=BE77),CP77,"")</f>
        <v/>
      </c>
      <c r="BH77" s="396" t="str">
        <f t="shared" ref="BH77:BH141" si="106">IF(AND($A$1=BD77,BH$10=BE77),CP77,"")</f>
        <v/>
      </c>
      <c r="BI77" s="396" t="str">
        <f t="shared" ref="BI77:BI141" si="107">IF(AND($A$1=BD77,BI$10=BE77),CP77,"")</f>
        <v/>
      </c>
      <c r="BJ77" s="396" t="str">
        <f t="shared" ref="BJ77:BJ141" si="108">IF(AND($A$1=BD77,BJ$10=BE77),CP77,"")</f>
        <v/>
      </c>
      <c r="BK77" s="396" t="str">
        <f t="shared" ref="BK77:BK141" si="109">IF(AND($A$1=BD77,BK$10=BE77),CP77,"")</f>
        <v/>
      </c>
      <c r="BL77" s="396" t="str">
        <f t="shared" ref="BL77:BL141" si="110">IF(AND($A$1=BD77,BL$10=BE77),CP77,"")</f>
        <v/>
      </c>
      <c r="BM77" s="396" t="str">
        <f t="shared" ref="BM77:BM141" si="111">IF(AND($A$1=BD77,BM$10=BE77),CP77,"")</f>
        <v/>
      </c>
      <c r="BN77" s="396" t="str">
        <f t="shared" ref="BN77:BN141" si="112">IF(AND($A$1=BD77,BN$10=BE77),CP77,"")</f>
        <v/>
      </c>
      <c r="BO77" s="396" t="str">
        <f t="shared" ref="BO77:BO141" si="113">IF(AND($A$1=BD77,BO$10=BE77),CP77,"")</f>
        <v/>
      </c>
      <c r="BP77" s="397" t="str">
        <f t="shared" ref="BP77:BP141" si="114">IF(AND($A$1=BD77,BP$10=BE77),CP77,"")</f>
        <v/>
      </c>
      <c r="BQ77" s="782"/>
      <c r="BR77" s="380"/>
      <c r="BS77" s="600"/>
      <c r="BT77" s="394">
        <f t="shared" ref="BT77:BT141" si="115">SUM(BU77:CE77)</f>
        <v>0</v>
      </c>
      <c r="BU77" s="395" t="str">
        <f t="shared" ref="BU77:BU141" si="116">IF(AND($A$1=BR77,BU$10=BS77),BB77,"")</f>
        <v/>
      </c>
      <c r="BV77" s="396" t="str">
        <f t="shared" ref="BV77:BV141" si="117">IF(AND($A$1=BR77,BV$10=BS77),BB77,"")</f>
        <v/>
      </c>
      <c r="BW77" s="396" t="str">
        <f t="shared" ref="BW77:BW141" si="118">IF(AND($A$1=BR77,BW$10=BS77),BB77,"")</f>
        <v/>
      </c>
      <c r="BX77" s="396" t="str">
        <f t="shared" ref="BX77:BX141" si="119">IF(AND($A$1=BR77,BX$10=BS77),BB77,"")</f>
        <v/>
      </c>
      <c r="BY77" s="396" t="str">
        <f t="shared" ref="BY77:BY141" si="120">IF(AND($A$1=BR77,BY$10=BS77),BB77,"")</f>
        <v/>
      </c>
      <c r="BZ77" s="396" t="str">
        <f t="shared" ref="BZ77:BZ141" si="121">IF(AND($A$1=BR77,BZ$10=BS77),BB77,"")</f>
        <v/>
      </c>
      <c r="CA77" s="396" t="str">
        <f t="shared" ref="CA77:CA141" si="122">IF($A$1=BR77,CM77,"")</f>
        <v/>
      </c>
      <c r="CB77" s="396" t="str">
        <f t="shared" ref="CB77:CB141" si="123">IF(AND($A$1=BR77,CB$10=BS77),BB77,"")</f>
        <v/>
      </c>
      <c r="CC77" s="396" t="str">
        <f t="shared" ref="CC77:CC141" si="124">IF(AND($A$1=BR77,CC$10=BS77),BB77,"")</f>
        <v/>
      </c>
      <c r="CD77" s="396" t="str">
        <f t="shared" ref="CD77:CD141" si="125">IF(AND($A$1=BR77,CD$10=BS77),BB77,"")</f>
        <v/>
      </c>
      <c r="CE77" s="397" t="str">
        <f t="shared" ref="CE77:CE141" si="126">IF(AND($A$1=BR77,CE$10=BS77),BB77,"")</f>
        <v/>
      </c>
      <c r="CF77" s="379"/>
      <c r="CG77" s="378"/>
      <c r="CH77" s="378"/>
      <c r="CI77" s="378"/>
      <c r="CJ77" s="382"/>
      <c r="CK77" s="398">
        <f t="shared" si="30"/>
        <v>0</v>
      </c>
      <c r="CL77" s="709">
        <f t="shared" si="31"/>
        <v>4631550</v>
      </c>
      <c r="CM77" s="710">
        <f t="shared" si="32"/>
        <v>0</v>
      </c>
      <c r="CN77" s="710">
        <f t="shared" si="33"/>
        <v>4631549</v>
      </c>
      <c r="CO77" s="786">
        <f t="shared" si="34"/>
        <v>1</v>
      </c>
      <c r="CP77" s="617">
        <f t="shared" si="35"/>
        <v>0</v>
      </c>
      <c r="CQ77" s="503"/>
      <c r="CR77" s="373" t="s">
        <v>554</v>
      </c>
      <c r="CS77" s="377"/>
      <c r="CT77" s="590"/>
      <c r="CU77" s="725"/>
      <c r="CV77" s="373"/>
      <c r="CW77" s="376"/>
      <c r="CX77" s="376"/>
      <c r="CY77" s="376"/>
      <c r="CZ77" s="376"/>
      <c r="DA77" s="376"/>
      <c r="DB77" s="376"/>
      <c r="DC77" s="376"/>
      <c r="DD77" s="376"/>
      <c r="DE77" s="377"/>
      <c r="DF77" s="373"/>
      <c r="DG77" s="376"/>
      <c r="DH77" s="376"/>
      <c r="DI77" s="376"/>
      <c r="DJ77" s="376"/>
      <c r="DK77" s="376"/>
      <c r="DL77" s="376"/>
      <c r="DM77" s="376"/>
      <c r="DN77" s="376"/>
      <c r="DO77" s="376"/>
      <c r="DP77" s="377"/>
      <c r="DQ77" s="592"/>
      <c r="DR77" s="373"/>
      <c r="DS77" s="376"/>
      <c r="DT77" s="376"/>
      <c r="DU77" s="376"/>
      <c r="DV77" s="376"/>
      <c r="DW77" s="376"/>
      <c r="DX77" s="376"/>
      <c r="DY77" s="376"/>
      <c r="DZ77" s="376"/>
      <c r="EA77" s="376"/>
      <c r="EB77" s="376"/>
      <c r="EC77" s="376"/>
      <c r="ED77" s="376"/>
      <c r="EE77" s="376"/>
      <c r="EF77" s="374"/>
      <c r="EG77" s="374"/>
      <c r="EH77" s="374"/>
      <c r="EI77" s="374"/>
      <c r="EJ77" s="374"/>
      <c r="EK77" s="374"/>
      <c r="EL77" s="374"/>
      <c r="EM77" s="374"/>
      <c r="EN77" s="374"/>
      <c r="EO77" s="766">
        <f t="shared" ref="EO77:EO141" si="127">CM77</f>
        <v>0</v>
      </c>
      <c r="EP77" s="374"/>
      <c r="EQ77" s="374"/>
      <c r="ER77" s="374"/>
      <c r="ES77" s="374"/>
      <c r="ET77" s="374"/>
      <c r="EU77" s="377"/>
      <c r="EV77" s="590"/>
      <c r="EW77" s="618">
        <f t="shared" si="23"/>
        <v>2009</v>
      </c>
      <c r="EX77" s="709">
        <f t="shared" si="39"/>
        <v>4631550</v>
      </c>
      <c r="EY77" s="710">
        <f t="shared" si="40"/>
        <v>0</v>
      </c>
      <c r="EZ77" s="710">
        <f t="shared" si="41"/>
        <v>4631549</v>
      </c>
      <c r="FA77" s="711">
        <f t="shared" si="42"/>
        <v>1</v>
      </c>
      <c r="FB77" s="379">
        <v>4631550</v>
      </c>
      <c r="FC77" s="378">
        <v>0</v>
      </c>
      <c r="FD77" s="378">
        <v>4631549</v>
      </c>
      <c r="FE77" s="609">
        <v>1</v>
      </c>
      <c r="FF77" s="381">
        <f t="shared" si="38"/>
        <v>0</v>
      </c>
    </row>
    <row r="78" spans="1:162" s="277" customFormat="1" x14ac:dyDescent="0.15">
      <c r="A78" s="492">
        <v>64</v>
      </c>
      <c r="B78" s="511"/>
      <c r="C78" s="490" t="s">
        <v>197</v>
      </c>
      <c r="D78" s="777">
        <f>IF(C78="","",(VLOOKUP(C78,PD!A:B,2,FALSE)))</f>
        <v>30</v>
      </c>
      <c r="E78" s="390" t="s">
        <v>510</v>
      </c>
      <c r="F78" s="390" t="s">
        <v>491</v>
      </c>
      <c r="G78" s="547" t="s">
        <v>506</v>
      </c>
      <c r="H78" s="528"/>
      <c r="I78" s="376" t="s">
        <v>477</v>
      </c>
      <c r="J78" s="528"/>
      <c r="K78" s="377"/>
      <c r="L78" s="373" t="s">
        <v>613</v>
      </c>
      <c r="M78" s="547" t="s">
        <v>511</v>
      </c>
      <c r="N78" s="374"/>
      <c r="O78" s="530">
        <v>1</v>
      </c>
      <c r="P78" s="528"/>
      <c r="Q78" s="511">
        <v>44</v>
      </c>
      <c r="R78" s="530">
        <v>3</v>
      </c>
      <c r="S78" s="376"/>
      <c r="T78" s="528"/>
      <c r="U78" s="757"/>
      <c r="V78" s="754"/>
      <c r="W78" s="528"/>
      <c r="X78" s="376"/>
      <c r="Y78" s="376"/>
      <c r="Z78" s="511"/>
      <c r="AA78" s="373"/>
      <c r="AB78" s="528"/>
      <c r="AC78" s="377"/>
      <c r="AD78" s="375"/>
      <c r="AE78" s="374"/>
      <c r="AF78" s="492"/>
      <c r="AG78" s="493"/>
      <c r="AH78" s="772" t="s">
        <v>513</v>
      </c>
      <c r="AI78" s="531"/>
      <c r="AJ78" s="530">
        <v>5</v>
      </c>
      <c r="AK78" s="541">
        <f>IF(AJ78="","",(VLOOKUP(AJ78,償却率表!A:B,2,FALSE)))</f>
        <v>0.2</v>
      </c>
      <c r="AL78" s="505" t="s">
        <v>177</v>
      </c>
      <c r="AM78" s="524">
        <f>IF(AL78="","",(VLOOKUP(AL78,PD!G:H,2,FALSE)))</f>
        <v>1</v>
      </c>
      <c r="AN78" s="599" t="s">
        <v>539</v>
      </c>
      <c r="AO78" s="533">
        <v>2011</v>
      </c>
      <c r="AP78" s="620"/>
      <c r="AQ78" s="621">
        <v>2011</v>
      </c>
      <c r="AR78" s="528">
        <f t="shared" si="103"/>
        <v>7</v>
      </c>
      <c r="AS78" s="377">
        <f t="shared" si="28"/>
        <v>2016</v>
      </c>
      <c r="AT78" s="540">
        <v>12810000</v>
      </c>
      <c r="AU78" s="392"/>
      <c r="AV78" s="393"/>
      <c r="AW78" s="577"/>
      <c r="AX78" s="373"/>
      <c r="AY78" s="616" t="s">
        <v>179</v>
      </c>
      <c r="AZ78" s="521">
        <f>IF(AY78="","",(VLOOKUP(AY78,PD!J:K,2,FALSE)))</f>
        <v>1</v>
      </c>
      <c r="BA78" s="528">
        <v>2011</v>
      </c>
      <c r="BB78" s="589">
        <f t="shared" si="43"/>
        <v>1</v>
      </c>
      <c r="BC78" s="373"/>
      <c r="BD78" s="376"/>
      <c r="BE78" s="493"/>
      <c r="BF78" s="394">
        <f t="shared" ref="BF78:BF82" si="128">SUM(BG78:BP78)</f>
        <v>0</v>
      </c>
      <c r="BG78" s="395" t="str">
        <f t="shared" ref="BG78:BG82" si="129">IF(AND($A$1=BD78,BG$10=BE78),CP78,"")</f>
        <v/>
      </c>
      <c r="BH78" s="396" t="str">
        <f t="shared" ref="BH78:BH82" si="130">IF(AND($A$1=BD78,BH$10=BE78),CP78,"")</f>
        <v/>
      </c>
      <c r="BI78" s="396" t="str">
        <f t="shared" ref="BI78:BI82" si="131">IF(AND($A$1=BD78,BI$10=BE78),CP78,"")</f>
        <v/>
      </c>
      <c r="BJ78" s="396" t="str">
        <f t="shared" ref="BJ78:BJ82" si="132">IF(AND($A$1=BD78,BJ$10=BE78),CP78,"")</f>
        <v/>
      </c>
      <c r="BK78" s="396" t="str">
        <f t="shared" ref="BK78:BK82" si="133">IF(AND($A$1=BD78,BK$10=BE78),CP78,"")</f>
        <v/>
      </c>
      <c r="BL78" s="396" t="str">
        <f t="shared" ref="BL78:BL82" si="134">IF(AND($A$1=BD78,BL$10=BE78),CP78,"")</f>
        <v/>
      </c>
      <c r="BM78" s="396" t="str">
        <f t="shared" ref="BM78:BM82" si="135">IF(AND($A$1=BD78,BM$10=BE78),CP78,"")</f>
        <v/>
      </c>
      <c r="BN78" s="396" t="str">
        <f t="shared" ref="BN78:BN82" si="136">IF(AND($A$1=BD78,BN$10=BE78),CP78,"")</f>
        <v/>
      </c>
      <c r="BO78" s="396" t="str">
        <f t="shared" ref="BO78:BO82" si="137">IF(AND($A$1=BD78,BO$10=BE78),CP78,"")</f>
        <v/>
      </c>
      <c r="BP78" s="397" t="str">
        <f t="shared" ref="BP78:BP82" si="138">IF(AND($A$1=BD78,BP$10=BE78),CP78,"")</f>
        <v/>
      </c>
      <c r="BQ78" s="782"/>
      <c r="BR78" s="380"/>
      <c r="BS78" s="600"/>
      <c r="BT78" s="394">
        <f t="shared" ref="BT78:BT82" si="139">SUM(BU78:CE78)</f>
        <v>0</v>
      </c>
      <c r="BU78" s="395" t="str">
        <f t="shared" ref="BU78:BU82" si="140">IF(AND($A$1=BR78,BU$10=BS78),BB78,"")</f>
        <v/>
      </c>
      <c r="BV78" s="396" t="str">
        <f t="shared" ref="BV78:BV82" si="141">IF(AND($A$1=BR78,BV$10=BS78),BB78,"")</f>
        <v/>
      </c>
      <c r="BW78" s="396" t="str">
        <f t="shared" ref="BW78:BW82" si="142">IF(AND($A$1=BR78,BW$10=BS78),BB78,"")</f>
        <v/>
      </c>
      <c r="BX78" s="396" t="str">
        <f t="shared" ref="BX78:BX82" si="143">IF(AND($A$1=BR78,BX$10=BS78),BB78,"")</f>
        <v/>
      </c>
      <c r="BY78" s="396" t="str">
        <f t="shared" ref="BY78:BY82" si="144">IF(AND($A$1=BR78,BY$10=BS78),BB78,"")</f>
        <v/>
      </c>
      <c r="BZ78" s="396" t="str">
        <f t="shared" ref="BZ78:BZ82" si="145">IF(AND($A$1=BR78,BZ$10=BS78),BB78,"")</f>
        <v/>
      </c>
      <c r="CA78" s="396" t="str">
        <f t="shared" ref="CA78:CA82" si="146">IF($A$1=BR78,CM78,"")</f>
        <v/>
      </c>
      <c r="CB78" s="396" t="str">
        <f t="shared" ref="CB78:CB82" si="147">IF(AND($A$1=BR78,CB$10=BS78),BB78,"")</f>
        <v/>
      </c>
      <c r="CC78" s="396" t="str">
        <f t="shared" ref="CC78:CC82" si="148">IF(AND($A$1=BR78,CC$10=BS78),BB78,"")</f>
        <v/>
      </c>
      <c r="CD78" s="396" t="str">
        <f t="shared" ref="CD78:CD82" si="149">IF(AND($A$1=BR78,CD$10=BS78),BB78,"")</f>
        <v/>
      </c>
      <c r="CE78" s="397" t="str">
        <f t="shared" ref="CE78:CE82" si="150">IF(AND($A$1=BR78,CE$10=BS78),BB78,"")</f>
        <v/>
      </c>
      <c r="CF78" s="379"/>
      <c r="CG78" s="378"/>
      <c r="CH78" s="378"/>
      <c r="CI78" s="378"/>
      <c r="CJ78" s="382"/>
      <c r="CK78" s="398">
        <f t="shared" si="30"/>
        <v>0</v>
      </c>
      <c r="CL78" s="709">
        <f t="shared" ref="CL78:CL82" si="151">IF(AND(BS78&lt;&gt;"",$A$1&gt;=BR78,BR78&lt;&gt;""),0,IF(AZ78=4,1,IF(AQ78="",0,IF(AZ78=1,AT78,IF(AZ78=2,INT(AU78*AH78),IF(AZ78=3,AV78))))))</f>
        <v>12810000</v>
      </c>
      <c r="CM78" s="710">
        <f t="shared" ref="CM78:CM82" si="152">IF(OR(AM78=3,AZ78=4,CL78=0,AK78=0,AK78=""),0,IF(CL78="","",IF(AND(BS78&lt;&gt;"",$A$1&gt;=BR78,BR78&lt;&gt;""),0,IF(AQ78="",0,IF(AM78=1,IF(OR(AR78&gt;AJ78,AR78=0),0,IF(0&gt;CL78-(($AR78-1)*INT($CL78*$AK78)),0,IF(OR(AJ78=AR78,CL78-(($AR78-1)*INT($CL78*$AK78))&lt;INT(AK78*CL78)),CL78-(($AR78-1)*INT($CL78*$AK78))-1,IF($A$1=$AQ78,0,IF($A$1&gt;$AQ78,INT(AK78*CL78)))))),IF(OR(AR78&gt;AJ78,AR78=0),0,IF(0&gt;CL78-(($AR78-1)*INT($CL78*$AK78)),0,IF(OR(AJ78=AR78,CL78-(($AR78-1)*INT($CL78*$AK78))&lt;INT(AK78*CL78)),CL78-(($AR78-1)*INT($CL78*$AK78)),IF($A$1=$AQ78,0,IF($A$1&gt;$AQ78,INT(AK78*CL78)))))))))))</f>
        <v>0</v>
      </c>
      <c r="CN78" s="710">
        <f t="shared" ref="CN78:CN82" si="153">IF(OR(AM78=3,AZ78=4),0,IF(OR(,CL78=0,AK78=0,AK78=""),0,IF(CL78="","",IF(AND(BS78&lt;&gt;"",$A$1&gt;=BR78,BR78&lt;&gt;""),0,IF(AM78=1,IF($AR78&gt;$AJ78,CL78-1,IF($A$1=AQ78,0,IF(OR(AJ78=AR78,CL78-(($AR78-1)*INT($CL78*$AK78))&lt;INT(AK78*CL78)),CL78-1,$AR78*INT($CL78*$AK78)))),IF(AM78=2,IF(AQ78="","",IF($AR78&gt;$AJ78,CL78,IF($A$1=AQ78,0,IF(OR(AJ78=AR78,CL78-(($AR78-1)*INT($CL78*$AK78))&lt;INT(AK78*CL78)),CL78,$AR78*INT($CL78*$AK78)))))))))))</f>
        <v>12809999</v>
      </c>
      <c r="CO78" s="786">
        <f t="shared" ref="CO78:CO82" si="154">IF(CL78=0,0,IF(CL78="","",IF(AND(BS78&lt;&gt;"",$A$1&gt;=BR78,BR78&lt;&gt;""),0,IF(AZ78=4,1,IF(AQ78="",0,INT(CL78-CN78))))))</f>
        <v>1</v>
      </c>
      <c r="CP78" s="617">
        <f t="shared" si="35"/>
        <v>0</v>
      </c>
      <c r="CQ78" s="503"/>
      <c r="CR78" s="373"/>
      <c r="CS78" s="377"/>
      <c r="CT78" s="590"/>
      <c r="CU78" s="725"/>
      <c r="CV78" s="373"/>
      <c r="CW78" s="376"/>
      <c r="CX78" s="376"/>
      <c r="CY78" s="376"/>
      <c r="CZ78" s="376"/>
      <c r="DA78" s="376"/>
      <c r="DB78" s="376"/>
      <c r="DC78" s="376"/>
      <c r="DD78" s="376"/>
      <c r="DE78" s="377"/>
      <c r="DF78" s="373"/>
      <c r="DG78" s="376"/>
      <c r="DH78" s="376"/>
      <c r="DI78" s="376"/>
      <c r="DJ78" s="376"/>
      <c r="DK78" s="376"/>
      <c r="DL78" s="376"/>
      <c r="DM78" s="376"/>
      <c r="DN78" s="376"/>
      <c r="DO78" s="376"/>
      <c r="DP78" s="377"/>
      <c r="DQ78" s="592"/>
      <c r="DR78" s="373"/>
      <c r="DS78" s="376"/>
      <c r="DT78" s="376"/>
      <c r="DU78" s="376"/>
      <c r="DV78" s="376"/>
      <c r="DW78" s="376"/>
      <c r="DX78" s="376"/>
      <c r="DY78" s="376"/>
      <c r="DZ78" s="376"/>
      <c r="EA78" s="376"/>
      <c r="EB78" s="376"/>
      <c r="EC78" s="376"/>
      <c r="ED78" s="376"/>
      <c r="EE78" s="376"/>
      <c r="EF78" s="374"/>
      <c r="EG78" s="374"/>
      <c r="EH78" s="374"/>
      <c r="EI78" s="374"/>
      <c r="EJ78" s="374"/>
      <c r="EK78" s="374"/>
      <c r="EL78" s="374"/>
      <c r="EM78" s="374"/>
      <c r="EN78" s="374"/>
      <c r="EO78" s="766">
        <f t="shared" si="127"/>
        <v>0</v>
      </c>
      <c r="EP78" s="374"/>
      <c r="EQ78" s="374"/>
      <c r="ER78" s="374"/>
      <c r="ES78" s="374"/>
      <c r="ET78" s="374"/>
      <c r="EU78" s="377"/>
      <c r="EV78" s="590"/>
      <c r="EW78" s="618">
        <f t="shared" si="23"/>
        <v>2011</v>
      </c>
      <c r="EX78" s="709">
        <f t="shared" ref="EX78:EX82" si="155">IF($A$1=BA78,0,IF(AND(BE78&lt;&gt;"",$A$1=BD78),0,IF(AND(BR78&lt;$A$1,BS78&gt;=20),0,IF(AZ78=4,1,IF(AQ78="",0,IF($A$1=$AQ78,0,IF(AZ78=1,AT78,IF(AZ78=2,INT(AU78*AH78),IF(AZ78=3,AV78,IF(AZ78=4,1,))))))))))</f>
        <v>12810000</v>
      </c>
      <c r="EY78" s="710">
        <f t="shared" ref="EY78:EY82" si="156">IF(OR(AM78=3,AZ78=4),0,IF(EX78=0,0,IF(EX78="","",IF(AND(BE78&lt;&gt;"",$A$1=BD78),0,IF(AND(BR78&lt;$A$1,BS78&gt;=20),0,IF($A$1=AQ78,0,IF(OR(AQ78="",AK78="",AK78=0),0,IF(AM78=1,IF(0&gt;EX78-(($AR78-2)*INT($EX78*$AK78)),0,IF(OR(AR78-1&gt;AJ78,AR78=0),0,IF(OR(AJ78=AR78-1,EX78-(($AR78-2)*INT($EX78*$AK78))&lt;INT(AK78*EX78)),EX78-(($AR78-2)*INT($EX78*$AK78))-1,IF($A$1-1=$AQ78,0,IF($A$1-1&gt;$AQ78,INT(AK78*EX78)))))),IF(AM78=2,IF(0&gt;EX78-(($AR78-2)*INT($EX78*$AK78)),0,IF(OR(AR78-1&gt;AJ78,AR78=0),0,IF(OR(AJ78=AR78-1,EX78-(($AR78-2)*INT($EX78*$AK78))&lt;INT(AK78*EX78)),EX78-(($AR78-2)*INT($EX78*$AK78)),IF($A$1-1=$AQ78,0,IF($A$1-1&gt;$AQ78,INT(AK78*EX78)))))))))))))))</f>
        <v>0</v>
      </c>
      <c r="EZ78" s="710">
        <f t="shared" ref="EZ78:EZ82" si="157">IF(OR(AM78=3,AZ78=4),0,IF(EX78=0,0,IF(EX78="","",IF(AND(BE78&lt;&gt;"",$A$1=BD78),0,IF(AND(BR78&lt;$A$1,BS78&gt;=20),0,IF($A$1=AQ78,0,IF(AM78=1,IF(OR(EX78=0,AK78="",AK78=0),0,IF($AR78-1&gt;$AJ78,EX78-1,IF($A$1-1&lt;=AQ78,0,IF(OR(AJ78=AR78-1,EX78-(($AR78-2)*INT($EX78*$AK78))&lt;INT(AK78*EX78)),EX78-1,(($AR78-1)*INT($EX78*$AK78)))))),IF(AM78=2,IF(EX78=0,0,IF($AR78-1&gt;$AJ78,EX78,IF($A$1-1&lt;=AQ78,0,IF(OR(AJ78=AR78-1,EX78-(($AR78-2)*INT($EX78*$AK78))&lt;INT(AK78*EX78)),EX78,(($AR78-1)*INT($EX78*$AK78))))))))))))))</f>
        <v>12809999</v>
      </c>
      <c r="FA78" s="711">
        <f t="shared" ref="FA78:FA82" si="158">IF(EX78=0,0,IF(EX78="","",IF(AND(BE78&lt;&gt;"",$A$1=BD78),0,IF(AND(BR78&lt;$A$1,BS78&gt;=20),0,IF(AZ78=4,1,IF(AQ78="",0,IF($A$1=$AQ78,0,INT(EX78-EZ78))))))))</f>
        <v>1</v>
      </c>
      <c r="FB78" s="379">
        <v>12810000</v>
      </c>
      <c r="FC78" s="378">
        <v>0</v>
      </c>
      <c r="FD78" s="378">
        <v>12809999</v>
      </c>
      <c r="FE78" s="609">
        <v>1</v>
      </c>
      <c r="FF78" s="381">
        <f t="shared" si="38"/>
        <v>0</v>
      </c>
    </row>
    <row r="79" spans="1:162" s="277" customFormat="1" x14ac:dyDescent="0.15">
      <c r="A79" s="492">
        <v>65</v>
      </c>
      <c r="B79" s="511"/>
      <c r="C79" s="490" t="s">
        <v>197</v>
      </c>
      <c r="D79" s="777">
        <f>IF(C79="","",(VLOOKUP(C79,PD!A:B,2,FALSE)))</f>
        <v>30</v>
      </c>
      <c r="E79" s="390" t="s">
        <v>510</v>
      </c>
      <c r="F79" s="390" t="s">
        <v>488</v>
      </c>
      <c r="G79" s="547" t="s">
        <v>680</v>
      </c>
      <c r="H79" s="528"/>
      <c r="I79" s="376" t="s">
        <v>583</v>
      </c>
      <c r="J79" s="528"/>
      <c r="K79" s="377"/>
      <c r="L79" s="373" t="s">
        <v>613</v>
      </c>
      <c r="M79" s="547" t="s">
        <v>563</v>
      </c>
      <c r="N79" s="374"/>
      <c r="O79" s="530">
        <v>1</v>
      </c>
      <c r="P79" s="528"/>
      <c r="Q79" s="511">
        <v>44</v>
      </c>
      <c r="R79" s="530">
        <v>3</v>
      </c>
      <c r="S79" s="376"/>
      <c r="T79" s="528"/>
      <c r="U79" s="757"/>
      <c r="V79" s="754"/>
      <c r="W79" s="528"/>
      <c r="X79" s="376"/>
      <c r="Y79" s="376"/>
      <c r="Z79" s="511"/>
      <c r="AA79" s="373"/>
      <c r="AB79" s="528"/>
      <c r="AC79" s="377"/>
      <c r="AD79" s="375"/>
      <c r="AE79" s="374"/>
      <c r="AF79" s="492"/>
      <c r="AG79" s="493"/>
      <c r="AH79" s="772" t="s">
        <v>513</v>
      </c>
      <c r="AI79" s="531"/>
      <c r="AJ79" s="530">
        <v>5</v>
      </c>
      <c r="AK79" s="541">
        <f>IF(AJ79="","",(VLOOKUP(AJ79,償却率表!A:B,2,FALSE)))</f>
        <v>0.2</v>
      </c>
      <c r="AL79" s="505" t="s">
        <v>177</v>
      </c>
      <c r="AM79" s="524">
        <f>IF(AL79="","",(VLOOKUP(AL79,PD!G:H,2,FALSE)))</f>
        <v>1</v>
      </c>
      <c r="AN79" s="599" t="s">
        <v>540</v>
      </c>
      <c r="AO79" s="533">
        <v>2011</v>
      </c>
      <c r="AP79" s="620"/>
      <c r="AQ79" s="621">
        <v>2011</v>
      </c>
      <c r="AR79" s="528">
        <f t="shared" si="103"/>
        <v>7</v>
      </c>
      <c r="AS79" s="377">
        <f t="shared" ref="AS79:AS82" si="159">IF(OR(AQ79="",AJ79="",AM79=3),"",AQ79+AJ79)</f>
        <v>2016</v>
      </c>
      <c r="AT79" s="540">
        <v>37905000</v>
      </c>
      <c r="AU79" s="392"/>
      <c r="AV79" s="393"/>
      <c r="AW79" s="577"/>
      <c r="AX79" s="373"/>
      <c r="AY79" s="616" t="s">
        <v>179</v>
      </c>
      <c r="AZ79" s="521">
        <f>IF(AY79="","",(VLOOKUP(AY79,PD!J:K,2,FALSE)))</f>
        <v>1</v>
      </c>
      <c r="BA79" s="528">
        <v>2011</v>
      </c>
      <c r="BB79" s="589">
        <f t="shared" si="43"/>
        <v>0</v>
      </c>
      <c r="BC79" s="373"/>
      <c r="BD79" s="376"/>
      <c r="BE79" s="493"/>
      <c r="BF79" s="394">
        <f t="shared" si="128"/>
        <v>0</v>
      </c>
      <c r="BG79" s="395" t="str">
        <f t="shared" si="129"/>
        <v/>
      </c>
      <c r="BH79" s="396" t="str">
        <f t="shared" si="130"/>
        <v/>
      </c>
      <c r="BI79" s="396" t="str">
        <f t="shared" si="131"/>
        <v/>
      </c>
      <c r="BJ79" s="396" t="str">
        <f t="shared" si="132"/>
        <v/>
      </c>
      <c r="BK79" s="396" t="str">
        <f t="shared" si="133"/>
        <v/>
      </c>
      <c r="BL79" s="396" t="str">
        <f t="shared" si="134"/>
        <v/>
      </c>
      <c r="BM79" s="396" t="str">
        <f t="shared" si="135"/>
        <v/>
      </c>
      <c r="BN79" s="396" t="str">
        <f t="shared" si="136"/>
        <v/>
      </c>
      <c r="BO79" s="396" t="str">
        <f t="shared" si="137"/>
        <v/>
      </c>
      <c r="BP79" s="397" t="str">
        <f t="shared" si="138"/>
        <v/>
      </c>
      <c r="BQ79" s="860" t="s">
        <v>598</v>
      </c>
      <c r="BR79" s="380">
        <v>2017</v>
      </c>
      <c r="BS79" s="600">
        <v>21</v>
      </c>
      <c r="BT79" s="394">
        <f t="shared" si="139"/>
        <v>0</v>
      </c>
      <c r="BU79" s="395" t="str">
        <f t="shared" si="140"/>
        <v/>
      </c>
      <c r="BV79" s="396" t="str">
        <f t="shared" si="141"/>
        <v/>
      </c>
      <c r="BW79" s="396" t="str">
        <f t="shared" si="142"/>
        <v/>
      </c>
      <c r="BX79" s="396" t="str">
        <f t="shared" si="143"/>
        <v/>
      </c>
      <c r="BY79" s="396" t="str">
        <f t="shared" si="144"/>
        <v/>
      </c>
      <c r="BZ79" s="396" t="str">
        <f t="shared" si="145"/>
        <v/>
      </c>
      <c r="CA79" s="396" t="str">
        <f t="shared" si="146"/>
        <v/>
      </c>
      <c r="CB79" s="396" t="str">
        <f t="shared" si="147"/>
        <v/>
      </c>
      <c r="CC79" s="396" t="str">
        <f t="shared" si="148"/>
        <v/>
      </c>
      <c r="CD79" s="396" t="str">
        <f t="shared" si="149"/>
        <v/>
      </c>
      <c r="CE79" s="397" t="str">
        <f t="shared" si="150"/>
        <v/>
      </c>
      <c r="CF79" s="379"/>
      <c r="CG79" s="378"/>
      <c r="CH79" s="378"/>
      <c r="CI79" s="378"/>
      <c r="CJ79" s="382"/>
      <c r="CK79" s="398">
        <f t="shared" si="30"/>
        <v>0</v>
      </c>
      <c r="CL79" s="709">
        <f t="shared" si="151"/>
        <v>0</v>
      </c>
      <c r="CM79" s="710">
        <f t="shared" si="152"/>
        <v>0</v>
      </c>
      <c r="CN79" s="710">
        <f t="shared" si="153"/>
        <v>0</v>
      </c>
      <c r="CO79" s="786">
        <f t="shared" si="154"/>
        <v>0</v>
      </c>
      <c r="CP79" s="617">
        <f t="shared" ref="CP79:CP84" si="160">IF($A$1&lt;&gt;BA79,0,IF(AND(BS79&lt;&gt;"",$A$1&gt;=BR79),0,IF(CM79="","",CM79+CO79)))</f>
        <v>0</v>
      </c>
      <c r="CQ79" s="503">
        <v>1</v>
      </c>
      <c r="CR79" s="373" t="s">
        <v>599</v>
      </c>
      <c r="CS79" s="377"/>
      <c r="CT79" s="590"/>
      <c r="CU79" s="725"/>
      <c r="CV79" s="373"/>
      <c r="CW79" s="376"/>
      <c r="CX79" s="376"/>
      <c r="CY79" s="376"/>
      <c r="CZ79" s="376"/>
      <c r="DA79" s="376"/>
      <c r="DB79" s="376"/>
      <c r="DC79" s="376"/>
      <c r="DD79" s="376"/>
      <c r="DE79" s="377"/>
      <c r="DF79" s="373"/>
      <c r="DG79" s="376"/>
      <c r="DH79" s="376"/>
      <c r="DI79" s="376"/>
      <c r="DJ79" s="376"/>
      <c r="DK79" s="376"/>
      <c r="DL79" s="376"/>
      <c r="DM79" s="376"/>
      <c r="DN79" s="376"/>
      <c r="DO79" s="376"/>
      <c r="DP79" s="377"/>
      <c r="DQ79" s="592"/>
      <c r="DR79" s="373"/>
      <c r="DS79" s="376"/>
      <c r="DT79" s="376"/>
      <c r="DU79" s="376"/>
      <c r="DV79" s="376"/>
      <c r="DW79" s="376"/>
      <c r="DX79" s="376"/>
      <c r="DY79" s="376"/>
      <c r="DZ79" s="376"/>
      <c r="EA79" s="376"/>
      <c r="EB79" s="376"/>
      <c r="EC79" s="376"/>
      <c r="ED79" s="376"/>
      <c r="EE79" s="376"/>
      <c r="EF79" s="374"/>
      <c r="EG79" s="374"/>
      <c r="EH79" s="374"/>
      <c r="EI79" s="374"/>
      <c r="EJ79" s="374"/>
      <c r="EK79" s="374"/>
      <c r="EL79" s="374"/>
      <c r="EM79" s="374"/>
      <c r="EN79" s="374"/>
      <c r="EO79" s="766">
        <f t="shared" si="127"/>
        <v>0</v>
      </c>
      <c r="EP79" s="374"/>
      <c r="EQ79" s="374"/>
      <c r="ER79" s="374"/>
      <c r="ES79" s="374"/>
      <c r="ET79" s="374"/>
      <c r="EU79" s="377"/>
      <c r="EV79" s="590"/>
      <c r="EW79" s="618">
        <f t="shared" ref="EW79:EW138" si="161">BA79</f>
        <v>2011</v>
      </c>
      <c r="EX79" s="709">
        <f t="shared" si="155"/>
        <v>0</v>
      </c>
      <c r="EY79" s="710">
        <f t="shared" si="156"/>
        <v>0</v>
      </c>
      <c r="EZ79" s="710">
        <f t="shared" si="157"/>
        <v>0</v>
      </c>
      <c r="FA79" s="711">
        <f t="shared" si="158"/>
        <v>0</v>
      </c>
      <c r="FB79" s="379">
        <v>0</v>
      </c>
      <c r="FC79" s="378">
        <v>0</v>
      </c>
      <c r="FD79" s="378">
        <v>0</v>
      </c>
      <c r="FE79" s="609">
        <v>0</v>
      </c>
      <c r="FF79" s="381">
        <f t="shared" si="38"/>
        <v>0</v>
      </c>
    </row>
    <row r="80" spans="1:162" s="277" customFormat="1" x14ac:dyDescent="0.15">
      <c r="A80" s="492">
        <v>66</v>
      </c>
      <c r="B80" s="511"/>
      <c r="C80" s="490" t="s">
        <v>197</v>
      </c>
      <c r="D80" s="777">
        <f>IF(C80="","",(VLOOKUP(C80,PD!A:B,2,FALSE)))</f>
        <v>30</v>
      </c>
      <c r="E80" s="390" t="s">
        <v>510</v>
      </c>
      <c r="F80" s="390" t="s">
        <v>492</v>
      </c>
      <c r="G80" s="547" t="s">
        <v>507</v>
      </c>
      <c r="H80" s="528"/>
      <c r="I80" s="376" t="s">
        <v>470</v>
      </c>
      <c r="J80" s="528"/>
      <c r="K80" s="377"/>
      <c r="L80" s="373" t="s">
        <v>613</v>
      </c>
      <c r="M80" s="547" t="s">
        <v>511</v>
      </c>
      <c r="N80" s="374"/>
      <c r="O80" s="530">
        <v>1</v>
      </c>
      <c r="P80" s="528"/>
      <c r="Q80" s="511">
        <v>44</v>
      </c>
      <c r="R80" s="530">
        <v>3</v>
      </c>
      <c r="S80" s="376"/>
      <c r="T80" s="528"/>
      <c r="U80" s="757"/>
      <c r="V80" s="754"/>
      <c r="W80" s="528"/>
      <c r="X80" s="376"/>
      <c r="Y80" s="376"/>
      <c r="Z80" s="511"/>
      <c r="AA80" s="373"/>
      <c r="AB80" s="528"/>
      <c r="AC80" s="377"/>
      <c r="AD80" s="375"/>
      <c r="AE80" s="374"/>
      <c r="AF80" s="492"/>
      <c r="AG80" s="493"/>
      <c r="AH80" s="772" t="s">
        <v>513</v>
      </c>
      <c r="AI80" s="531"/>
      <c r="AJ80" s="530">
        <v>5</v>
      </c>
      <c r="AK80" s="541">
        <f>IF(AJ80="","",(VLOOKUP(AJ80,償却率表!A:B,2,FALSE)))</f>
        <v>0.2</v>
      </c>
      <c r="AL80" s="505" t="s">
        <v>177</v>
      </c>
      <c r="AM80" s="524">
        <f>IF(AL80="","",(VLOOKUP(AL80,PD!G:H,2,FALSE)))</f>
        <v>1</v>
      </c>
      <c r="AN80" s="599" t="s">
        <v>541</v>
      </c>
      <c r="AO80" s="533">
        <v>2012</v>
      </c>
      <c r="AP80" s="620"/>
      <c r="AQ80" s="621">
        <v>2012</v>
      </c>
      <c r="AR80" s="528">
        <f t="shared" si="103"/>
        <v>6</v>
      </c>
      <c r="AS80" s="377">
        <f t="shared" si="159"/>
        <v>2017</v>
      </c>
      <c r="AT80" s="540">
        <v>34041000</v>
      </c>
      <c r="AU80" s="392"/>
      <c r="AV80" s="393"/>
      <c r="AW80" s="577"/>
      <c r="AX80" s="373"/>
      <c r="AY80" s="616" t="s">
        <v>179</v>
      </c>
      <c r="AZ80" s="521">
        <f>IF(AY80="","",(VLOOKUP(AY80,PD!J:K,2,FALSE)))</f>
        <v>1</v>
      </c>
      <c r="BA80" s="528">
        <v>2012</v>
      </c>
      <c r="BB80" s="589">
        <f t="shared" si="43"/>
        <v>1</v>
      </c>
      <c r="BC80" s="373"/>
      <c r="BD80" s="376"/>
      <c r="BE80" s="493"/>
      <c r="BF80" s="394">
        <f t="shared" si="128"/>
        <v>0</v>
      </c>
      <c r="BG80" s="395" t="str">
        <f t="shared" si="129"/>
        <v/>
      </c>
      <c r="BH80" s="396" t="str">
        <f t="shared" si="130"/>
        <v/>
      </c>
      <c r="BI80" s="396" t="str">
        <f t="shared" si="131"/>
        <v/>
      </c>
      <c r="BJ80" s="396" t="str">
        <f t="shared" si="132"/>
        <v/>
      </c>
      <c r="BK80" s="396" t="str">
        <f t="shared" si="133"/>
        <v/>
      </c>
      <c r="BL80" s="396" t="str">
        <f t="shared" si="134"/>
        <v/>
      </c>
      <c r="BM80" s="396" t="str">
        <f t="shared" si="135"/>
        <v/>
      </c>
      <c r="BN80" s="396" t="str">
        <f t="shared" si="136"/>
        <v/>
      </c>
      <c r="BO80" s="396" t="str">
        <f t="shared" si="137"/>
        <v/>
      </c>
      <c r="BP80" s="397" t="str">
        <f t="shared" si="138"/>
        <v/>
      </c>
      <c r="BQ80" s="782"/>
      <c r="BR80" s="380"/>
      <c r="BS80" s="600"/>
      <c r="BT80" s="394">
        <f t="shared" si="139"/>
        <v>0</v>
      </c>
      <c r="BU80" s="395" t="str">
        <f t="shared" si="140"/>
        <v/>
      </c>
      <c r="BV80" s="396" t="str">
        <f t="shared" si="141"/>
        <v/>
      </c>
      <c r="BW80" s="396" t="str">
        <f t="shared" si="142"/>
        <v/>
      </c>
      <c r="BX80" s="396" t="str">
        <f t="shared" si="143"/>
        <v/>
      </c>
      <c r="BY80" s="396" t="str">
        <f t="shared" si="144"/>
        <v/>
      </c>
      <c r="BZ80" s="396" t="str">
        <f t="shared" si="145"/>
        <v/>
      </c>
      <c r="CA80" s="396" t="str">
        <f t="shared" si="146"/>
        <v/>
      </c>
      <c r="CB80" s="396" t="str">
        <f t="shared" si="147"/>
        <v/>
      </c>
      <c r="CC80" s="396" t="str">
        <f t="shared" si="148"/>
        <v/>
      </c>
      <c r="CD80" s="396" t="str">
        <f t="shared" si="149"/>
        <v/>
      </c>
      <c r="CE80" s="397" t="str">
        <f t="shared" si="150"/>
        <v/>
      </c>
      <c r="CF80" s="379"/>
      <c r="CG80" s="378"/>
      <c r="CH80" s="378"/>
      <c r="CI80" s="378"/>
      <c r="CJ80" s="382"/>
      <c r="CK80" s="398">
        <f t="shared" ref="CK80:CK82" si="162">SUM(CF80:CJ80)</f>
        <v>0</v>
      </c>
      <c r="CL80" s="709">
        <f t="shared" si="151"/>
        <v>34041000</v>
      </c>
      <c r="CM80" s="710">
        <f t="shared" si="152"/>
        <v>0</v>
      </c>
      <c r="CN80" s="710">
        <f t="shared" si="153"/>
        <v>34040999</v>
      </c>
      <c r="CO80" s="786">
        <f t="shared" si="154"/>
        <v>1</v>
      </c>
      <c r="CP80" s="617">
        <f t="shared" si="160"/>
        <v>0</v>
      </c>
      <c r="CQ80" s="503"/>
      <c r="CR80" s="373" t="s">
        <v>546</v>
      </c>
      <c r="CS80" s="377"/>
      <c r="CT80" s="590"/>
      <c r="CU80" s="725"/>
      <c r="CV80" s="373"/>
      <c r="CW80" s="376"/>
      <c r="CX80" s="376"/>
      <c r="CY80" s="376"/>
      <c r="CZ80" s="376"/>
      <c r="DA80" s="376"/>
      <c r="DB80" s="376"/>
      <c r="DC80" s="376"/>
      <c r="DD80" s="376"/>
      <c r="DE80" s="377"/>
      <c r="DF80" s="373"/>
      <c r="DG80" s="376"/>
      <c r="DH80" s="376"/>
      <c r="DI80" s="376"/>
      <c r="DJ80" s="376"/>
      <c r="DK80" s="376"/>
      <c r="DL80" s="376"/>
      <c r="DM80" s="376"/>
      <c r="DN80" s="376"/>
      <c r="DO80" s="376"/>
      <c r="DP80" s="377"/>
      <c r="DQ80" s="592"/>
      <c r="DR80" s="373"/>
      <c r="DS80" s="376"/>
      <c r="DT80" s="376"/>
      <c r="DU80" s="376"/>
      <c r="DV80" s="376"/>
      <c r="DW80" s="376"/>
      <c r="DX80" s="376"/>
      <c r="DY80" s="376"/>
      <c r="DZ80" s="376"/>
      <c r="EA80" s="376"/>
      <c r="EB80" s="376"/>
      <c r="EC80" s="376"/>
      <c r="ED80" s="376"/>
      <c r="EE80" s="376"/>
      <c r="EF80" s="374"/>
      <c r="EG80" s="374"/>
      <c r="EH80" s="374"/>
      <c r="EI80" s="374"/>
      <c r="EJ80" s="374"/>
      <c r="EK80" s="374"/>
      <c r="EL80" s="374"/>
      <c r="EM80" s="374"/>
      <c r="EN80" s="374"/>
      <c r="EO80" s="766">
        <f t="shared" si="127"/>
        <v>0</v>
      </c>
      <c r="EP80" s="374"/>
      <c r="EQ80" s="374"/>
      <c r="ER80" s="374"/>
      <c r="ES80" s="374"/>
      <c r="ET80" s="374"/>
      <c r="EU80" s="377"/>
      <c r="EV80" s="590"/>
      <c r="EW80" s="618">
        <f t="shared" si="161"/>
        <v>2012</v>
      </c>
      <c r="EX80" s="709">
        <f t="shared" si="155"/>
        <v>34041000</v>
      </c>
      <c r="EY80" s="710">
        <f t="shared" si="156"/>
        <v>6808199</v>
      </c>
      <c r="EZ80" s="710">
        <f t="shared" si="157"/>
        <v>34040999</v>
      </c>
      <c r="FA80" s="711">
        <f t="shared" si="158"/>
        <v>1</v>
      </c>
      <c r="FB80" s="379">
        <v>34041000</v>
      </c>
      <c r="FC80" s="378">
        <v>6808199</v>
      </c>
      <c r="FD80" s="378">
        <v>34040999</v>
      </c>
      <c r="FE80" s="609">
        <v>1</v>
      </c>
      <c r="FF80" s="381">
        <f t="shared" ref="FF80:FF139" si="163">IFERROR(FA80-FE80,"")</f>
        <v>0</v>
      </c>
    </row>
    <row r="81" spans="1:162" s="277" customFormat="1" x14ac:dyDescent="0.15">
      <c r="A81" s="492">
        <v>67</v>
      </c>
      <c r="B81" s="511"/>
      <c r="C81" s="490" t="s">
        <v>197</v>
      </c>
      <c r="D81" s="777">
        <f>IF(C81="","",(VLOOKUP(C81,PD!A:B,2,FALSE)))</f>
        <v>30</v>
      </c>
      <c r="E81" s="390" t="s">
        <v>510</v>
      </c>
      <c r="F81" s="390" t="s">
        <v>491</v>
      </c>
      <c r="G81" s="547" t="s">
        <v>508</v>
      </c>
      <c r="H81" s="528"/>
      <c r="I81" s="376" t="s">
        <v>478</v>
      </c>
      <c r="J81" s="528"/>
      <c r="K81" s="377"/>
      <c r="L81" s="373" t="s">
        <v>613</v>
      </c>
      <c r="M81" s="547" t="s">
        <v>511</v>
      </c>
      <c r="N81" s="374"/>
      <c r="O81" s="530">
        <v>1</v>
      </c>
      <c r="P81" s="528"/>
      <c r="Q81" s="511">
        <v>44</v>
      </c>
      <c r="R81" s="530">
        <v>3</v>
      </c>
      <c r="S81" s="376"/>
      <c r="T81" s="528"/>
      <c r="U81" s="757"/>
      <c r="V81" s="754"/>
      <c r="W81" s="528"/>
      <c r="X81" s="376"/>
      <c r="Y81" s="376"/>
      <c r="Z81" s="511"/>
      <c r="AA81" s="373"/>
      <c r="AB81" s="528"/>
      <c r="AC81" s="377"/>
      <c r="AD81" s="375"/>
      <c r="AE81" s="374"/>
      <c r="AF81" s="492"/>
      <c r="AG81" s="493"/>
      <c r="AH81" s="772" t="s">
        <v>513</v>
      </c>
      <c r="AI81" s="531"/>
      <c r="AJ81" s="530">
        <v>5</v>
      </c>
      <c r="AK81" s="541">
        <f>IF(AJ81="","",(VLOOKUP(AJ81,償却率表!A:B,2,FALSE)))</f>
        <v>0.2</v>
      </c>
      <c r="AL81" s="505" t="s">
        <v>177</v>
      </c>
      <c r="AM81" s="524">
        <f>IF(AL81="","",(VLOOKUP(AL81,PD!G:H,2,FALSE)))</f>
        <v>1</v>
      </c>
      <c r="AN81" s="599" t="s">
        <v>542</v>
      </c>
      <c r="AO81" s="533">
        <v>2013</v>
      </c>
      <c r="AP81" s="620"/>
      <c r="AQ81" s="621">
        <v>2013</v>
      </c>
      <c r="AR81" s="528">
        <f t="shared" si="103"/>
        <v>5</v>
      </c>
      <c r="AS81" s="377">
        <f t="shared" si="159"/>
        <v>2018</v>
      </c>
      <c r="AT81" s="540">
        <v>13755000</v>
      </c>
      <c r="AU81" s="392"/>
      <c r="AV81" s="393"/>
      <c r="AW81" s="577"/>
      <c r="AX81" s="373"/>
      <c r="AY81" s="616" t="s">
        <v>179</v>
      </c>
      <c r="AZ81" s="521">
        <f>IF(AY81="","",(VLOOKUP(AY81,PD!J:K,2,FALSE)))</f>
        <v>1</v>
      </c>
      <c r="BA81" s="528">
        <v>2013</v>
      </c>
      <c r="BB81" s="589">
        <f t="shared" si="43"/>
        <v>2751000</v>
      </c>
      <c r="BC81" s="373"/>
      <c r="BD81" s="376"/>
      <c r="BE81" s="493"/>
      <c r="BF81" s="394">
        <f t="shared" si="128"/>
        <v>0</v>
      </c>
      <c r="BG81" s="395" t="str">
        <f t="shared" si="129"/>
        <v/>
      </c>
      <c r="BH81" s="396" t="str">
        <f t="shared" si="130"/>
        <v/>
      </c>
      <c r="BI81" s="396" t="str">
        <f t="shared" si="131"/>
        <v/>
      </c>
      <c r="BJ81" s="396" t="str">
        <f t="shared" si="132"/>
        <v/>
      </c>
      <c r="BK81" s="396" t="str">
        <f t="shared" si="133"/>
        <v/>
      </c>
      <c r="BL81" s="396" t="str">
        <f t="shared" si="134"/>
        <v/>
      </c>
      <c r="BM81" s="396" t="str">
        <f t="shared" si="135"/>
        <v/>
      </c>
      <c r="BN81" s="396" t="str">
        <f t="shared" si="136"/>
        <v/>
      </c>
      <c r="BO81" s="396" t="str">
        <f t="shared" si="137"/>
        <v/>
      </c>
      <c r="BP81" s="397" t="str">
        <f t="shared" si="138"/>
        <v/>
      </c>
      <c r="BQ81" s="782"/>
      <c r="BR81" s="380"/>
      <c r="BS81" s="600"/>
      <c r="BT81" s="394">
        <f t="shared" si="139"/>
        <v>0</v>
      </c>
      <c r="BU81" s="395" t="str">
        <f t="shared" si="140"/>
        <v/>
      </c>
      <c r="BV81" s="396" t="str">
        <f t="shared" si="141"/>
        <v/>
      </c>
      <c r="BW81" s="396" t="str">
        <f t="shared" si="142"/>
        <v/>
      </c>
      <c r="BX81" s="396" t="str">
        <f t="shared" si="143"/>
        <v/>
      </c>
      <c r="BY81" s="396" t="str">
        <f t="shared" si="144"/>
        <v/>
      </c>
      <c r="BZ81" s="396" t="str">
        <f t="shared" si="145"/>
        <v/>
      </c>
      <c r="CA81" s="396" t="str">
        <f t="shared" si="146"/>
        <v/>
      </c>
      <c r="CB81" s="396" t="str">
        <f t="shared" si="147"/>
        <v/>
      </c>
      <c r="CC81" s="396" t="str">
        <f t="shared" si="148"/>
        <v/>
      </c>
      <c r="CD81" s="396" t="str">
        <f t="shared" si="149"/>
        <v/>
      </c>
      <c r="CE81" s="397" t="str">
        <f t="shared" si="150"/>
        <v/>
      </c>
      <c r="CF81" s="379"/>
      <c r="CG81" s="378"/>
      <c r="CH81" s="378"/>
      <c r="CI81" s="378"/>
      <c r="CJ81" s="382"/>
      <c r="CK81" s="398">
        <f t="shared" si="162"/>
        <v>0</v>
      </c>
      <c r="CL81" s="709">
        <f t="shared" si="151"/>
        <v>13755000</v>
      </c>
      <c r="CM81" s="710">
        <f t="shared" si="152"/>
        <v>2750999</v>
      </c>
      <c r="CN81" s="710">
        <f t="shared" si="153"/>
        <v>13754999</v>
      </c>
      <c r="CO81" s="786">
        <f t="shared" si="154"/>
        <v>1</v>
      </c>
      <c r="CP81" s="617">
        <f t="shared" si="160"/>
        <v>0</v>
      </c>
      <c r="CQ81" s="503"/>
      <c r="CR81" s="373" t="s">
        <v>547</v>
      </c>
      <c r="CS81" s="377"/>
      <c r="CT81" s="590"/>
      <c r="CU81" s="725"/>
      <c r="CV81" s="373"/>
      <c r="CW81" s="376"/>
      <c r="CX81" s="376"/>
      <c r="CY81" s="376"/>
      <c r="CZ81" s="376"/>
      <c r="DA81" s="376"/>
      <c r="DB81" s="376"/>
      <c r="DC81" s="376"/>
      <c r="DD81" s="376"/>
      <c r="DE81" s="377"/>
      <c r="DF81" s="373"/>
      <c r="DG81" s="376"/>
      <c r="DH81" s="376"/>
      <c r="DI81" s="376"/>
      <c r="DJ81" s="376"/>
      <c r="DK81" s="376"/>
      <c r="DL81" s="376"/>
      <c r="DM81" s="376"/>
      <c r="DN81" s="376"/>
      <c r="DO81" s="376"/>
      <c r="DP81" s="377"/>
      <c r="DQ81" s="592"/>
      <c r="DR81" s="373"/>
      <c r="DS81" s="376"/>
      <c r="DT81" s="376"/>
      <c r="DU81" s="376"/>
      <c r="DV81" s="376"/>
      <c r="DW81" s="376"/>
      <c r="DX81" s="376"/>
      <c r="DY81" s="376"/>
      <c r="DZ81" s="376"/>
      <c r="EA81" s="376"/>
      <c r="EB81" s="376"/>
      <c r="EC81" s="376"/>
      <c r="ED81" s="376"/>
      <c r="EE81" s="376"/>
      <c r="EF81" s="374"/>
      <c r="EG81" s="374"/>
      <c r="EH81" s="374"/>
      <c r="EI81" s="374"/>
      <c r="EJ81" s="374"/>
      <c r="EK81" s="374"/>
      <c r="EL81" s="374"/>
      <c r="EM81" s="374"/>
      <c r="EN81" s="374"/>
      <c r="EO81" s="766">
        <f t="shared" si="127"/>
        <v>2750999</v>
      </c>
      <c r="EP81" s="374"/>
      <c r="EQ81" s="374"/>
      <c r="ER81" s="374"/>
      <c r="ES81" s="374"/>
      <c r="ET81" s="374"/>
      <c r="EU81" s="377"/>
      <c r="EV81" s="590"/>
      <c r="EW81" s="618">
        <f t="shared" si="161"/>
        <v>2013</v>
      </c>
      <c r="EX81" s="709">
        <f t="shared" si="155"/>
        <v>13755000</v>
      </c>
      <c r="EY81" s="710">
        <f t="shared" si="156"/>
        <v>2751000</v>
      </c>
      <c r="EZ81" s="710">
        <f t="shared" si="157"/>
        <v>11004000</v>
      </c>
      <c r="FA81" s="711">
        <f t="shared" si="158"/>
        <v>2751000</v>
      </c>
      <c r="FB81" s="379">
        <v>13755000</v>
      </c>
      <c r="FC81" s="378">
        <v>2751000</v>
      </c>
      <c r="FD81" s="378">
        <v>11004000</v>
      </c>
      <c r="FE81" s="609">
        <v>2751000</v>
      </c>
      <c r="FF81" s="381">
        <f t="shared" si="163"/>
        <v>0</v>
      </c>
    </row>
    <row r="82" spans="1:162" s="277" customFormat="1" x14ac:dyDescent="0.15">
      <c r="A82" s="492">
        <v>68</v>
      </c>
      <c r="B82" s="511"/>
      <c r="C82" s="490" t="s">
        <v>197</v>
      </c>
      <c r="D82" s="777">
        <f>IF(C82="","",(VLOOKUP(C82,PD!A:B,2,FALSE)))</f>
        <v>30</v>
      </c>
      <c r="E82" s="390" t="s">
        <v>510</v>
      </c>
      <c r="F82" s="390" t="s">
        <v>480</v>
      </c>
      <c r="G82" s="547" t="s">
        <v>509</v>
      </c>
      <c r="H82" s="528"/>
      <c r="I82" s="376" t="s">
        <v>479</v>
      </c>
      <c r="J82" s="528"/>
      <c r="K82" s="377"/>
      <c r="L82" s="373" t="s">
        <v>613</v>
      </c>
      <c r="M82" s="547" t="s">
        <v>511</v>
      </c>
      <c r="N82" s="374"/>
      <c r="O82" s="530">
        <v>1</v>
      </c>
      <c r="P82" s="528"/>
      <c r="Q82" s="511">
        <v>44</v>
      </c>
      <c r="R82" s="530">
        <v>3</v>
      </c>
      <c r="S82" s="376"/>
      <c r="T82" s="528"/>
      <c r="U82" s="757"/>
      <c r="V82" s="754"/>
      <c r="W82" s="528"/>
      <c r="X82" s="376"/>
      <c r="Y82" s="376"/>
      <c r="Z82" s="511"/>
      <c r="AA82" s="373"/>
      <c r="AB82" s="528"/>
      <c r="AC82" s="377"/>
      <c r="AD82" s="375"/>
      <c r="AE82" s="374"/>
      <c r="AF82" s="492"/>
      <c r="AG82" s="493"/>
      <c r="AH82" s="772" t="s">
        <v>514</v>
      </c>
      <c r="AI82" s="531"/>
      <c r="AJ82" s="530">
        <v>5</v>
      </c>
      <c r="AK82" s="541">
        <f>IF(AJ82="","",(VLOOKUP(AJ82,償却率表!A:B,2,FALSE)))</f>
        <v>0.2</v>
      </c>
      <c r="AL82" s="505" t="s">
        <v>177</v>
      </c>
      <c r="AM82" s="524">
        <f>IF(AL82="","",(VLOOKUP(AL82,PD!G:H,2,FALSE)))</f>
        <v>1</v>
      </c>
      <c r="AN82" s="599" t="s">
        <v>543</v>
      </c>
      <c r="AO82" s="533">
        <v>2014</v>
      </c>
      <c r="AP82" s="620"/>
      <c r="AQ82" s="621">
        <v>2014</v>
      </c>
      <c r="AR82" s="528">
        <f t="shared" si="103"/>
        <v>4</v>
      </c>
      <c r="AS82" s="377">
        <f t="shared" si="159"/>
        <v>2019</v>
      </c>
      <c r="AT82" s="540">
        <v>33264000</v>
      </c>
      <c r="AU82" s="392"/>
      <c r="AV82" s="393"/>
      <c r="AW82" s="577"/>
      <c r="AX82" s="373"/>
      <c r="AY82" s="616" t="s">
        <v>179</v>
      </c>
      <c r="AZ82" s="521">
        <f>IF(AY82="","",(VLOOKUP(AY82,PD!J:K,2,FALSE)))</f>
        <v>1</v>
      </c>
      <c r="BA82" s="528">
        <v>2014</v>
      </c>
      <c r="BB82" s="589">
        <f t="shared" si="43"/>
        <v>13305600</v>
      </c>
      <c r="BC82" s="373"/>
      <c r="BD82" s="376"/>
      <c r="BE82" s="493"/>
      <c r="BF82" s="394">
        <f t="shared" si="128"/>
        <v>0</v>
      </c>
      <c r="BG82" s="395" t="str">
        <f t="shared" si="129"/>
        <v/>
      </c>
      <c r="BH82" s="396" t="str">
        <f t="shared" si="130"/>
        <v/>
      </c>
      <c r="BI82" s="396" t="str">
        <f t="shared" si="131"/>
        <v/>
      </c>
      <c r="BJ82" s="396" t="str">
        <f t="shared" si="132"/>
        <v/>
      </c>
      <c r="BK82" s="396" t="str">
        <f t="shared" si="133"/>
        <v/>
      </c>
      <c r="BL82" s="396" t="str">
        <f t="shared" si="134"/>
        <v/>
      </c>
      <c r="BM82" s="396" t="str">
        <f t="shared" si="135"/>
        <v/>
      </c>
      <c r="BN82" s="396" t="str">
        <f t="shared" si="136"/>
        <v/>
      </c>
      <c r="BO82" s="396" t="str">
        <f t="shared" si="137"/>
        <v/>
      </c>
      <c r="BP82" s="397" t="str">
        <f t="shared" si="138"/>
        <v/>
      </c>
      <c r="BQ82" s="782"/>
      <c r="BR82" s="380"/>
      <c r="BS82" s="600"/>
      <c r="BT82" s="394">
        <f t="shared" si="139"/>
        <v>0</v>
      </c>
      <c r="BU82" s="395" t="str">
        <f t="shared" si="140"/>
        <v/>
      </c>
      <c r="BV82" s="396" t="str">
        <f t="shared" si="141"/>
        <v/>
      </c>
      <c r="BW82" s="396" t="str">
        <f t="shared" si="142"/>
        <v/>
      </c>
      <c r="BX82" s="396" t="str">
        <f t="shared" si="143"/>
        <v/>
      </c>
      <c r="BY82" s="396" t="str">
        <f t="shared" si="144"/>
        <v/>
      </c>
      <c r="BZ82" s="396" t="str">
        <f t="shared" si="145"/>
        <v/>
      </c>
      <c r="CA82" s="396" t="str">
        <f t="shared" si="146"/>
        <v/>
      </c>
      <c r="CB82" s="396" t="str">
        <f t="shared" si="147"/>
        <v/>
      </c>
      <c r="CC82" s="396" t="str">
        <f t="shared" si="148"/>
        <v/>
      </c>
      <c r="CD82" s="396" t="str">
        <f t="shared" si="149"/>
        <v/>
      </c>
      <c r="CE82" s="397" t="str">
        <f t="shared" si="150"/>
        <v/>
      </c>
      <c r="CF82" s="379"/>
      <c r="CG82" s="378"/>
      <c r="CH82" s="378"/>
      <c r="CI82" s="378"/>
      <c r="CJ82" s="382"/>
      <c r="CK82" s="398">
        <f t="shared" si="162"/>
        <v>0</v>
      </c>
      <c r="CL82" s="709">
        <f t="shared" si="151"/>
        <v>33264000</v>
      </c>
      <c r="CM82" s="710">
        <f t="shared" si="152"/>
        <v>6652800</v>
      </c>
      <c r="CN82" s="710">
        <f t="shared" si="153"/>
        <v>26611200</v>
      </c>
      <c r="CO82" s="786">
        <f t="shared" si="154"/>
        <v>6652800</v>
      </c>
      <c r="CP82" s="617">
        <f t="shared" si="160"/>
        <v>0</v>
      </c>
      <c r="CQ82" s="503"/>
      <c r="CR82" s="373"/>
      <c r="CS82" s="377"/>
      <c r="CT82" s="590"/>
      <c r="CU82" s="725"/>
      <c r="CV82" s="373"/>
      <c r="CW82" s="376"/>
      <c r="CX82" s="376"/>
      <c r="CY82" s="376"/>
      <c r="CZ82" s="376"/>
      <c r="DA82" s="376"/>
      <c r="DB82" s="376"/>
      <c r="DC82" s="376"/>
      <c r="DD82" s="376"/>
      <c r="DE82" s="377"/>
      <c r="DF82" s="373"/>
      <c r="DG82" s="376"/>
      <c r="DH82" s="376"/>
      <c r="DI82" s="376"/>
      <c r="DJ82" s="376"/>
      <c r="DK82" s="376"/>
      <c r="DL82" s="376"/>
      <c r="DM82" s="376"/>
      <c r="DN82" s="376"/>
      <c r="DO82" s="376"/>
      <c r="DP82" s="377"/>
      <c r="DQ82" s="592"/>
      <c r="DR82" s="373"/>
      <c r="DS82" s="376"/>
      <c r="DT82" s="376"/>
      <c r="DU82" s="376"/>
      <c r="DV82" s="376"/>
      <c r="DW82" s="376"/>
      <c r="DX82" s="376"/>
      <c r="DY82" s="376"/>
      <c r="DZ82" s="376"/>
      <c r="EA82" s="376"/>
      <c r="EB82" s="376"/>
      <c r="EC82" s="376"/>
      <c r="ED82" s="376"/>
      <c r="EE82" s="376"/>
      <c r="EF82" s="374"/>
      <c r="EG82" s="374"/>
      <c r="EH82" s="374"/>
      <c r="EI82" s="374"/>
      <c r="EJ82" s="374"/>
      <c r="EK82" s="374"/>
      <c r="EL82" s="374"/>
      <c r="EM82" s="374"/>
      <c r="EN82" s="374"/>
      <c r="EO82" s="766">
        <f t="shared" si="127"/>
        <v>6652800</v>
      </c>
      <c r="EP82" s="374"/>
      <c r="EQ82" s="374"/>
      <c r="ER82" s="374"/>
      <c r="ES82" s="374"/>
      <c r="ET82" s="374"/>
      <c r="EU82" s="377"/>
      <c r="EV82" s="590"/>
      <c r="EW82" s="618">
        <f t="shared" si="161"/>
        <v>2014</v>
      </c>
      <c r="EX82" s="709">
        <f t="shared" si="155"/>
        <v>33264000</v>
      </c>
      <c r="EY82" s="710">
        <f t="shared" si="156"/>
        <v>6652800</v>
      </c>
      <c r="EZ82" s="710">
        <f t="shared" si="157"/>
        <v>19958400</v>
      </c>
      <c r="FA82" s="711">
        <f t="shared" si="158"/>
        <v>13305600</v>
      </c>
      <c r="FB82" s="379">
        <v>33264000</v>
      </c>
      <c r="FC82" s="378">
        <v>6652800</v>
      </c>
      <c r="FD82" s="378">
        <v>19958400</v>
      </c>
      <c r="FE82" s="609">
        <v>13305600</v>
      </c>
      <c r="FF82" s="381">
        <f t="shared" si="163"/>
        <v>0</v>
      </c>
    </row>
    <row r="83" spans="1:162" s="277" customFormat="1" x14ac:dyDescent="0.15">
      <c r="A83" s="492">
        <v>69</v>
      </c>
      <c r="B83" s="511"/>
      <c r="C83" s="490" t="s">
        <v>197</v>
      </c>
      <c r="D83" s="777">
        <f>IF(C83="","",(VLOOKUP(C83,PD!A:B,2,FALSE)))</f>
        <v>30</v>
      </c>
      <c r="E83" s="390" t="s">
        <v>510</v>
      </c>
      <c r="F83" s="390" t="s">
        <v>560</v>
      </c>
      <c r="G83" s="547" t="s">
        <v>561</v>
      </c>
      <c r="H83" s="528"/>
      <c r="I83" s="376" t="s">
        <v>562</v>
      </c>
      <c r="J83" s="528"/>
      <c r="K83" s="377"/>
      <c r="L83" s="373" t="s">
        <v>613</v>
      </c>
      <c r="M83" s="547" t="s">
        <v>564</v>
      </c>
      <c r="N83" s="374"/>
      <c r="O83" s="530">
        <v>1</v>
      </c>
      <c r="P83" s="528">
        <v>18</v>
      </c>
      <c r="Q83" s="511">
        <v>44</v>
      </c>
      <c r="R83" s="530">
        <v>3</v>
      </c>
      <c r="S83" s="376"/>
      <c r="T83" s="528"/>
      <c r="U83" s="757"/>
      <c r="V83" s="754"/>
      <c r="W83" s="528"/>
      <c r="X83" s="376"/>
      <c r="Y83" s="376"/>
      <c r="Z83" s="511"/>
      <c r="AA83" s="373"/>
      <c r="AB83" s="528"/>
      <c r="AC83" s="377"/>
      <c r="AD83" s="375"/>
      <c r="AE83" s="374"/>
      <c r="AF83" s="492"/>
      <c r="AG83" s="493"/>
      <c r="AH83" s="772" t="s">
        <v>566</v>
      </c>
      <c r="AI83" s="531"/>
      <c r="AJ83" s="530">
        <v>5</v>
      </c>
      <c r="AK83" s="541">
        <f>IF(AJ83="","",(VLOOKUP(AJ83,償却率表!A:B,2,FALSE)))</f>
        <v>0.2</v>
      </c>
      <c r="AL83" s="505" t="s">
        <v>177</v>
      </c>
      <c r="AM83" s="524">
        <f>IF(AL83="","",(VLOOKUP(AL83,PD!G:H,2,FALSE)))</f>
        <v>1</v>
      </c>
      <c r="AN83" s="778">
        <v>42347</v>
      </c>
      <c r="AO83" s="533">
        <v>2015</v>
      </c>
      <c r="AP83" s="620"/>
      <c r="AQ83" s="621">
        <v>2015</v>
      </c>
      <c r="AR83" s="528">
        <f t="shared" si="103"/>
        <v>3</v>
      </c>
      <c r="AS83" s="377">
        <f t="shared" ref="AS83:AS142" si="164">IF(OR(AQ83="",AJ83="",AM83=3),"",AQ83+AJ83)</f>
        <v>2020</v>
      </c>
      <c r="AT83" s="540">
        <v>27928800</v>
      </c>
      <c r="AU83" s="392"/>
      <c r="AV83" s="393"/>
      <c r="AW83" s="577"/>
      <c r="AX83" s="373"/>
      <c r="AY83" s="616" t="s">
        <v>179</v>
      </c>
      <c r="AZ83" s="521">
        <f>IF(AY83="","",(VLOOKUP(AY83,PD!J:K,2,FALSE)))</f>
        <v>1</v>
      </c>
      <c r="BA83" s="528">
        <v>2015</v>
      </c>
      <c r="BB83" s="589">
        <f t="shared" si="43"/>
        <v>16757280</v>
      </c>
      <c r="BC83" s="778" t="s">
        <v>568</v>
      </c>
      <c r="BD83" s="376">
        <v>2015</v>
      </c>
      <c r="BE83" s="493">
        <v>10</v>
      </c>
      <c r="BF83" s="394">
        <f t="shared" si="104"/>
        <v>0</v>
      </c>
      <c r="BG83" s="395" t="str">
        <f t="shared" si="105"/>
        <v/>
      </c>
      <c r="BH83" s="396" t="str">
        <f t="shared" si="106"/>
        <v/>
      </c>
      <c r="BI83" s="396" t="str">
        <f t="shared" si="107"/>
        <v/>
      </c>
      <c r="BJ83" s="396" t="str">
        <f t="shared" si="108"/>
        <v/>
      </c>
      <c r="BK83" s="396" t="str">
        <f t="shared" si="109"/>
        <v/>
      </c>
      <c r="BL83" s="396" t="str">
        <f t="shared" si="110"/>
        <v/>
      </c>
      <c r="BM83" s="396" t="str">
        <f t="shared" si="111"/>
        <v/>
      </c>
      <c r="BN83" s="396" t="str">
        <f t="shared" si="112"/>
        <v/>
      </c>
      <c r="BO83" s="396" t="str">
        <f t="shared" si="113"/>
        <v/>
      </c>
      <c r="BP83" s="397" t="str">
        <f t="shared" si="114"/>
        <v/>
      </c>
      <c r="BQ83" s="782"/>
      <c r="BR83" s="380"/>
      <c r="BS83" s="600"/>
      <c r="BT83" s="394">
        <f t="shared" si="115"/>
        <v>0</v>
      </c>
      <c r="BU83" s="395" t="str">
        <f t="shared" si="116"/>
        <v/>
      </c>
      <c r="BV83" s="396" t="str">
        <f t="shared" si="117"/>
        <v/>
      </c>
      <c r="BW83" s="396" t="str">
        <f t="shared" si="118"/>
        <v/>
      </c>
      <c r="BX83" s="396" t="str">
        <f t="shared" si="119"/>
        <v/>
      </c>
      <c r="BY83" s="396" t="str">
        <f t="shared" si="120"/>
        <v/>
      </c>
      <c r="BZ83" s="396" t="str">
        <f t="shared" si="121"/>
        <v/>
      </c>
      <c r="CA83" s="396" t="str">
        <f t="shared" si="122"/>
        <v/>
      </c>
      <c r="CB83" s="396" t="str">
        <f t="shared" si="123"/>
        <v/>
      </c>
      <c r="CC83" s="396" t="str">
        <f t="shared" si="124"/>
        <v/>
      </c>
      <c r="CD83" s="396" t="str">
        <f t="shared" si="125"/>
        <v/>
      </c>
      <c r="CE83" s="397" t="str">
        <f t="shared" si="126"/>
        <v/>
      </c>
      <c r="CF83" s="379"/>
      <c r="CG83" s="378"/>
      <c r="CH83" s="378"/>
      <c r="CI83" s="378"/>
      <c r="CJ83" s="382">
        <v>27928800</v>
      </c>
      <c r="CK83" s="398">
        <f t="shared" ref="CK83:CK142" si="165">SUM(CF83:CJ83)</f>
        <v>27928800</v>
      </c>
      <c r="CL83" s="709">
        <f t="shared" ref="CL83:CL142" si="166">IF(AND(BS83&lt;&gt;"",$A$1&gt;=BR83,BR83&lt;&gt;""),0,IF(AZ83=4,1,IF(AQ83="",0,IF(AZ83=1,AT83,IF(AZ83=2,INT(AU83*AH83),IF(AZ83=3,AV83))))))</f>
        <v>27928800</v>
      </c>
      <c r="CM83" s="710">
        <f t="shared" ref="CM83:CM142" si="167">IF(OR(AM83=3,AZ83=4,CL83=0,AK83=0,AK83=""),0,IF(CL83="","",IF(AND(BS83&lt;&gt;"",$A$1&gt;=BR83,BR83&lt;&gt;""),0,IF(AQ83="",0,IF(AM83=1,IF(OR(AR83&gt;AJ83,AR83=0),0,IF(0&gt;CL83-(($AR83-1)*INT($CL83*$AK83)),0,IF(OR(AJ83=AR83,CL83-(($AR83-1)*INT($CL83*$AK83))&lt;INT(AK83*CL83)),CL83-(($AR83-1)*INT($CL83*$AK83))-1,IF($A$1=$AQ83,0,IF($A$1&gt;$AQ83,INT(AK83*CL83)))))),IF(OR(AR83&gt;AJ83,AR83=0),0,IF(0&gt;CL83-(($AR83-1)*INT($CL83*$AK83)),0,IF(OR(AJ83=AR83,CL83-(($AR83-1)*INT($CL83*$AK83))&lt;INT(AK83*CL83)),CL83-(($AR83-1)*INT($CL83*$AK83)),IF($A$1=$AQ83,0,IF($A$1&gt;$AQ83,INT(AK83*CL83)))))))))))</f>
        <v>5585760</v>
      </c>
      <c r="CN83" s="710">
        <f t="shared" ref="CN83:CN142" si="168">IF(OR(AM83=3,AZ83=4),0,IF(OR(,CL83=0,AK83=0,AK83=""),0,IF(CL83="","",IF(AND(BS83&lt;&gt;"",$A$1&gt;=BR83,BR83&lt;&gt;""),0,IF(AM83=1,IF($AR83&gt;$AJ83,CL83-1,IF($A$1=AQ83,0,IF(OR(AJ83=AR83,CL83-(($AR83-1)*INT($CL83*$AK83))&lt;INT(AK83*CL83)),CL83-1,$AR83*INT($CL83*$AK83)))),IF(AM83=2,IF(AQ83="","",IF($AR83&gt;$AJ83,CL83,IF($A$1=AQ83,0,IF(OR(AJ83=AR83,CL83-(($AR83-1)*INT($CL83*$AK83))&lt;INT(AK83*CL83)),CL83,$AR83*INT($CL83*$AK83)))))))))))</f>
        <v>16757280</v>
      </c>
      <c r="CO83" s="786">
        <f t="shared" ref="CO83:CO142" si="169">IF(CL83=0,0,IF(CL83="","",IF(AND(BS83&lt;&gt;"",$A$1&gt;=BR83,BR83&lt;&gt;""),0,IF(AZ83=4,1,IF(AQ83="",0,INT(CL83-CN83))))))</f>
        <v>11171520</v>
      </c>
      <c r="CP83" s="617">
        <f t="shared" si="160"/>
        <v>0</v>
      </c>
      <c r="CQ83" s="503"/>
      <c r="CR83" s="373"/>
      <c r="CS83" s="377"/>
      <c r="CT83" s="590"/>
      <c r="CU83" s="590"/>
      <c r="CV83" s="373"/>
      <c r="CW83" s="376"/>
      <c r="CX83" s="376"/>
      <c r="CY83" s="376"/>
      <c r="CZ83" s="376"/>
      <c r="DA83" s="376"/>
      <c r="DB83" s="376"/>
      <c r="DC83" s="376"/>
      <c r="DD83" s="376"/>
      <c r="DE83" s="377"/>
      <c r="DF83" s="373"/>
      <c r="DG83" s="376"/>
      <c r="DH83" s="376"/>
      <c r="DI83" s="376"/>
      <c r="DJ83" s="376"/>
      <c r="DK83" s="376"/>
      <c r="DL83" s="376"/>
      <c r="DM83" s="376"/>
      <c r="DN83" s="376"/>
      <c r="DO83" s="376"/>
      <c r="DP83" s="377"/>
      <c r="DQ83" s="592"/>
      <c r="DR83" s="373"/>
      <c r="DS83" s="376"/>
      <c r="DT83" s="376"/>
      <c r="DU83" s="376"/>
      <c r="DV83" s="376"/>
      <c r="DW83" s="376"/>
      <c r="DX83" s="376"/>
      <c r="DY83" s="376"/>
      <c r="DZ83" s="376"/>
      <c r="EA83" s="376"/>
      <c r="EB83" s="376"/>
      <c r="EC83" s="376"/>
      <c r="ED83" s="376"/>
      <c r="EE83" s="376"/>
      <c r="EF83" s="374"/>
      <c r="EG83" s="374"/>
      <c r="EH83" s="374"/>
      <c r="EI83" s="374"/>
      <c r="EJ83" s="374"/>
      <c r="EK83" s="374"/>
      <c r="EL83" s="374"/>
      <c r="EM83" s="374"/>
      <c r="EN83" s="374"/>
      <c r="EO83" s="766">
        <f t="shared" si="127"/>
        <v>5585760</v>
      </c>
      <c r="EP83" s="374"/>
      <c r="EQ83" s="374"/>
      <c r="ER83" s="374"/>
      <c r="ES83" s="374"/>
      <c r="ET83" s="374"/>
      <c r="EU83" s="377"/>
      <c r="EV83" s="590"/>
      <c r="EW83" s="618">
        <f t="shared" si="161"/>
        <v>2015</v>
      </c>
      <c r="EX83" s="709">
        <f t="shared" si="39"/>
        <v>27928800</v>
      </c>
      <c r="EY83" s="710">
        <f t="shared" si="40"/>
        <v>5585760</v>
      </c>
      <c r="EZ83" s="710">
        <f t="shared" si="41"/>
        <v>11171520</v>
      </c>
      <c r="FA83" s="711">
        <f t="shared" si="42"/>
        <v>16757280</v>
      </c>
      <c r="FB83" s="379">
        <v>27928800</v>
      </c>
      <c r="FC83" s="378">
        <v>5585760</v>
      </c>
      <c r="FD83" s="378">
        <v>11171520</v>
      </c>
      <c r="FE83" s="609">
        <v>16757280</v>
      </c>
      <c r="FF83" s="381">
        <f t="shared" si="163"/>
        <v>0</v>
      </c>
    </row>
    <row r="84" spans="1:162" s="277" customFormat="1" x14ac:dyDescent="0.15">
      <c r="A84" s="492">
        <v>70</v>
      </c>
      <c r="B84" s="511"/>
      <c r="C84" s="490" t="s">
        <v>197</v>
      </c>
      <c r="D84" s="777">
        <f>IF(C84="","",(VLOOKUP(C84,PD!A:B,2,FALSE)))</f>
        <v>30</v>
      </c>
      <c r="E84" s="390" t="s">
        <v>510</v>
      </c>
      <c r="F84" s="390" t="s">
        <v>560</v>
      </c>
      <c r="G84" s="547" t="s">
        <v>565</v>
      </c>
      <c r="H84" s="528"/>
      <c r="I84" s="376" t="s">
        <v>471</v>
      </c>
      <c r="J84" s="528"/>
      <c r="K84" s="377"/>
      <c r="L84" s="373" t="s">
        <v>613</v>
      </c>
      <c r="M84" s="547" t="s">
        <v>563</v>
      </c>
      <c r="N84" s="374"/>
      <c r="O84" s="530">
        <v>1</v>
      </c>
      <c r="P84" s="528">
        <v>18</v>
      </c>
      <c r="Q84" s="511">
        <v>44</v>
      </c>
      <c r="R84" s="530">
        <v>3</v>
      </c>
      <c r="S84" s="376"/>
      <c r="T84" s="528"/>
      <c r="U84" s="757"/>
      <c r="V84" s="754"/>
      <c r="W84" s="528"/>
      <c r="X84" s="376"/>
      <c r="Y84" s="376"/>
      <c r="Z84" s="511"/>
      <c r="AA84" s="373"/>
      <c r="AB84" s="528"/>
      <c r="AC84" s="377"/>
      <c r="AD84" s="375"/>
      <c r="AE84" s="374"/>
      <c r="AF84" s="492"/>
      <c r="AG84" s="493"/>
      <c r="AH84" s="772" t="s">
        <v>567</v>
      </c>
      <c r="AI84" s="531"/>
      <c r="AJ84" s="530">
        <v>5</v>
      </c>
      <c r="AK84" s="541">
        <f>IF(AJ84="","",(VLOOKUP(AJ84,償却率表!A:B,2,FALSE)))</f>
        <v>0.2</v>
      </c>
      <c r="AL84" s="505" t="s">
        <v>177</v>
      </c>
      <c r="AM84" s="524">
        <f>IF(AL84="","",(VLOOKUP(AL84,PD!G:H,2,FALSE)))</f>
        <v>1</v>
      </c>
      <c r="AN84" s="778">
        <v>42410</v>
      </c>
      <c r="AO84" s="533">
        <v>2015</v>
      </c>
      <c r="AP84" s="620"/>
      <c r="AQ84" s="621">
        <v>2015</v>
      </c>
      <c r="AR84" s="528">
        <f t="shared" si="103"/>
        <v>3</v>
      </c>
      <c r="AS84" s="377">
        <f t="shared" si="164"/>
        <v>2020</v>
      </c>
      <c r="AT84" s="540">
        <v>39430800</v>
      </c>
      <c r="AU84" s="392"/>
      <c r="AV84" s="393"/>
      <c r="AW84" s="577"/>
      <c r="AX84" s="373"/>
      <c r="AY84" s="616" t="s">
        <v>179</v>
      </c>
      <c r="AZ84" s="521">
        <f>IF(AY84="","",(VLOOKUP(AY84,PD!J:K,2,FALSE)))</f>
        <v>1</v>
      </c>
      <c r="BA84" s="528">
        <v>2015</v>
      </c>
      <c r="BB84" s="589">
        <f t="shared" si="43"/>
        <v>23658480</v>
      </c>
      <c r="BC84" s="778" t="s">
        <v>557</v>
      </c>
      <c r="BD84" s="376">
        <v>2015</v>
      </c>
      <c r="BE84" s="493">
        <v>10</v>
      </c>
      <c r="BF84" s="394">
        <f t="shared" si="104"/>
        <v>0</v>
      </c>
      <c r="BG84" s="395" t="str">
        <f t="shared" si="105"/>
        <v/>
      </c>
      <c r="BH84" s="396" t="str">
        <f t="shared" si="106"/>
        <v/>
      </c>
      <c r="BI84" s="396" t="str">
        <f t="shared" si="107"/>
        <v/>
      </c>
      <c r="BJ84" s="396" t="str">
        <f t="shared" si="108"/>
        <v/>
      </c>
      <c r="BK84" s="396" t="str">
        <f t="shared" si="109"/>
        <v/>
      </c>
      <c r="BL84" s="396" t="str">
        <f t="shared" si="110"/>
        <v/>
      </c>
      <c r="BM84" s="396" t="str">
        <f t="shared" si="111"/>
        <v/>
      </c>
      <c r="BN84" s="396" t="str">
        <f t="shared" si="112"/>
        <v/>
      </c>
      <c r="BO84" s="396" t="str">
        <f t="shared" si="113"/>
        <v/>
      </c>
      <c r="BP84" s="397" t="str">
        <f t="shared" si="114"/>
        <v/>
      </c>
      <c r="BQ84" s="782"/>
      <c r="BR84" s="380"/>
      <c r="BS84" s="600"/>
      <c r="BT84" s="394">
        <f t="shared" si="115"/>
        <v>0</v>
      </c>
      <c r="BU84" s="395" t="str">
        <f t="shared" si="116"/>
        <v/>
      </c>
      <c r="BV84" s="396" t="str">
        <f t="shared" si="117"/>
        <v/>
      </c>
      <c r="BW84" s="396" t="str">
        <f t="shared" si="118"/>
        <v/>
      </c>
      <c r="BX84" s="396" t="str">
        <f t="shared" si="119"/>
        <v/>
      </c>
      <c r="BY84" s="396" t="str">
        <f t="shared" si="120"/>
        <v/>
      </c>
      <c r="BZ84" s="396" t="str">
        <f t="shared" si="121"/>
        <v/>
      </c>
      <c r="CA84" s="396" t="str">
        <f t="shared" si="122"/>
        <v/>
      </c>
      <c r="CB84" s="396" t="str">
        <f t="shared" si="123"/>
        <v/>
      </c>
      <c r="CC84" s="396" t="str">
        <f t="shared" si="124"/>
        <v/>
      </c>
      <c r="CD84" s="396" t="str">
        <f t="shared" si="125"/>
        <v/>
      </c>
      <c r="CE84" s="397" t="str">
        <f t="shared" si="126"/>
        <v/>
      </c>
      <c r="CF84" s="379"/>
      <c r="CG84" s="378"/>
      <c r="CH84" s="378"/>
      <c r="CI84" s="378"/>
      <c r="CJ84" s="382">
        <v>39430800</v>
      </c>
      <c r="CK84" s="398">
        <f t="shared" si="165"/>
        <v>39430800</v>
      </c>
      <c r="CL84" s="709">
        <f t="shared" si="166"/>
        <v>39430800</v>
      </c>
      <c r="CM84" s="710">
        <f t="shared" si="167"/>
        <v>7886160</v>
      </c>
      <c r="CN84" s="710">
        <f t="shared" si="168"/>
        <v>23658480</v>
      </c>
      <c r="CO84" s="786">
        <f t="shared" si="169"/>
        <v>15772320</v>
      </c>
      <c r="CP84" s="617">
        <f t="shared" si="160"/>
        <v>0</v>
      </c>
      <c r="CQ84" s="503"/>
      <c r="CR84" s="373"/>
      <c r="CS84" s="377"/>
      <c r="CT84" s="590"/>
      <c r="CU84" s="590"/>
      <c r="CV84" s="373"/>
      <c r="CW84" s="376"/>
      <c r="CX84" s="376"/>
      <c r="CY84" s="376"/>
      <c r="CZ84" s="376"/>
      <c r="DA84" s="376"/>
      <c r="DB84" s="376"/>
      <c r="DC84" s="376"/>
      <c r="DD84" s="376"/>
      <c r="DE84" s="377"/>
      <c r="DF84" s="373"/>
      <c r="DG84" s="376"/>
      <c r="DH84" s="376"/>
      <c r="DI84" s="376"/>
      <c r="DJ84" s="376"/>
      <c r="DK84" s="376"/>
      <c r="DL84" s="376"/>
      <c r="DM84" s="376"/>
      <c r="DN84" s="376"/>
      <c r="DO84" s="376"/>
      <c r="DP84" s="377"/>
      <c r="DQ84" s="592"/>
      <c r="DR84" s="373"/>
      <c r="DS84" s="376"/>
      <c r="DT84" s="376"/>
      <c r="DU84" s="376"/>
      <c r="DV84" s="376"/>
      <c r="DW84" s="376"/>
      <c r="DX84" s="376"/>
      <c r="DY84" s="376"/>
      <c r="DZ84" s="376"/>
      <c r="EA84" s="376"/>
      <c r="EB84" s="376"/>
      <c r="EC84" s="376"/>
      <c r="ED84" s="376"/>
      <c r="EE84" s="376"/>
      <c r="EF84" s="374"/>
      <c r="EG84" s="374"/>
      <c r="EH84" s="374"/>
      <c r="EI84" s="374"/>
      <c r="EJ84" s="374"/>
      <c r="EK84" s="374"/>
      <c r="EL84" s="374"/>
      <c r="EM84" s="374"/>
      <c r="EN84" s="374"/>
      <c r="EO84" s="766">
        <f t="shared" si="127"/>
        <v>7886160</v>
      </c>
      <c r="EP84" s="374"/>
      <c r="EQ84" s="374"/>
      <c r="ER84" s="374"/>
      <c r="ES84" s="374"/>
      <c r="ET84" s="374"/>
      <c r="EU84" s="377"/>
      <c r="EV84" s="590"/>
      <c r="EW84" s="618">
        <f t="shared" si="161"/>
        <v>2015</v>
      </c>
      <c r="EX84" s="709">
        <f t="shared" si="39"/>
        <v>39430800</v>
      </c>
      <c r="EY84" s="710">
        <f t="shared" si="40"/>
        <v>7886160</v>
      </c>
      <c r="EZ84" s="710">
        <f t="shared" si="41"/>
        <v>15772320</v>
      </c>
      <c r="FA84" s="711">
        <f t="shared" si="42"/>
        <v>23658480</v>
      </c>
      <c r="FB84" s="379">
        <v>39430800</v>
      </c>
      <c r="FC84" s="378">
        <v>7886160</v>
      </c>
      <c r="FD84" s="378">
        <v>15772320</v>
      </c>
      <c r="FE84" s="609">
        <v>23658480</v>
      </c>
      <c r="FF84" s="381">
        <f t="shared" si="163"/>
        <v>0</v>
      </c>
    </row>
    <row r="85" spans="1:162" s="277" customFormat="1" x14ac:dyDescent="0.15">
      <c r="A85" s="492">
        <v>71</v>
      </c>
      <c r="B85" s="511"/>
      <c r="C85" s="490" t="s">
        <v>197</v>
      </c>
      <c r="D85" s="777">
        <f>IF(C85="","",(VLOOKUP(C85,PD!A:B,2,FALSE)))</f>
        <v>30</v>
      </c>
      <c r="E85" s="390" t="s">
        <v>510</v>
      </c>
      <c r="F85" s="390" t="s">
        <v>574</v>
      </c>
      <c r="G85" s="547" t="s">
        <v>575</v>
      </c>
      <c r="H85" s="528"/>
      <c r="I85" s="376" t="s">
        <v>470</v>
      </c>
      <c r="J85" s="528"/>
      <c r="K85" s="377"/>
      <c r="L85" s="373" t="s">
        <v>613</v>
      </c>
      <c r="M85" s="547" t="s">
        <v>578</v>
      </c>
      <c r="N85" s="374"/>
      <c r="O85" s="530">
        <v>1</v>
      </c>
      <c r="P85" s="528">
        <v>18</v>
      </c>
      <c r="Q85" s="511">
        <v>44</v>
      </c>
      <c r="R85" s="530">
        <v>3</v>
      </c>
      <c r="S85" s="376"/>
      <c r="T85" s="528"/>
      <c r="U85" s="757"/>
      <c r="V85" s="754"/>
      <c r="W85" s="528"/>
      <c r="X85" s="376"/>
      <c r="Y85" s="376"/>
      <c r="Z85" s="511"/>
      <c r="AA85" s="373"/>
      <c r="AB85" s="528"/>
      <c r="AC85" s="377"/>
      <c r="AD85" s="375"/>
      <c r="AE85" s="374"/>
      <c r="AF85" s="492"/>
      <c r="AG85" s="493"/>
      <c r="AH85" s="772" t="s">
        <v>579</v>
      </c>
      <c r="AI85" s="531"/>
      <c r="AJ85" s="530">
        <v>5</v>
      </c>
      <c r="AK85" s="541">
        <f>IF(AJ85="","",(VLOOKUP(AJ85,償却率表!A:B,2,FALSE)))</f>
        <v>0.2</v>
      </c>
      <c r="AL85" s="505" t="s">
        <v>177</v>
      </c>
      <c r="AM85" s="524">
        <f>IF(AL85="","",(VLOOKUP(AL85,PD!G:H,2,FALSE)))</f>
        <v>1</v>
      </c>
      <c r="AN85" s="778">
        <v>42818</v>
      </c>
      <c r="AO85" s="533">
        <v>2016</v>
      </c>
      <c r="AP85" s="620"/>
      <c r="AQ85" s="621">
        <v>2016</v>
      </c>
      <c r="AR85" s="528">
        <f t="shared" si="103"/>
        <v>2</v>
      </c>
      <c r="AS85" s="377">
        <f t="shared" si="164"/>
        <v>2021</v>
      </c>
      <c r="AT85" s="540">
        <v>83724192</v>
      </c>
      <c r="AU85" s="392"/>
      <c r="AV85" s="393"/>
      <c r="AW85" s="577"/>
      <c r="AX85" s="373"/>
      <c r="AY85" s="616" t="s">
        <v>179</v>
      </c>
      <c r="AZ85" s="521">
        <v>1</v>
      </c>
      <c r="BA85" s="528">
        <v>2016</v>
      </c>
      <c r="BB85" s="589">
        <f t="shared" si="43"/>
        <v>83724192</v>
      </c>
      <c r="BC85" s="492" t="s">
        <v>580</v>
      </c>
      <c r="BD85" s="376">
        <v>2016</v>
      </c>
      <c r="BE85" s="493">
        <v>10</v>
      </c>
      <c r="BF85" s="394">
        <f t="shared" si="104"/>
        <v>0</v>
      </c>
      <c r="BG85" s="395" t="str">
        <f t="shared" si="105"/>
        <v/>
      </c>
      <c r="BH85" s="396" t="str">
        <f t="shared" si="106"/>
        <v/>
      </c>
      <c r="BI85" s="396" t="str">
        <f t="shared" si="107"/>
        <v/>
      </c>
      <c r="BJ85" s="396" t="str">
        <f t="shared" si="108"/>
        <v/>
      </c>
      <c r="BK85" s="396" t="str">
        <f t="shared" si="109"/>
        <v/>
      </c>
      <c r="BL85" s="396" t="str">
        <f t="shared" si="110"/>
        <v/>
      </c>
      <c r="BM85" s="396" t="str">
        <f t="shared" si="111"/>
        <v/>
      </c>
      <c r="BN85" s="396" t="str">
        <f t="shared" si="112"/>
        <v/>
      </c>
      <c r="BO85" s="396" t="str">
        <f t="shared" si="113"/>
        <v/>
      </c>
      <c r="BP85" s="397" t="str">
        <f t="shared" si="114"/>
        <v/>
      </c>
      <c r="BQ85" s="782"/>
      <c r="BR85" s="380"/>
      <c r="BS85" s="600"/>
      <c r="BT85" s="394">
        <f t="shared" si="115"/>
        <v>0</v>
      </c>
      <c r="BU85" s="395" t="str">
        <f t="shared" si="116"/>
        <v/>
      </c>
      <c r="BV85" s="396" t="str">
        <f t="shared" si="117"/>
        <v/>
      </c>
      <c r="BW85" s="396" t="str">
        <f t="shared" si="118"/>
        <v/>
      </c>
      <c r="BX85" s="396" t="str">
        <f t="shared" si="119"/>
        <v/>
      </c>
      <c r="BY85" s="396" t="str">
        <f t="shared" si="120"/>
        <v/>
      </c>
      <c r="BZ85" s="396" t="str">
        <f t="shared" si="121"/>
        <v/>
      </c>
      <c r="CA85" s="396" t="str">
        <f t="shared" si="122"/>
        <v/>
      </c>
      <c r="CB85" s="396" t="str">
        <f t="shared" si="123"/>
        <v/>
      </c>
      <c r="CC85" s="396" t="str">
        <f t="shared" si="124"/>
        <v/>
      </c>
      <c r="CD85" s="396" t="str">
        <f t="shared" si="125"/>
        <v/>
      </c>
      <c r="CE85" s="397" t="str">
        <f t="shared" si="126"/>
        <v/>
      </c>
      <c r="CF85" s="379"/>
      <c r="CG85" s="378"/>
      <c r="CH85" s="378"/>
      <c r="CI85" s="378"/>
      <c r="CJ85" s="382">
        <v>83724192</v>
      </c>
      <c r="CK85" s="398">
        <f t="shared" si="165"/>
        <v>83724192</v>
      </c>
      <c r="CL85" s="709">
        <f t="shared" si="166"/>
        <v>83724192</v>
      </c>
      <c r="CM85" s="710">
        <f t="shared" si="167"/>
        <v>16744838</v>
      </c>
      <c r="CN85" s="710">
        <f t="shared" si="168"/>
        <v>33489676</v>
      </c>
      <c r="CO85" s="786">
        <f t="shared" si="169"/>
        <v>50234516</v>
      </c>
      <c r="CP85" s="617">
        <f t="shared" ref="CP85:CP142" si="170">IF($A$1&lt;&gt;BA85,0,IF(AND(BS85&lt;&gt;"",$A$1&gt;=BR85),0,IF(CM85="","",CM85+CO85)))</f>
        <v>0</v>
      </c>
      <c r="CQ85" s="503"/>
      <c r="CR85" s="373"/>
      <c r="CS85" s="377"/>
      <c r="CT85" s="590"/>
      <c r="CU85" s="590"/>
      <c r="CV85" s="373"/>
      <c r="CW85" s="376"/>
      <c r="CX85" s="376"/>
      <c r="CY85" s="376"/>
      <c r="CZ85" s="376"/>
      <c r="DA85" s="376"/>
      <c r="DB85" s="376"/>
      <c r="DC85" s="376"/>
      <c r="DD85" s="376"/>
      <c r="DE85" s="377"/>
      <c r="DF85" s="373"/>
      <c r="DG85" s="376"/>
      <c r="DH85" s="376"/>
      <c r="DI85" s="376"/>
      <c r="DJ85" s="376"/>
      <c r="DK85" s="376"/>
      <c r="DL85" s="376"/>
      <c r="DM85" s="376"/>
      <c r="DN85" s="376"/>
      <c r="DO85" s="376"/>
      <c r="DP85" s="377"/>
      <c r="DQ85" s="592"/>
      <c r="DR85" s="373"/>
      <c r="DS85" s="376"/>
      <c r="DT85" s="376"/>
      <c r="DU85" s="376"/>
      <c r="DV85" s="376"/>
      <c r="DW85" s="376"/>
      <c r="DX85" s="376"/>
      <c r="DY85" s="376"/>
      <c r="DZ85" s="376"/>
      <c r="EA85" s="376"/>
      <c r="EB85" s="376"/>
      <c r="EC85" s="376"/>
      <c r="ED85" s="376"/>
      <c r="EE85" s="376"/>
      <c r="EF85" s="374"/>
      <c r="EG85" s="374"/>
      <c r="EH85" s="374"/>
      <c r="EI85" s="374"/>
      <c r="EJ85" s="374"/>
      <c r="EK85" s="374"/>
      <c r="EL85" s="374"/>
      <c r="EM85" s="374"/>
      <c r="EN85" s="374"/>
      <c r="EO85" s="766">
        <f t="shared" si="127"/>
        <v>16744838</v>
      </c>
      <c r="EP85" s="374"/>
      <c r="EQ85" s="374"/>
      <c r="ER85" s="374"/>
      <c r="ES85" s="374"/>
      <c r="ET85" s="374"/>
      <c r="EU85" s="377"/>
      <c r="EV85" s="590"/>
      <c r="EW85" s="618">
        <f t="shared" si="161"/>
        <v>2016</v>
      </c>
      <c r="EX85" s="709">
        <f t="shared" si="39"/>
        <v>83724192</v>
      </c>
      <c r="EY85" s="710">
        <f t="shared" si="40"/>
        <v>16744838</v>
      </c>
      <c r="EZ85" s="710">
        <f t="shared" si="41"/>
        <v>16744838</v>
      </c>
      <c r="FA85" s="711">
        <f t="shared" si="42"/>
        <v>66979354</v>
      </c>
      <c r="FB85" s="379">
        <v>83724192</v>
      </c>
      <c r="FC85" s="378">
        <v>0</v>
      </c>
      <c r="FD85" s="378">
        <v>0</v>
      </c>
      <c r="FE85" s="609">
        <v>83724192</v>
      </c>
      <c r="FF85" s="381">
        <f t="shared" si="163"/>
        <v>-16744838</v>
      </c>
    </row>
    <row r="86" spans="1:162" s="277" customFormat="1" x14ac:dyDescent="0.15">
      <c r="A86" s="492">
        <v>72</v>
      </c>
      <c r="B86" s="511"/>
      <c r="C86" s="490" t="s">
        <v>197</v>
      </c>
      <c r="D86" s="777">
        <f>IF(C86="","",(VLOOKUP(C86,PD!A:B,2,FALSE)))</f>
        <v>30</v>
      </c>
      <c r="E86" s="390" t="s">
        <v>510</v>
      </c>
      <c r="F86" s="390" t="s">
        <v>584</v>
      </c>
      <c r="G86" s="547" t="s">
        <v>588</v>
      </c>
      <c r="H86" s="528"/>
      <c r="I86" s="376" t="s">
        <v>470</v>
      </c>
      <c r="J86" s="528"/>
      <c r="K86" s="377"/>
      <c r="L86" s="373" t="s">
        <v>613</v>
      </c>
      <c r="M86" s="547" t="s">
        <v>592</v>
      </c>
      <c r="N86" s="374"/>
      <c r="O86" s="530">
        <v>1</v>
      </c>
      <c r="P86" s="528">
        <v>18</v>
      </c>
      <c r="Q86" s="511">
        <v>44</v>
      </c>
      <c r="R86" s="530">
        <v>3</v>
      </c>
      <c r="S86" s="376"/>
      <c r="T86" s="528"/>
      <c r="U86" s="757"/>
      <c r="V86" s="754"/>
      <c r="W86" s="528"/>
      <c r="X86" s="376"/>
      <c r="Y86" s="376"/>
      <c r="Z86" s="511"/>
      <c r="AA86" s="373"/>
      <c r="AB86" s="528"/>
      <c r="AC86" s="377"/>
      <c r="AD86" s="375"/>
      <c r="AE86" s="374"/>
      <c r="AF86" s="492"/>
      <c r="AG86" s="493"/>
      <c r="AH86" s="772" t="s">
        <v>593</v>
      </c>
      <c r="AI86" s="531"/>
      <c r="AJ86" s="530">
        <v>5</v>
      </c>
      <c r="AK86" s="541">
        <f>IF(AJ86="","",(VLOOKUP(AJ86,償却率表!A:B,2,FALSE)))</f>
        <v>0.2</v>
      </c>
      <c r="AL86" s="505" t="s">
        <v>177</v>
      </c>
      <c r="AM86" s="524">
        <f>IF(AL86="","",(VLOOKUP(AL86,PD!G:H,2,FALSE)))</f>
        <v>1</v>
      </c>
      <c r="AN86" s="599">
        <v>42866</v>
      </c>
      <c r="AO86" s="533">
        <v>2017</v>
      </c>
      <c r="AP86" s="620"/>
      <c r="AQ86" s="621">
        <v>2017</v>
      </c>
      <c r="AR86" s="528">
        <f t="shared" si="103"/>
        <v>1</v>
      </c>
      <c r="AS86" s="377">
        <f t="shared" si="164"/>
        <v>2022</v>
      </c>
      <c r="AT86" s="540">
        <v>13868280</v>
      </c>
      <c r="AU86" s="392"/>
      <c r="AV86" s="393"/>
      <c r="AW86" s="577"/>
      <c r="AX86" s="373"/>
      <c r="AY86" s="616" t="s">
        <v>179</v>
      </c>
      <c r="AZ86" s="521">
        <f>IF(AY86="","",(VLOOKUP(AY86,PD!J:K,2,FALSE)))</f>
        <v>1</v>
      </c>
      <c r="BA86" s="528">
        <v>2017</v>
      </c>
      <c r="BB86" s="589">
        <f t="shared" si="43"/>
        <v>13868280</v>
      </c>
      <c r="BC86" s="492" t="s">
        <v>594</v>
      </c>
      <c r="BD86" s="376">
        <v>2017</v>
      </c>
      <c r="BE86" s="493">
        <v>10</v>
      </c>
      <c r="BF86" s="394">
        <f t="shared" si="104"/>
        <v>0</v>
      </c>
      <c r="BG86" s="395" t="str">
        <f t="shared" si="105"/>
        <v/>
      </c>
      <c r="BH86" s="396" t="str">
        <f t="shared" si="106"/>
        <v/>
      </c>
      <c r="BI86" s="396" t="str">
        <f t="shared" si="107"/>
        <v/>
      </c>
      <c r="BJ86" s="396" t="str">
        <f t="shared" si="108"/>
        <v/>
      </c>
      <c r="BK86" s="396" t="str">
        <f t="shared" si="109"/>
        <v/>
      </c>
      <c r="BL86" s="396" t="str">
        <f t="shared" si="110"/>
        <v/>
      </c>
      <c r="BM86" s="396" t="str">
        <f t="shared" si="111"/>
        <v/>
      </c>
      <c r="BN86" s="396" t="str">
        <f t="shared" si="112"/>
        <v/>
      </c>
      <c r="BO86" s="396" t="str">
        <f t="shared" si="113"/>
        <v/>
      </c>
      <c r="BP86" s="397" t="str">
        <f t="shared" si="114"/>
        <v/>
      </c>
      <c r="BQ86" s="782"/>
      <c r="BR86" s="380"/>
      <c r="BS86" s="600"/>
      <c r="BT86" s="394">
        <f t="shared" si="115"/>
        <v>0</v>
      </c>
      <c r="BU86" s="395" t="str">
        <f t="shared" si="116"/>
        <v/>
      </c>
      <c r="BV86" s="396" t="str">
        <f t="shared" si="117"/>
        <v/>
      </c>
      <c r="BW86" s="396" t="str">
        <f t="shared" si="118"/>
        <v/>
      </c>
      <c r="BX86" s="396" t="str">
        <f t="shared" si="119"/>
        <v/>
      </c>
      <c r="BY86" s="396" t="str">
        <f t="shared" si="120"/>
        <v/>
      </c>
      <c r="BZ86" s="396" t="str">
        <f t="shared" si="121"/>
        <v/>
      </c>
      <c r="CA86" s="396" t="str">
        <f t="shared" si="122"/>
        <v/>
      </c>
      <c r="CB86" s="396" t="str">
        <f t="shared" si="123"/>
        <v/>
      </c>
      <c r="CC86" s="396" t="str">
        <f t="shared" si="124"/>
        <v/>
      </c>
      <c r="CD86" s="396" t="str">
        <f t="shared" si="125"/>
        <v/>
      </c>
      <c r="CE86" s="397" t="str">
        <f t="shared" si="126"/>
        <v/>
      </c>
      <c r="CF86" s="379"/>
      <c r="CG86" s="378"/>
      <c r="CH86" s="378"/>
      <c r="CI86" s="378"/>
      <c r="CJ86" s="382">
        <v>13868280</v>
      </c>
      <c r="CK86" s="398">
        <f t="shared" si="165"/>
        <v>13868280</v>
      </c>
      <c r="CL86" s="709">
        <f t="shared" si="166"/>
        <v>13868280</v>
      </c>
      <c r="CM86" s="710">
        <f t="shared" si="167"/>
        <v>2773656</v>
      </c>
      <c r="CN86" s="710">
        <f t="shared" si="168"/>
        <v>2773656</v>
      </c>
      <c r="CO86" s="786">
        <f t="shared" si="169"/>
        <v>11094624</v>
      </c>
      <c r="CP86" s="617">
        <f t="shared" si="170"/>
        <v>0</v>
      </c>
      <c r="CQ86" s="503"/>
      <c r="CR86" s="373"/>
      <c r="CS86" s="377"/>
      <c r="CT86" s="590"/>
      <c r="CU86" s="590"/>
      <c r="CV86" s="373"/>
      <c r="CW86" s="376"/>
      <c r="CX86" s="376"/>
      <c r="CY86" s="376"/>
      <c r="CZ86" s="376"/>
      <c r="DA86" s="376"/>
      <c r="DB86" s="376"/>
      <c r="DC86" s="376"/>
      <c r="DD86" s="376"/>
      <c r="DE86" s="377"/>
      <c r="DF86" s="373"/>
      <c r="DG86" s="376"/>
      <c r="DH86" s="376"/>
      <c r="DI86" s="376"/>
      <c r="DJ86" s="376"/>
      <c r="DK86" s="376"/>
      <c r="DL86" s="376"/>
      <c r="DM86" s="376"/>
      <c r="DN86" s="376"/>
      <c r="DO86" s="376"/>
      <c r="DP86" s="377"/>
      <c r="DQ86" s="592"/>
      <c r="DR86" s="373"/>
      <c r="DS86" s="376"/>
      <c r="DT86" s="376"/>
      <c r="DU86" s="376"/>
      <c r="DV86" s="376"/>
      <c r="DW86" s="376"/>
      <c r="DX86" s="376"/>
      <c r="DY86" s="376"/>
      <c r="DZ86" s="376"/>
      <c r="EA86" s="376"/>
      <c r="EB86" s="376"/>
      <c r="EC86" s="376"/>
      <c r="ED86" s="376"/>
      <c r="EE86" s="376"/>
      <c r="EF86" s="374"/>
      <c r="EG86" s="374"/>
      <c r="EH86" s="374"/>
      <c r="EI86" s="374"/>
      <c r="EJ86" s="374"/>
      <c r="EK86" s="374"/>
      <c r="EL86" s="374"/>
      <c r="EM86" s="374"/>
      <c r="EN86" s="374"/>
      <c r="EO86" s="766">
        <f t="shared" si="127"/>
        <v>2773656</v>
      </c>
      <c r="EP86" s="374"/>
      <c r="EQ86" s="374"/>
      <c r="ER86" s="374"/>
      <c r="ES86" s="374"/>
      <c r="ET86" s="374"/>
      <c r="EU86" s="377"/>
      <c r="EV86" s="590"/>
      <c r="EW86" s="618">
        <f t="shared" si="161"/>
        <v>2017</v>
      </c>
      <c r="EX86" s="709">
        <f t="shared" si="39"/>
        <v>13868280</v>
      </c>
      <c r="EY86" s="710">
        <f t="shared" si="40"/>
        <v>0</v>
      </c>
      <c r="EZ86" s="710">
        <f t="shared" si="41"/>
        <v>0</v>
      </c>
      <c r="FA86" s="711">
        <f t="shared" si="42"/>
        <v>13868280</v>
      </c>
      <c r="FB86" s="379">
        <v>13868280</v>
      </c>
      <c r="FC86" s="378">
        <v>0</v>
      </c>
      <c r="FD86" s="378">
        <v>0</v>
      </c>
      <c r="FE86" s="609">
        <v>13868280</v>
      </c>
      <c r="FF86" s="381">
        <f t="shared" si="163"/>
        <v>0</v>
      </c>
    </row>
    <row r="87" spans="1:162" s="277" customFormat="1" x14ac:dyDescent="0.15">
      <c r="A87" s="492">
        <v>73</v>
      </c>
      <c r="B87" s="511"/>
      <c r="C87" s="490" t="s">
        <v>197</v>
      </c>
      <c r="D87" s="777">
        <f>IF(C87="","",(VLOOKUP(C87,PD!A:B,2,FALSE)))</f>
        <v>30</v>
      </c>
      <c r="E87" s="390" t="s">
        <v>510</v>
      </c>
      <c r="F87" s="390" t="s">
        <v>585</v>
      </c>
      <c r="G87" s="547" t="s">
        <v>589</v>
      </c>
      <c r="H87" s="528"/>
      <c r="I87" s="376" t="s">
        <v>470</v>
      </c>
      <c r="J87" s="528"/>
      <c r="K87" s="377"/>
      <c r="L87" s="373" t="s">
        <v>613</v>
      </c>
      <c r="M87" s="547" t="s">
        <v>458</v>
      </c>
      <c r="N87" s="374"/>
      <c r="O87" s="530">
        <v>1</v>
      </c>
      <c r="P87" s="528">
        <v>18</v>
      </c>
      <c r="Q87" s="511">
        <v>44</v>
      </c>
      <c r="R87" s="530">
        <v>3</v>
      </c>
      <c r="S87" s="376"/>
      <c r="T87" s="528"/>
      <c r="U87" s="757"/>
      <c r="V87" s="754"/>
      <c r="W87" s="528"/>
      <c r="X87" s="376"/>
      <c r="Y87" s="376"/>
      <c r="Z87" s="511"/>
      <c r="AA87" s="373"/>
      <c r="AB87" s="528"/>
      <c r="AC87" s="377"/>
      <c r="AD87" s="375"/>
      <c r="AE87" s="374"/>
      <c r="AF87" s="492"/>
      <c r="AG87" s="493"/>
      <c r="AH87" s="772" t="s">
        <v>593</v>
      </c>
      <c r="AI87" s="531"/>
      <c r="AJ87" s="530">
        <v>5</v>
      </c>
      <c r="AK87" s="541">
        <f>IF(AJ87="","",(VLOOKUP(AJ87,償却率表!A:B,2,FALSE)))</f>
        <v>0.2</v>
      </c>
      <c r="AL87" s="505" t="s">
        <v>177</v>
      </c>
      <c r="AM87" s="524">
        <f>IF(AL87="","",(VLOOKUP(AL87,PD!G:H,2,FALSE)))</f>
        <v>1</v>
      </c>
      <c r="AN87" s="599">
        <v>42999</v>
      </c>
      <c r="AO87" s="533">
        <v>2017</v>
      </c>
      <c r="AP87" s="620"/>
      <c r="AQ87" s="621">
        <v>2017</v>
      </c>
      <c r="AR87" s="528">
        <f t="shared" si="103"/>
        <v>1</v>
      </c>
      <c r="AS87" s="377">
        <f t="shared" si="164"/>
        <v>2022</v>
      </c>
      <c r="AT87" s="540">
        <v>3164400</v>
      </c>
      <c r="AU87" s="392"/>
      <c r="AV87" s="393"/>
      <c r="AW87" s="577"/>
      <c r="AX87" s="373"/>
      <c r="AY87" s="616" t="s">
        <v>179</v>
      </c>
      <c r="AZ87" s="521">
        <f>IF(AY87="","",(VLOOKUP(AY87,PD!J:K,2,FALSE)))</f>
        <v>1</v>
      </c>
      <c r="BA87" s="528">
        <v>2017</v>
      </c>
      <c r="BB87" s="589">
        <f t="shared" si="43"/>
        <v>3164400</v>
      </c>
      <c r="BC87" s="492" t="s">
        <v>595</v>
      </c>
      <c r="BD87" s="376">
        <v>2017</v>
      </c>
      <c r="BE87" s="493">
        <v>10</v>
      </c>
      <c r="BF87" s="394">
        <f t="shared" si="104"/>
        <v>0</v>
      </c>
      <c r="BG87" s="395" t="str">
        <f t="shared" si="105"/>
        <v/>
      </c>
      <c r="BH87" s="396" t="str">
        <f t="shared" si="106"/>
        <v/>
      </c>
      <c r="BI87" s="396" t="str">
        <f t="shared" si="107"/>
        <v/>
      </c>
      <c r="BJ87" s="396" t="str">
        <f t="shared" si="108"/>
        <v/>
      </c>
      <c r="BK87" s="396" t="str">
        <f t="shared" si="109"/>
        <v/>
      </c>
      <c r="BL87" s="396" t="str">
        <f t="shared" si="110"/>
        <v/>
      </c>
      <c r="BM87" s="396" t="str">
        <f t="shared" si="111"/>
        <v/>
      </c>
      <c r="BN87" s="396" t="str">
        <f t="shared" si="112"/>
        <v/>
      </c>
      <c r="BO87" s="396" t="str">
        <f t="shared" si="113"/>
        <v/>
      </c>
      <c r="BP87" s="397" t="str">
        <f t="shared" si="114"/>
        <v/>
      </c>
      <c r="BQ87" s="782"/>
      <c r="BR87" s="380"/>
      <c r="BS87" s="600"/>
      <c r="BT87" s="394">
        <f t="shared" si="115"/>
        <v>0</v>
      </c>
      <c r="BU87" s="395" t="str">
        <f t="shared" si="116"/>
        <v/>
      </c>
      <c r="BV87" s="396" t="str">
        <f t="shared" si="117"/>
        <v/>
      </c>
      <c r="BW87" s="396" t="str">
        <f t="shared" si="118"/>
        <v/>
      </c>
      <c r="BX87" s="396" t="str">
        <f t="shared" si="119"/>
        <v/>
      </c>
      <c r="BY87" s="396" t="str">
        <f t="shared" si="120"/>
        <v/>
      </c>
      <c r="BZ87" s="396" t="str">
        <f t="shared" si="121"/>
        <v/>
      </c>
      <c r="CA87" s="396" t="str">
        <f t="shared" si="122"/>
        <v/>
      </c>
      <c r="CB87" s="396" t="str">
        <f t="shared" si="123"/>
        <v/>
      </c>
      <c r="CC87" s="396" t="str">
        <f t="shared" si="124"/>
        <v/>
      </c>
      <c r="CD87" s="396" t="str">
        <f t="shared" si="125"/>
        <v/>
      </c>
      <c r="CE87" s="397" t="str">
        <f t="shared" si="126"/>
        <v/>
      </c>
      <c r="CF87" s="379"/>
      <c r="CG87" s="378"/>
      <c r="CH87" s="378"/>
      <c r="CI87" s="378"/>
      <c r="CJ87" s="382">
        <v>3164400</v>
      </c>
      <c r="CK87" s="398">
        <f t="shared" si="165"/>
        <v>3164400</v>
      </c>
      <c r="CL87" s="709">
        <f t="shared" si="166"/>
        <v>3164400</v>
      </c>
      <c r="CM87" s="710">
        <f t="shared" si="167"/>
        <v>632880</v>
      </c>
      <c r="CN87" s="710">
        <f t="shared" si="168"/>
        <v>632880</v>
      </c>
      <c r="CO87" s="786">
        <f t="shared" si="169"/>
        <v>2531520</v>
      </c>
      <c r="CP87" s="617">
        <f t="shared" si="170"/>
        <v>0</v>
      </c>
      <c r="CQ87" s="503"/>
      <c r="CR87" s="373"/>
      <c r="CS87" s="377"/>
      <c r="CT87" s="590"/>
      <c r="CU87" s="725"/>
      <c r="CV87" s="373"/>
      <c r="CW87" s="376"/>
      <c r="CX87" s="376"/>
      <c r="CY87" s="376"/>
      <c r="CZ87" s="376"/>
      <c r="DA87" s="376"/>
      <c r="DB87" s="376"/>
      <c r="DC87" s="376"/>
      <c r="DD87" s="376"/>
      <c r="DE87" s="377"/>
      <c r="DF87" s="373"/>
      <c r="DG87" s="376"/>
      <c r="DH87" s="376"/>
      <c r="DI87" s="376"/>
      <c r="DJ87" s="376"/>
      <c r="DK87" s="376"/>
      <c r="DL87" s="376"/>
      <c r="DM87" s="376"/>
      <c r="DN87" s="376"/>
      <c r="DO87" s="376"/>
      <c r="DP87" s="377"/>
      <c r="DQ87" s="592"/>
      <c r="DR87" s="373"/>
      <c r="DS87" s="376"/>
      <c r="DT87" s="376"/>
      <c r="DU87" s="376"/>
      <c r="DV87" s="376"/>
      <c r="DW87" s="376"/>
      <c r="DX87" s="376"/>
      <c r="DY87" s="376"/>
      <c r="DZ87" s="376"/>
      <c r="EA87" s="376"/>
      <c r="EB87" s="376"/>
      <c r="EC87" s="376"/>
      <c r="ED87" s="376"/>
      <c r="EE87" s="376"/>
      <c r="EF87" s="374"/>
      <c r="EG87" s="374"/>
      <c r="EH87" s="374"/>
      <c r="EI87" s="374"/>
      <c r="EJ87" s="374"/>
      <c r="EK87" s="374"/>
      <c r="EL87" s="374"/>
      <c r="EM87" s="374"/>
      <c r="EN87" s="374"/>
      <c r="EO87" s="766">
        <f t="shared" si="127"/>
        <v>632880</v>
      </c>
      <c r="EP87" s="374"/>
      <c r="EQ87" s="374"/>
      <c r="ER87" s="374"/>
      <c r="ES87" s="374"/>
      <c r="ET87" s="374"/>
      <c r="EU87" s="377"/>
      <c r="EV87" s="590"/>
      <c r="EW87" s="618">
        <f t="shared" si="161"/>
        <v>2017</v>
      </c>
      <c r="EX87" s="709">
        <f t="shared" si="39"/>
        <v>3164400</v>
      </c>
      <c r="EY87" s="710">
        <f t="shared" si="40"/>
        <v>0</v>
      </c>
      <c r="EZ87" s="710">
        <f t="shared" si="41"/>
        <v>0</v>
      </c>
      <c r="FA87" s="711">
        <f t="shared" si="42"/>
        <v>3164400</v>
      </c>
      <c r="FB87" s="379">
        <v>3164400</v>
      </c>
      <c r="FC87" s="378">
        <v>0</v>
      </c>
      <c r="FD87" s="378">
        <v>0</v>
      </c>
      <c r="FE87" s="609">
        <v>3164400</v>
      </c>
      <c r="FF87" s="381">
        <f t="shared" si="163"/>
        <v>0</v>
      </c>
    </row>
    <row r="88" spans="1:162" s="277" customFormat="1" x14ac:dyDescent="0.15">
      <c r="A88" s="492">
        <v>74</v>
      </c>
      <c r="B88" s="511"/>
      <c r="C88" s="490" t="s">
        <v>197</v>
      </c>
      <c r="D88" s="777">
        <f>IF(C88="","",(VLOOKUP(C88,PD!A:B,2,FALSE)))</f>
        <v>30</v>
      </c>
      <c r="E88" s="390" t="s">
        <v>510</v>
      </c>
      <c r="F88" s="390" t="s">
        <v>586</v>
      </c>
      <c r="G88" s="547" t="s">
        <v>590</v>
      </c>
      <c r="H88" s="528"/>
      <c r="I88" s="376" t="s">
        <v>612</v>
      </c>
      <c r="J88" s="528"/>
      <c r="K88" s="377"/>
      <c r="L88" s="373" t="s">
        <v>613</v>
      </c>
      <c r="M88" s="547" t="s">
        <v>592</v>
      </c>
      <c r="N88" s="374"/>
      <c r="O88" s="530">
        <v>1</v>
      </c>
      <c r="P88" s="528">
        <v>18</v>
      </c>
      <c r="Q88" s="511">
        <v>44</v>
      </c>
      <c r="R88" s="530">
        <v>3</v>
      </c>
      <c r="S88" s="376"/>
      <c r="T88" s="528"/>
      <c r="U88" s="757"/>
      <c r="V88" s="754"/>
      <c r="W88" s="528"/>
      <c r="X88" s="376"/>
      <c r="Y88" s="376"/>
      <c r="Z88" s="511"/>
      <c r="AA88" s="373"/>
      <c r="AB88" s="528"/>
      <c r="AC88" s="377"/>
      <c r="AD88" s="375"/>
      <c r="AE88" s="374"/>
      <c r="AF88" s="492"/>
      <c r="AG88" s="493"/>
      <c r="AH88" s="772" t="s">
        <v>593</v>
      </c>
      <c r="AI88" s="531"/>
      <c r="AJ88" s="530">
        <v>5</v>
      </c>
      <c r="AK88" s="541">
        <f>IF(AJ88="","",(VLOOKUP(AJ88,償却率表!A:B,2,FALSE)))</f>
        <v>0.2</v>
      </c>
      <c r="AL88" s="505" t="s">
        <v>177</v>
      </c>
      <c r="AM88" s="524">
        <f>IF(AL88="","",(VLOOKUP(AL88,PD!G:H,2,FALSE)))</f>
        <v>1</v>
      </c>
      <c r="AN88" s="599">
        <v>43019</v>
      </c>
      <c r="AO88" s="533">
        <v>2017</v>
      </c>
      <c r="AP88" s="620"/>
      <c r="AQ88" s="621">
        <v>2017</v>
      </c>
      <c r="AR88" s="528">
        <f t="shared" si="103"/>
        <v>1</v>
      </c>
      <c r="AS88" s="377">
        <f t="shared" si="164"/>
        <v>2022</v>
      </c>
      <c r="AT88" s="540">
        <v>36676800</v>
      </c>
      <c r="AU88" s="392"/>
      <c r="AV88" s="393"/>
      <c r="AW88" s="577"/>
      <c r="AX88" s="373"/>
      <c r="AY88" s="616" t="s">
        <v>179</v>
      </c>
      <c r="AZ88" s="521">
        <f>IF(AY88="","",(VLOOKUP(AY88,PD!J:K,2,FALSE)))</f>
        <v>1</v>
      </c>
      <c r="BA88" s="528">
        <v>2017</v>
      </c>
      <c r="BB88" s="589">
        <f t="shared" si="43"/>
        <v>36676800</v>
      </c>
      <c r="BC88" s="492" t="s">
        <v>596</v>
      </c>
      <c r="BD88" s="376">
        <v>2017</v>
      </c>
      <c r="BE88" s="493">
        <v>10</v>
      </c>
      <c r="BF88" s="394">
        <f t="shared" si="104"/>
        <v>0</v>
      </c>
      <c r="BG88" s="395" t="str">
        <f t="shared" si="105"/>
        <v/>
      </c>
      <c r="BH88" s="396" t="str">
        <f t="shared" si="106"/>
        <v/>
      </c>
      <c r="BI88" s="396" t="str">
        <f t="shared" si="107"/>
        <v/>
      </c>
      <c r="BJ88" s="396" t="str">
        <f t="shared" si="108"/>
        <v/>
      </c>
      <c r="BK88" s="396" t="str">
        <f t="shared" si="109"/>
        <v/>
      </c>
      <c r="BL88" s="396" t="str">
        <f t="shared" si="110"/>
        <v/>
      </c>
      <c r="BM88" s="396" t="str">
        <f t="shared" si="111"/>
        <v/>
      </c>
      <c r="BN88" s="396" t="str">
        <f t="shared" si="112"/>
        <v/>
      </c>
      <c r="BO88" s="396" t="str">
        <f t="shared" si="113"/>
        <v/>
      </c>
      <c r="BP88" s="397" t="str">
        <f t="shared" si="114"/>
        <v/>
      </c>
      <c r="BQ88" s="782"/>
      <c r="BR88" s="380"/>
      <c r="BS88" s="600"/>
      <c r="BT88" s="394">
        <f t="shared" si="115"/>
        <v>0</v>
      </c>
      <c r="BU88" s="395" t="str">
        <f t="shared" si="116"/>
        <v/>
      </c>
      <c r="BV88" s="396" t="str">
        <f t="shared" si="117"/>
        <v/>
      </c>
      <c r="BW88" s="396" t="str">
        <f t="shared" si="118"/>
        <v/>
      </c>
      <c r="BX88" s="396" t="str">
        <f t="shared" si="119"/>
        <v/>
      </c>
      <c r="BY88" s="396" t="str">
        <f t="shared" si="120"/>
        <v/>
      </c>
      <c r="BZ88" s="396" t="str">
        <f t="shared" si="121"/>
        <v/>
      </c>
      <c r="CA88" s="396" t="str">
        <f t="shared" si="122"/>
        <v/>
      </c>
      <c r="CB88" s="396" t="str">
        <f t="shared" si="123"/>
        <v/>
      </c>
      <c r="CC88" s="396" t="str">
        <f t="shared" si="124"/>
        <v/>
      </c>
      <c r="CD88" s="396" t="str">
        <f t="shared" si="125"/>
        <v/>
      </c>
      <c r="CE88" s="397" t="str">
        <f t="shared" si="126"/>
        <v/>
      </c>
      <c r="CF88" s="379"/>
      <c r="CG88" s="378"/>
      <c r="CH88" s="378"/>
      <c r="CI88" s="378"/>
      <c r="CJ88" s="382">
        <v>36676800</v>
      </c>
      <c r="CK88" s="398">
        <f t="shared" si="165"/>
        <v>36676800</v>
      </c>
      <c r="CL88" s="709">
        <f t="shared" si="166"/>
        <v>36676800</v>
      </c>
      <c r="CM88" s="710">
        <f t="shared" si="167"/>
        <v>7335360</v>
      </c>
      <c r="CN88" s="710">
        <f t="shared" si="168"/>
        <v>7335360</v>
      </c>
      <c r="CO88" s="786">
        <f t="shared" si="169"/>
        <v>29341440</v>
      </c>
      <c r="CP88" s="617">
        <f t="shared" si="170"/>
        <v>0</v>
      </c>
      <c r="CQ88" s="503"/>
      <c r="CR88" s="373"/>
      <c r="CS88" s="377"/>
      <c r="CT88" s="590"/>
      <c r="CU88" s="725"/>
      <c r="CV88" s="373"/>
      <c r="CW88" s="376"/>
      <c r="CX88" s="376"/>
      <c r="CY88" s="376"/>
      <c r="CZ88" s="376"/>
      <c r="DA88" s="376"/>
      <c r="DB88" s="376"/>
      <c r="DC88" s="376"/>
      <c r="DD88" s="376"/>
      <c r="DE88" s="377"/>
      <c r="DF88" s="373"/>
      <c r="DG88" s="376"/>
      <c r="DH88" s="376"/>
      <c r="DI88" s="376"/>
      <c r="DJ88" s="376"/>
      <c r="DK88" s="376"/>
      <c r="DL88" s="376"/>
      <c r="DM88" s="376"/>
      <c r="DN88" s="376"/>
      <c r="DO88" s="376"/>
      <c r="DP88" s="377"/>
      <c r="DQ88" s="592"/>
      <c r="DR88" s="373"/>
      <c r="DS88" s="376"/>
      <c r="DT88" s="376"/>
      <c r="DU88" s="376"/>
      <c r="DV88" s="376"/>
      <c r="DW88" s="376"/>
      <c r="DX88" s="376"/>
      <c r="DY88" s="376"/>
      <c r="DZ88" s="376"/>
      <c r="EA88" s="376"/>
      <c r="EB88" s="376"/>
      <c r="EC88" s="376"/>
      <c r="ED88" s="376"/>
      <c r="EE88" s="376"/>
      <c r="EF88" s="374"/>
      <c r="EG88" s="374"/>
      <c r="EH88" s="374"/>
      <c r="EI88" s="374"/>
      <c r="EJ88" s="374"/>
      <c r="EK88" s="374"/>
      <c r="EL88" s="374"/>
      <c r="EM88" s="374"/>
      <c r="EN88" s="374"/>
      <c r="EO88" s="766">
        <f t="shared" si="127"/>
        <v>7335360</v>
      </c>
      <c r="EP88" s="374"/>
      <c r="EQ88" s="374"/>
      <c r="ER88" s="374"/>
      <c r="ES88" s="374"/>
      <c r="ET88" s="374"/>
      <c r="EU88" s="377"/>
      <c r="EV88" s="590"/>
      <c r="EW88" s="618">
        <f t="shared" si="161"/>
        <v>2017</v>
      </c>
      <c r="EX88" s="709">
        <f t="shared" si="39"/>
        <v>36676800</v>
      </c>
      <c r="EY88" s="710">
        <f t="shared" si="40"/>
        <v>0</v>
      </c>
      <c r="EZ88" s="710">
        <f t="shared" si="41"/>
        <v>0</v>
      </c>
      <c r="FA88" s="711">
        <f t="shared" si="42"/>
        <v>36676800</v>
      </c>
      <c r="FB88" s="379">
        <v>36676800</v>
      </c>
      <c r="FC88" s="378">
        <v>0</v>
      </c>
      <c r="FD88" s="378">
        <v>0</v>
      </c>
      <c r="FE88" s="609">
        <v>36676800</v>
      </c>
      <c r="FF88" s="381">
        <f t="shared" si="163"/>
        <v>0</v>
      </c>
    </row>
    <row r="89" spans="1:162" s="277" customFormat="1" x14ac:dyDescent="0.15">
      <c r="A89" s="492">
        <v>75</v>
      </c>
      <c r="B89" s="511"/>
      <c r="C89" s="490" t="s">
        <v>197</v>
      </c>
      <c r="D89" s="777">
        <f>IF(C89="","",(VLOOKUP(C89,PD!A:B,2,FALSE)))</f>
        <v>30</v>
      </c>
      <c r="E89" s="390" t="s">
        <v>510</v>
      </c>
      <c r="F89" s="390" t="s">
        <v>587</v>
      </c>
      <c r="G89" s="547" t="s">
        <v>591</v>
      </c>
      <c r="H89" s="528"/>
      <c r="I89" s="376" t="s">
        <v>470</v>
      </c>
      <c r="J89" s="528"/>
      <c r="K89" s="377"/>
      <c r="L89" s="373" t="s">
        <v>613</v>
      </c>
      <c r="M89" s="547" t="s">
        <v>592</v>
      </c>
      <c r="N89" s="374"/>
      <c r="O89" s="530">
        <v>1</v>
      </c>
      <c r="P89" s="528">
        <v>18</v>
      </c>
      <c r="Q89" s="511">
        <v>44</v>
      </c>
      <c r="R89" s="530">
        <v>3</v>
      </c>
      <c r="S89" s="376"/>
      <c r="T89" s="528"/>
      <c r="U89" s="757"/>
      <c r="V89" s="754"/>
      <c r="W89" s="528"/>
      <c r="X89" s="376"/>
      <c r="Y89" s="376"/>
      <c r="Z89" s="511"/>
      <c r="AA89" s="373"/>
      <c r="AB89" s="528"/>
      <c r="AC89" s="377"/>
      <c r="AD89" s="375"/>
      <c r="AE89" s="374"/>
      <c r="AF89" s="492"/>
      <c r="AG89" s="493"/>
      <c r="AH89" s="772" t="s">
        <v>593</v>
      </c>
      <c r="AI89" s="531"/>
      <c r="AJ89" s="530">
        <v>5</v>
      </c>
      <c r="AK89" s="541">
        <f>IF(AJ89="","",(VLOOKUP(AJ89,償却率表!A:B,2,FALSE)))</f>
        <v>0.2</v>
      </c>
      <c r="AL89" s="505" t="s">
        <v>177</v>
      </c>
      <c r="AM89" s="524">
        <f>IF(AL89="","",(VLOOKUP(AL89,PD!G:H,2,FALSE)))</f>
        <v>1</v>
      </c>
      <c r="AN89" s="599">
        <v>43033</v>
      </c>
      <c r="AO89" s="533">
        <v>2017</v>
      </c>
      <c r="AP89" s="620"/>
      <c r="AQ89" s="621">
        <v>2017</v>
      </c>
      <c r="AR89" s="528">
        <f t="shared" si="103"/>
        <v>1</v>
      </c>
      <c r="AS89" s="377">
        <f t="shared" si="164"/>
        <v>2022</v>
      </c>
      <c r="AT89" s="540">
        <v>19980000</v>
      </c>
      <c r="AU89" s="392"/>
      <c r="AV89" s="393"/>
      <c r="AW89" s="577"/>
      <c r="AX89" s="373"/>
      <c r="AY89" s="616" t="s">
        <v>179</v>
      </c>
      <c r="AZ89" s="521">
        <f>IF(AY89="","",(VLOOKUP(AY89,PD!J:K,2,FALSE)))</f>
        <v>1</v>
      </c>
      <c r="BA89" s="528">
        <v>2017</v>
      </c>
      <c r="BB89" s="589">
        <f t="shared" si="43"/>
        <v>19980000</v>
      </c>
      <c r="BC89" s="492" t="s">
        <v>597</v>
      </c>
      <c r="BD89" s="376">
        <v>2017</v>
      </c>
      <c r="BE89" s="493">
        <v>10</v>
      </c>
      <c r="BF89" s="394">
        <f t="shared" si="104"/>
        <v>0</v>
      </c>
      <c r="BG89" s="395" t="str">
        <f t="shared" si="105"/>
        <v/>
      </c>
      <c r="BH89" s="396" t="str">
        <f t="shared" si="106"/>
        <v/>
      </c>
      <c r="BI89" s="396" t="str">
        <f t="shared" si="107"/>
        <v/>
      </c>
      <c r="BJ89" s="396" t="str">
        <f t="shared" si="108"/>
        <v/>
      </c>
      <c r="BK89" s="396" t="str">
        <f t="shared" si="109"/>
        <v/>
      </c>
      <c r="BL89" s="396" t="str">
        <f t="shared" si="110"/>
        <v/>
      </c>
      <c r="BM89" s="396" t="str">
        <f t="shared" si="111"/>
        <v/>
      </c>
      <c r="BN89" s="396" t="str">
        <f t="shared" si="112"/>
        <v/>
      </c>
      <c r="BO89" s="396" t="str">
        <f t="shared" si="113"/>
        <v/>
      </c>
      <c r="BP89" s="397" t="str">
        <f t="shared" si="114"/>
        <v/>
      </c>
      <c r="BQ89" s="782"/>
      <c r="BR89" s="380"/>
      <c r="BS89" s="600"/>
      <c r="BT89" s="394">
        <f t="shared" si="115"/>
        <v>0</v>
      </c>
      <c r="BU89" s="395" t="str">
        <f t="shared" si="116"/>
        <v/>
      </c>
      <c r="BV89" s="396" t="str">
        <f t="shared" si="117"/>
        <v/>
      </c>
      <c r="BW89" s="396" t="str">
        <f t="shared" si="118"/>
        <v/>
      </c>
      <c r="BX89" s="396" t="str">
        <f t="shared" si="119"/>
        <v/>
      </c>
      <c r="BY89" s="396" t="str">
        <f t="shared" si="120"/>
        <v/>
      </c>
      <c r="BZ89" s="396" t="str">
        <f t="shared" si="121"/>
        <v/>
      </c>
      <c r="CA89" s="396" t="str">
        <f t="shared" si="122"/>
        <v/>
      </c>
      <c r="CB89" s="396" t="str">
        <f t="shared" si="123"/>
        <v/>
      </c>
      <c r="CC89" s="396" t="str">
        <f t="shared" si="124"/>
        <v/>
      </c>
      <c r="CD89" s="396" t="str">
        <f t="shared" si="125"/>
        <v/>
      </c>
      <c r="CE89" s="397" t="str">
        <f t="shared" si="126"/>
        <v/>
      </c>
      <c r="CF89" s="379">
        <v>19980000</v>
      </c>
      <c r="CG89" s="378"/>
      <c r="CH89" s="378"/>
      <c r="CI89" s="378"/>
      <c r="CJ89" s="382"/>
      <c r="CK89" s="398">
        <f t="shared" si="165"/>
        <v>19980000</v>
      </c>
      <c r="CL89" s="709">
        <f t="shared" si="166"/>
        <v>19980000</v>
      </c>
      <c r="CM89" s="710">
        <f t="shared" si="167"/>
        <v>3996000</v>
      </c>
      <c r="CN89" s="710">
        <f t="shared" si="168"/>
        <v>3996000</v>
      </c>
      <c r="CO89" s="786">
        <f t="shared" si="169"/>
        <v>15984000</v>
      </c>
      <c r="CP89" s="617">
        <f t="shared" si="170"/>
        <v>0</v>
      </c>
      <c r="CQ89" s="503"/>
      <c r="CR89" s="373"/>
      <c r="CS89" s="377"/>
      <c r="CT89" s="590"/>
      <c r="CU89" s="725"/>
      <c r="CV89" s="373"/>
      <c r="CW89" s="376"/>
      <c r="CX89" s="376"/>
      <c r="CY89" s="376"/>
      <c r="CZ89" s="376"/>
      <c r="DA89" s="376"/>
      <c r="DB89" s="376"/>
      <c r="DC89" s="376"/>
      <c r="DD89" s="376"/>
      <c r="DE89" s="377"/>
      <c r="DF89" s="373"/>
      <c r="DG89" s="376"/>
      <c r="DH89" s="376"/>
      <c r="DI89" s="376"/>
      <c r="DJ89" s="376"/>
      <c r="DK89" s="376"/>
      <c r="DL89" s="376"/>
      <c r="DM89" s="376"/>
      <c r="DN89" s="376"/>
      <c r="DO89" s="376"/>
      <c r="DP89" s="377"/>
      <c r="DQ89" s="592"/>
      <c r="DR89" s="373"/>
      <c r="DS89" s="376"/>
      <c r="DT89" s="376"/>
      <c r="DU89" s="376"/>
      <c r="DV89" s="376"/>
      <c r="DW89" s="376"/>
      <c r="DX89" s="376"/>
      <c r="DY89" s="376"/>
      <c r="DZ89" s="376"/>
      <c r="EA89" s="376"/>
      <c r="EB89" s="376"/>
      <c r="EC89" s="376"/>
      <c r="ED89" s="376"/>
      <c r="EE89" s="376"/>
      <c r="EF89" s="374"/>
      <c r="EG89" s="374"/>
      <c r="EH89" s="374"/>
      <c r="EI89" s="374"/>
      <c r="EJ89" s="374"/>
      <c r="EK89" s="374"/>
      <c r="EL89" s="374"/>
      <c r="EM89" s="374"/>
      <c r="EN89" s="374"/>
      <c r="EO89" s="766">
        <f t="shared" si="127"/>
        <v>3996000</v>
      </c>
      <c r="EP89" s="374"/>
      <c r="EQ89" s="374"/>
      <c r="ER89" s="374"/>
      <c r="ES89" s="374"/>
      <c r="ET89" s="374"/>
      <c r="EU89" s="377"/>
      <c r="EV89" s="590"/>
      <c r="EW89" s="618">
        <f t="shared" si="161"/>
        <v>2017</v>
      </c>
      <c r="EX89" s="709">
        <f t="shared" si="39"/>
        <v>19980000</v>
      </c>
      <c r="EY89" s="710">
        <f t="shared" si="40"/>
        <v>0</v>
      </c>
      <c r="EZ89" s="710">
        <f t="shared" si="41"/>
        <v>0</v>
      </c>
      <c r="FA89" s="711">
        <f t="shared" si="42"/>
        <v>19980000</v>
      </c>
      <c r="FB89" s="379">
        <v>19980000</v>
      </c>
      <c r="FC89" s="378">
        <v>0</v>
      </c>
      <c r="FD89" s="378">
        <v>0</v>
      </c>
      <c r="FE89" s="609">
        <v>19980000</v>
      </c>
      <c r="FF89" s="381">
        <f t="shared" si="163"/>
        <v>0</v>
      </c>
    </row>
    <row r="90" spans="1:162" s="918" customFormat="1" x14ac:dyDescent="0.15">
      <c r="A90" s="492">
        <v>76</v>
      </c>
      <c r="B90" s="871"/>
      <c r="C90" s="861" t="s">
        <v>197</v>
      </c>
      <c r="D90" s="862">
        <f>IF(C90="","",(VLOOKUP(C90,PD!A:B,2,FALSE)))</f>
        <v>30</v>
      </c>
      <c r="E90" s="863" t="s">
        <v>510</v>
      </c>
      <c r="F90" s="863" t="s">
        <v>682</v>
      </c>
      <c r="G90" s="864" t="s">
        <v>683</v>
      </c>
      <c r="H90" s="865"/>
      <c r="I90" s="866" t="s">
        <v>472</v>
      </c>
      <c r="J90" s="865"/>
      <c r="K90" s="867"/>
      <c r="L90" s="868" t="s">
        <v>613</v>
      </c>
      <c r="M90" s="864" t="s">
        <v>511</v>
      </c>
      <c r="N90" s="869"/>
      <c r="O90" s="870">
        <v>1</v>
      </c>
      <c r="P90" s="865">
        <v>18</v>
      </c>
      <c r="Q90" s="871">
        <v>44</v>
      </c>
      <c r="R90" s="870">
        <v>3</v>
      </c>
      <c r="S90" s="866"/>
      <c r="T90" s="865"/>
      <c r="U90" s="872"/>
      <c r="V90" s="873"/>
      <c r="W90" s="865"/>
      <c r="X90" s="866"/>
      <c r="Y90" s="866"/>
      <c r="Z90" s="871"/>
      <c r="AA90" s="868"/>
      <c r="AB90" s="865"/>
      <c r="AC90" s="867"/>
      <c r="AD90" s="874"/>
      <c r="AE90" s="869"/>
      <c r="AF90" s="875"/>
      <c r="AG90" s="876"/>
      <c r="AH90" s="877" t="s">
        <v>513</v>
      </c>
      <c r="AI90" s="878"/>
      <c r="AJ90" s="870">
        <v>5</v>
      </c>
      <c r="AK90" s="879">
        <f>IF(AJ90="","",(VLOOKUP(AJ90,償却率表!A:B,2,FALSE)))</f>
        <v>0.2</v>
      </c>
      <c r="AL90" s="880" t="s">
        <v>177</v>
      </c>
      <c r="AM90" s="881">
        <f>IF(AL90="","",(VLOOKUP(AL90,PD!G:H,2,FALSE)))</f>
        <v>1</v>
      </c>
      <c r="AN90" s="882">
        <v>43460</v>
      </c>
      <c r="AO90" s="883">
        <v>2018</v>
      </c>
      <c r="AP90" s="884"/>
      <c r="AQ90" s="885">
        <v>2018</v>
      </c>
      <c r="AR90" s="865">
        <f t="shared" si="103"/>
        <v>0</v>
      </c>
      <c r="AS90" s="867">
        <f t="shared" si="164"/>
        <v>2023</v>
      </c>
      <c r="AT90" s="886">
        <v>37800000</v>
      </c>
      <c r="AU90" s="887"/>
      <c r="AV90" s="888"/>
      <c r="AW90" s="889"/>
      <c r="AX90" s="868"/>
      <c r="AY90" s="890" t="s">
        <v>179</v>
      </c>
      <c r="AZ90" s="891">
        <f>IF(AY90="","",(VLOOKUP(AY90,PD!J:K,2,FALSE)))</f>
        <v>1</v>
      </c>
      <c r="BA90" s="865">
        <v>2018</v>
      </c>
      <c r="BB90" s="892">
        <f t="shared" si="43"/>
        <v>0</v>
      </c>
      <c r="BC90" s="882">
        <v>43460</v>
      </c>
      <c r="BD90" s="866">
        <v>2018</v>
      </c>
      <c r="BE90" s="876">
        <v>10</v>
      </c>
      <c r="BF90" s="894">
        <f t="shared" si="104"/>
        <v>37800000</v>
      </c>
      <c r="BG90" s="395">
        <f t="shared" si="105"/>
        <v>37800000</v>
      </c>
      <c r="BH90" s="896"/>
      <c r="BI90" s="896"/>
      <c r="BJ90" s="896"/>
      <c r="BK90" s="896"/>
      <c r="BL90" s="896"/>
      <c r="BM90" s="896"/>
      <c r="BN90" s="896"/>
      <c r="BO90" s="896"/>
      <c r="BP90" s="897"/>
      <c r="BQ90" s="898"/>
      <c r="BR90" s="899"/>
      <c r="BS90" s="900"/>
      <c r="BT90" s="894">
        <f t="shared" si="115"/>
        <v>0</v>
      </c>
      <c r="BU90" s="895"/>
      <c r="BV90" s="896"/>
      <c r="BW90" s="896"/>
      <c r="BX90" s="896"/>
      <c r="BY90" s="896"/>
      <c r="BZ90" s="896"/>
      <c r="CA90" s="896"/>
      <c r="CB90" s="896"/>
      <c r="CC90" s="896"/>
      <c r="CD90" s="896"/>
      <c r="CE90" s="897"/>
      <c r="CF90" s="901">
        <v>37800000</v>
      </c>
      <c r="CG90" s="902"/>
      <c r="CH90" s="902"/>
      <c r="CI90" s="902"/>
      <c r="CJ90" s="903"/>
      <c r="CK90" s="904">
        <f t="shared" ref="CK90" si="171">SUM(CF90:CJ90)</f>
        <v>37800000</v>
      </c>
      <c r="CL90" s="905">
        <f t="shared" si="166"/>
        <v>37800000</v>
      </c>
      <c r="CM90" s="906">
        <f t="shared" ref="CM90:CM116" si="172">IF(OR(AM90=3,AZ90=4,CL90=0,AK90=0,AK90=""),0,IF(CL90="","",IF(AND(BS90&lt;&gt;"",$A$1&gt;=BR90,BR90&lt;&gt;""),0,IF(AQ90="",0,IF(AM90=1,IF(OR(AR90&gt;AJ90,AR90=0),0,IF(0&gt;CL90-(($AR90-1)*INT($CL90*$AK90)),0,IF(OR(AJ90=AR90,CL90-(($AR90-1)*INT($CL90*$AK90))&lt;INT(AK90*CL90)),CL90-(($AR90-1)*INT($CL90*$AK90))-1,IF($A$1=$AQ90,0,IF($A$1&gt;$AQ90,INT(AK90*CL90)))))),IF(OR(AR90&gt;AJ90,AR90=0),0,IF(0&gt;CL90-(($AR90-1)*INT($CL90*$AK90)),0,IF(OR(AJ90=AR90,CL90-(($AR90-1)*INT($CL90*$AK90))&lt;INT(AK90*CL90)),CL90-(($AR90-1)*INT($CL90*$AK90)),IF($A$1=$AQ90,0,IF($A$1&gt;$AQ90,INT(AK90*CL90)))))))))))</f>
        <v>0</v>
      </c>
      <c r="CN90" s="906">
        <f t="shared" ref="CN90:CN116" si="173">IF(OR(AM90=3,AZ90=4),0,IF(OR(,CL90=0,AK90=0,AK90=""),0,IF(CL90="","",IF(AND(BS90&lt;&gt;"",$A$1&gt;=BR90,BR90&lt;&gt;""),0,IF(AM90=1,IF($AR90&gt;$AJ90,CL90-1,IF($A$1=AQ90,0,IF(OR(AJ90=AR90,CL90-(($AR90-1)*INT($CL90*$AK90))&lt;INT(AK90*CL90)),CL90-1,$AR90*INT($CL90*$AK90)))),IF(AM90=2,IF(AQ90="","",IF($AR90&gt;$AJ90,CL90,IF($A$1=AQ90,0,IF(OR(AJ90=AR90,CL90-(($AR90-1)*INT($CL90*$AK90))&lt;INT(AK90*CL90)),CL90,$AR90*INT($CL90*$AK90)))))))))))</f>
        <v>0</v>
      </c>
      <c r="CO90" s="907">
        <f t="shared" ref="CO90:CO116" si="174">IF(CL90=0,0,IF(CL90="","",IF(AND(BS90&lt;&gt;"",$A$1&gt;=BR90,BR90&lt;&gt;""),0,IF(AZ90=4,1,IF(AQ90="",0,INT(CL90-CN90))))))</f>
        <v>37800000</v>
      </c>
      <c r="CP90" s="617">
        <f t="shared" si="170"/>
        <v>37800000</v>
      </c>
      <c r="CQ90" s="909"/>
      <c r="CR90" s="868"/>
      <c r="CS90" s="867"/>
      <c r="CT90" s="910"/>
      <c r="CU90" s="911"/>
      <c r="CV90" s="868"/>
      <c r="CW90" s="866"/>
      <c r="CX90" s="866"/>
      <c r="CY90" s="866"/>
      <c r="CZ90" s="866"/>
      <c r="DA90" s="866"/>
      <c r="DB90" s="866"/>
      <c r="DC90" s="866"/>
      <c r="DD90" s="866"/>
      <c r="DE90" s="867"/>
      <c r="DF90" s="868"/>
      <c r="DG90" s="866"/>
      <c r="DH90" s="866"/>
      <c r="DI90" s="866"/>
      <c r="DJ90" s="866"/>
      <c r="DK90" s="866"/>
      <c r="DL90" s="866"/>
      <c r="DM90" s="866"/>
      <c r="DN90" s="866"/>
      <c r="DO90" s="866"/>
      <c r="DP90" s="867"/>
      <c r="DQ90" s="912"/>
      <c r="DR90" s="868"/>
      <c r="DS90" s="866"/>
      <c r="DT90" s="866"/>
      <c r="DU90" s="866"/>
      <c r="DV90" s="866"/>
      <c r="DW90" s="866"/>
      <c r="DX90" s="866"/>
      <c r="DY90" s="866"/>
      <c r="DZ90" s="866"/>
      <c r="EA90" s="866"/>
      <c r="EB90" s="866"/>
      <c r="EC90" s="866"/>
      <c r="ED90" s="866"/>
      <c r="EE90" s="866"/>
      <c r="EF90" s="869"/>
      <c r="EG90" s="869"/>
      <c r="EH90" s="869"/>
      <c r="EI90" s="869"/>
      <c r="EJ90" s="869"/>
      <c r="EK90" s="869"/>
      <c r="EL90" s="869"/>
      <c r="EM90" s="869"/>
      <c r="EN90" s="869"/>
      <c r="EO90" s="913"/>
      <c r="EP90" s="869"/>
      <c r="EQ90" s="869"/>
      <c r="ER90" s="869"/>
      <c r="ES90" s="869"/>
      <c r="ET90" s="869"/>
      <c r="EU90" s="867"/>
      <c r="EV90" s="910"/>
      <c r="EW90" s="914">
        <f t="shared" si="161"/>
        <v>2018</v>
      </c>
      <c r="EX90" s="905"/>
      <c r="EY90" s="906"/>
      <c r="EZ90" s="906"/>
      <c r="FA90" s="915"/>
      <c r="FB90" s="901"/>
      <c r="FC90" s="902"/>
      <c r="FD90" s="902"/>
      <c r="FE90" s="916"/>
      <c r="FF90" s="917"/>
    </row>
    <row r="91" spans="1:162" s="277" customFormat="1" x14ac:dyDescent="0.15">
      <c r="A91" s="492">
        <v>77</v>
      </c>
      <c r="B91" s="511"/>
      <c r="C91" s="490" t="s">
        <v>197</v>
      </c>
      <c r="D91" s="777">
        <f>IF(C91="","",(VLOOKUP(C91,[1]PD!A:B,2,FALSE)))</f>
        <v>30</v>
      </c>
      <c r="E91" s="390" t="s">
        <v>510</v>
      </c>
      <c r="F91" s="390" t="s">
        <v>615</v>
      </c>
      <c r="G91" s="547" t="s">
        <v>616</v>
      </c>
      <c r="H91" s="528"/>
      <c r="I91" s="376" t="s">
        <v>617</v>
      </c>
      <c r="J91" s="528"/>
      <c r="K91" s="377"/>
      <c r="L91" s="373" t="s">
        <v>634</v>
      </c>
      <c r="M91" s="547" t="s">
        <v>635</v>
      </c>
      <c r="N91" s="374"/>
      <c r="O91" s="530">
        <v>1</v>
      </c>
      <c r="P91" s="528"/>
      <c r="Q91" s="511">
        <v>44</v>
      </c>
      <c r="R91" s="530">
        <v>3</v>
      </c>
      <c r="S91" s="376"/>
      <c r="T91" s="528"/>
      <c r="U91" s="757"/>
      <c r="V91" s="754"/>
      <c r="W91" s="528"/>
      <c r="X91" s="376"/>
      <c r="Y91" s="376"/>
      <c r="Z91" s="511"/>
      <c r="AA91" s="373"/>
      <c r="AB91" s="528"/>
      <c r="AC91" s="377"/>
      <c r="AD91" s="375"/>
      <c r="AE91" s="374"/>
      <c r="AF91" s="492"/>
      <c r="AG91" s="493"/>
      <c r="AH91" s="772" t="s">
        <v>689</v>
      </c>
      <c r="AI91" s="531"/>
      <c r="AJ91" s="530">
        <v>5</v>
      </c>
      <c r="AK91" s="541">
        <f>IF(AJ91="","",(VLOOKUP(AJ91,[1]償却率表!A:B,2,FALSE)))</f>
        <v>0.2</v>
      </c>
      <c r="AL91" s="505" t="s">
        <v>177</v>
      </c>
      <c r="AM91" s="524">
        <f>IF(AL91="","",(VLOOKUP(AL91,[1]PD!G:H,2,FALSE)))</f>
        <v>1</v>
      </c>
      <c r="AN91" s="778">
        <v>36153</v>
      </c>
      <c r="AO91" s="533">
        <v>1998</v>
      </c>
      <c r="AP91" s="620"/>
      <c r="AQ91" s="621">
        <v>1998</v>
      </c>
      <c r="AR91" s="528">
        <f t="shared" si="103"/>
        <v>20</v>
      </c>
      <c r="AS91" s="377">
        <f t="shared" si="164"/>
        <v>2003</v>
      </c>
      <c r="AT91" s="540">
        <v>51376500</v>
      </c>
      <c r="AU91" s="392"/>
      <c r="AV91" s="393"/>
      <c r="AW91" s="577"/>
      <c r="AX91" s="373"/>
      <c r="AY91" s="616" t="s">
        <v>179</v>
      </c>
      <c r="AZ91" s="521">
        <f>IF(AY91="","",(VLOOKUP(AY91,[1]PD!J:K,2,FALSE)))</f>
        <v>1</v>
      </c>
      <c r="BA91" s="528">
        <v>2017</v>
      </c>
      <c r="BB91" s="589">
        <f t="shared" si="43"/>
        <v>1</v>
      </c>
      <c r="BC91" s="373"/>
      <c r="BD91" s="376">
        <v>2017</v>
      </c>
      <c r="BE91" s="493">
        <v>13</v>
      </c>
      <c r="BF91" s="394">
        <f t="shared" si="104"/>
        <v>0</v>
      </c>
      <c r="BG91" s="395" t="str">
        <f t="shared" si="105"/>
        <v/>
      </c>
      <c r="BH91" s="396" t="str">
        <f t="shared" ref="BH91:BH116" si="175">IF(AND($A$1=BD91,BH$10=BE91),CP91,"")</f>
        <v/>
      </c>
      <c r="BI91" s="396" t="str">
        <f t="shared" ref="BI91:BI116" si="176">IF(AND($A$1=BD91,BI$10=BE91),CP91,"")</f>
        <v/>
      </c>
      <c r="BJ91" s="396" t="str">
        <f t="shared" ref="BJ91:BJ115" si="177">IF(AND($A$1=BD91,BJ$10=BE91),CP91,"")</f>
        <v/>
      </c>
      <c r="BK91" s="396" t="str">
        <f t="shared" ref="BK91:BK116" si="178">IF(AND($A$1=BD91,BK$10=BE91),CP91,"")</f>
        <v/>
      </c>
      <c r="BL91" s="396" t="str">
        <f t="shared" ref="BL91:BL116" si="179">IF(AND($A$1=BD91,BL$10=BE91),CP91,"")</f>
        <v/>
      </c>
      <c r="BM91" s="396" t="str">
        <f t="shared" ref="BM91:BM116" si="180">IF(AND($A$1=BD91,BM$10=BE91),CP91,"")</f>
        <v/>
      </c>
      <c r="BN91" s="396" t="str">
        <f t="shared" ref="BN91:BN116" si="181">IF(AND($A$1=BD91,BN$10=BE91),CP91,"")</f>
        <v/>
      </c>
      <c r="BO91" s="396" t="str">
        <f t="shared" ref="BO91:BO116" si="182">IF(AND($A$1=BD91,BO$10=BE91),CP91,"")</f>
        <v/>
      </c>
      <c r="BP91" s="397" t="str">
        <f t="shared" ref="BP91:BP116" si="183">IF(AND($A$1=BD91,BP$10=BE91),CP91,"")</f>
        <v/>
      </c>
      <c r="BQ91" s="782"/>
      <c r="BR91" s="380"/>
      <c r="BS91" s="600"/>
      <c r="BT91" s="394">
        <f t="shared" si="115"/>
        <v>0</v>
      </c>
      <c r="BU91" s="395" t="str">
        <f t="shared" ref="BU91:BU116" si="184">IF(AND($A$1=BR91,BU$10=BS91),BB91,"")</f>
        <v/>
      </c>
      <c r="BV91" s="396" t="str">
        <f t="shared" ref="BV91:BV115" si="185">IF(AND($A$1=BR91,BV$10=BS91),BB91,"")</f>
        <v/>
      </c>
      <c r="BW91" s="396" t="str">
        <f t="shared" ref="BW91:BW116" si="186">IF(AND($A$1=BR91,BW$10=BS91),BB91,"")</f>
        <v/>
      </c>
      <c r="BX91" s="396" t="str">
        <f t="shared" ref="BX91:BX116" si="187">IF(AND($A$1=BR91,BX$10=BS91),BB91,"")</f>
        <v/>
      </c>
      <c r="BY91" s="396" t="str">
        <f t="shared" ref="BY91:BY116" si="188">IF(AND($A$1=BR91,BY$10=BS91),BB91,"")</f>
        <v/>
      </c>
      <c r="BZ91" s="396" t="str">
        <f t="shared" ref="BZ91:BZ116" si="189">IF(AND($A$1=BR91,BZ$10=BS91),BB91,"")</f>
        <v/>
      </c>
      <c r="CA91" s="396" t="str">
        <f t="shared" ref="CA91:CA116" si="190">IF($A$1=BR91,CM91,"")</f>
        <v/>
      </c>
      <c r="CB91" s="396" t="str">
        <f t="shared" ref="CB91:CB116" si="191">IF(AND($A$1=BR91,CB$10=BS91),BB91,"")</f>
        <v/>
      </c>
      <c r="CC91" s="396" t="str">
        <f t="shared" ref="CC91:CC116" si="192">IF(AND($A$1=BR91,CC$10=BS91),BB91,"")</f>
        <v/>
      </c>
      <c r="CD91" s="396" t="str">
        <f t="shared" ref="CD91:CD116" si="193">IF(AND($A$1=BR91,CD$10=BS91),BB91,"")</f>
        <v/>
      </c>
      <c r="CE91" s="397" t="str">
        <f t="shared" ref="CE91:CE116" si="194">IF(AND($A$1=BR91,CE$10=BS91),BB91,"")</f>
        <v/>
      </c>
      <c r="CF91" s="379"/>
      <c r="CG91" s="378"/>
      <c r="CH91" s="378"/>
      <c r="CI91" s="378"/>
      <c r="CJ91" s="382"/>
      <c r="CK91" s="398">
        <f t="shared" ref="CK91:CK116" si="195">SUM(CF91:CJ91)</f>
        <v>0</v>
      </c>
      <c r="CL91" s="709">
        <f t="shared" si="166"/>
        <v>51376500</v>
      </c>
      <c r="CM91" s="710">
        <f t="shared" si="172"/>
        <v>0</v>
      </c>
      <c r="CN91" s="710">
        <f t="shared" si="173"/>
        <v>51376499</v>
      </c>
      <c r="CO91" s="786">
        <f t="shared" si="174"/>
        <v>1</v>
      </c>
      <c r="CP91" s="617">
        <f t="shared" si="170"/>
        <v>0</v>
      </c>
      <c r="CQ91" s="503"/>
      <c r="CR91" s="373"/>
      <c r="CS91" s="377"/>
      <c r="CT91" s="590"/>
      <c r="CU91" s="590"/>
      <c r="CV91" s="373"/>
      <c r="CW91" s="376"/>
      <c r="CX91" s="376"/>
      <c r="CY91" s="376"/>
      <c r="CZ91" s="376"/>
      <c r="DA91" s="376"/>
      <c r="DB91" s="376"/>
      <c r="DC91" s="376"/>
      <c r="DD91" s="376"/>
      <c r="DE91" s="377"/>
      <c r="DF91" s="373"/>
      <c r="DG91" s="376"/>
      <c r="DH91" s="376"/>
      <c r="DI91" s="376"/>
      <c r="DJ91" s="376"/>
      <c r="DK91" s="376"/>
      <c r="DL91" s="376"/>
      <c r="DM91" s="376"/>
      <c r="DN91" s="376"/>
      <c r="DO91" s="376"/>
      <c r="DP91" s="377"/>
      <c r="DQ91" s="592"/>
      <c r="DR91" s="373"/>
      <c r="DS91" s="376"/>
      <c r="DT91" s="376"/>
      <c r="DU91" s="376"/>
      <c r="DV91" s="376"/>
      <c r="DW91" s="376"/>
      <c r="DX91" s="376"/>
      <c r="DY91" s="376"/>
      <c r="DZ91" s="376"/>
      <c r="EA91" s="376"/>
      <c r="EB91" s="376"/>
      <c r="EC91" s="376"/>
      <c r="ED91" s="376"/>
      <c r="EE91" s="376"/>
      <c r="EF91" s="374"/>
      <c r="EG91" s="374"/>
      <c r="EH91" s="374"/>
      <c r="EI91" s="374"/>
      <c r="EJ91" s="374"/>
      <c r="EK91" s="374"/>
      <c r="EL91" s="374"/>
      <c r="EM91" s="374"/>
      <c r="EN91" s="374"/>
      <c r="EO91" s="766">
        <f t="shared" ref="EO91:EO116" si="196">CM91</f>
        <v>0</v>
      </c>
      <c r="EP91" s="374"/>
      <c r="EQ91" s="374"/>
      <c r="ER91" s="374"/>
      <c r="ES91" s="374"/>
      <c r="ET91" s="374"/>
      <c r="EU91" s="377"/>
      <c r="EV91" s="590"/>
      <c r="EW91" s="618">
        <f t="shared" si="161"/>
        <v>2017</v>
      </c>
      <c r="EX91" s="709">
        <f t="shared" ref="EX91:EX116" si="197">IF($A$1=BA91,0,IF(AND(BE91&lt;&gt;"",$A$1=BD91),0,IF(AND(BR91&lt;$A$1,BS91&gt;=20),0,IF(AZ91=4,1,IF(AQ91="",0,IF($A$1=$AQ91,0,IF(AZ91=1,AT91,IF(AZ91=2,INT(AU91*AH91),IF(AZ91=3,AV91,IF(AZ91=4,1,))))))))))</f>
        <v>51376500</v>
      </c>
      <c r="EY91" s="710">
        <f t="shared" ref="EY91:EY116" si="198">IF(OR(AM91=3,AZ91=4),0,IF(EX91=0,0,IF(EX91="","",IF(AND(BE91&lt;&gt;"",$A$1=BD91),0,IF(AND(BR91&lt;$A$1,BS91&gt;=20),0,IF($A$1=AQ91,0,IF(OR(AQ91="",AK91="",AK91=0),0,IF(AM91=1,IF(0&gt;EX91-(($AR91-2)*INT($EX91*$AK91)),0,IF(OR(AR91-1&gt;AJ91,AR91=0),0,IF(OR(AJ91=AR91-1,EX91-(($AR91-2)*INT($EX91*$AK91))&lt;INT(AK91*EX91)),EX91-(($AR91-2)*INT($EX91*$AK91))-1,IF($A$1-1=$AQ91,0,IF($A$1-1&gt;$AQ91,INT(AK91*EX91)))))),IF(AM91=2,IF(0&gt;EX91-(($AR91-2)*INT($EX91*$AK91)),0,IF(OR(AR91-1&gt;AJ91,AR91=0),0,IF(OR(AJ91=AR91-1,EX91-(($AR91-2)*INT($EX91*$AK91))&lt;INT(AK91*EX91)),EX91-(($AR91-2)*INT($EX91*$AK91)),IF($A$1-1=$AQ91,0,IF($A$1-1&gt;$AQ91,INT(AK91*EX91)))))))))))))))</f>
        <v>0</v>
      </c>
      <c r="EZ91" s="710">
        <f t="shared" ref="EZ91:EZ116" si="199">IF(OR(AM91=3,AZ91=4),0,IF(EX91=0,0,IF(EX91="","",IF(AND(BE91&lt;&gt;"",$A$1=BD91),0,IF(AND(BR91&lt;$A$1,BS91&gt;=20),0,IF($A$1=AQ91,0,IF(AM91=1,IF(OR(EX91=0,AK91="",AK91=0),0,IF($AR91-1&gt;$AJ91,EX91-1,IF($A$1-1&lt;=AQ91,0,IF(OR(AJ91=AR91-1,EX91-(($AR91-2)*INT($EX91*$AK91))&lt;INT(AK91*EX91)),EX91-1,(($AR91-1)*INT($EX91*$AK91)))))),IF(AM91=2,IF(EX91=0,0,IF($AR91-1&gt;$AJ91,EX91,IF($A$1-1&lt;=AQ91,0,IF(OR(AJ91=AR91-1,EX91-(($AR91-2)*INT($EX91*$AK91))&lt;INT(AK91*EX91)),EX91,(($AR91-1)*INT($EX91*$AK91))))))))))))))</f>
        <v>51376499</v>
      </c>
      <c r="FA91" s="711">
        <f t="shared" ref="FA91:FA116" si="200">IF(EX91=0,0,IF(EX91="","",IF(AND(BE91&lt;&gt;"",$A$1=BD91),0,IF(AND(BR91&lt;$A$1,BS91&gt;=20),0,IF(AZ91=4,1,IF(AQ91="",0,IF($A$1=$AQ91,0,INT(EX91-EZ91))))))))</f>
        <v>1</v>
      </c>
      <c r="FB91" s="379">
        <v>51376500</v>
      </c>
      <c r="FC91" s="378">
        <v>0</v>
      </c>
      <c r="FD91" s="378">
        <v>51376499</v>
      </c>
      <c r="FE91" s="609">
        <v>1</v>
      </c>
      <c r="FF91" s="381">
        <f t="shared" ref="FF91:FF116" si="201">IFERROR(FA91-FE91,"")</f>
        <v>0</v>
      </c>
    </row>
    <row r="92" spans="1:162" s="277" customFormat="1" x14ac:dyDescent="0.15">
      <c r="A92" s="492">
        <v>78</v>
      </c>
      <c r="B92" s="511"/>
      <c r="C92" s="490" t="s">
        <v>197</v>
      </c>
      <c r="D92" s="777">
        <f>IF(C92="","",(VLOOKUP(C92,[1]PD!A:B,2,FALSE)))</f>
        <v>30</v>
      </c>
      <c r="E92" s="390" t="s">
        <v>510</v>
      </c>
      <c r="F92" s="390" t="s">
        <v>618</v>
      </c>
      <c r="G92" s="547" t="s">
        <v>619</v>
      </c>
      <c r="H92" s="528"/>
      <c r="I92" s="376" t="s">
        <v>617</v>
      </c>
      <c r="J92" s="528"/>
      <c r="K92" s="377"/>
      <c r="L92" s="373" t="s">
        <v>634</v>
      </c>
      <c r="M92" s="547" t="s">
        <v>635</v>
      </c>
      <c r="N92" s="374"/>
      <c r="O92" s="530">
        <v>1</v>
      </c>
      <c r="P92" s="528"/>
      <c r="Q92" s="511">
        <v>44</v>
      </c>
      <c r="R92" s="530">
        <v>3</v>
      </c>
      <c r="S92" s="376"/>
      <c r="T92" s="528"/>
      <c r="U92" s="757"/>
      <c r="V92" s="754"/>
      <c r="W92" s="528"/>
      <c r="X92" s="376"/>
      <c r="Y92" s="376"/>
      <c r="Z92" s="511"/>
      <c r="AA92" s="373"/>
      <c r="AB92" s="528"/>
      <c r="AC92" s="377"/>
      <c r="AD92" s="375"/>
      <c r="AE92" s="374"/>
      <c r="AF92" s="492"/>
      <c r="AG92" s="493"/>
      <c r="AH92" s="772" t="s">
        <v>593</v>
      </c>
      <c r="AI92" s="531"/>
      <c r="AJ92" s="530">
        <v>5</v>
      </c>
      <c r="AK92" s="541">
        <f>IF(AJ92="","",(VLOOKUP(AJ92,[1]償却率表!A:B,2,FALSE)))</f>
        <v>0.2</v>
      </c>
      <c r="AL92" s="505" t="s">
        <v>177</v>
      </c>
      <c r="AM92" s="524">
        <f>IF(AL92="","",(VLOOKUP(AL92,[1]PD!G:H,2,FALSE)))</f>
        <v>1</v>
      </c>
      <c r="AN92" s="778">
        <v>37932</v>
      </c>
      <c r="AO92" s="533">
        <v>2003</v>
      </c>
      <c r="AP92" s="620"/>
      <c r="AQ92" s="621">
        <v>2003</v>
      </c>
      <c r="AR92" s="528">
        <f t="shared" si="103"/>
        <v>15</v>
      </c>
      <c r="AS92" s="377">
        <f t="shared" si="164"/>
        <v>2008</v>
      </c>
      <c r="AT92" s="540">
        <v>38535000</v>
      </c>
      <c r="AU92" s="392"/>
      <c r="AV92" s="393"/>
      <c r="AW92" s="577"/>
      <c r="AX92" s="373"/>
      <c r="AY92" s="616" t="s">
        <v>179</v>
      </c>
      <c r="AZ92" s="521">
        <f>IF(AY92="","",(VLOOKUP(AY92,[1]PD!J:K,2,FALSE)))</f>
        <v>1</v>
      </c>
      <c r="BA92" s="528">
        <v>2017</v>
      </c>
      <c r="BB92" s="589">
        <f t="shared" si="43"/>
        <v>1</v>
      </c>
      <c r="BC92" s="373"/>
      <c r="BD92" s="376">
        <v>2017</v>
      </c>
      <c r="BE92" s="493">
        <v>13</v>
      </c>
      <c r="BF92" s="394">
        <f t="shared" si="104"/>
        <v>0</v>
      </c>
      <c r="BG92" s="395" t="str">
        <f t="shared" si="105"/>
        <v/>
      </c>
      <c r="BH92" s="396" t="str">
        <f t="shared" si="175"/>
        <v/>
      </c>
      <c r="BI92" s="396" t="str">
        <f t="shared" si="176"/>
        <v/>
      </c>
      <c r="BJ92" s="396" t="str">
        <f t="shared" si="177"/>
        <v/>
      </c>
      <c r="BK92" s="396" t="str">
        <f t="shared" si="178"/>
        <v/>
      </c>
      <c r="BL92" s="396" t="str">
        <f t="shared" si="179"/>
        <v/>
      </c>
      <c r="BM92" s="396" t="str">
        <f t="shared" si="180"/>
        <v/>
      </c>
      <c r="BN92" s="396" t="str">
        <f t="shared" si="181"/>
        <v/>
      </c>
      <c r="BO92" s="396" t="str">
        <f t="shared" si="182"/>
        <v/>
      </c>
      <c r="BP92" s="397" t="str">
        <f t="shared" si="183"/>
        <v/>
      </c>
      <c r="BQ92" s="782"/>
      <c r="BR92" s="380"/>
      <c r="BS92" s="600"/>
      <c r="BT92" s="394">
        <f t="shared" si="115"/>
        <v>0</v>
      </c>
      <c r="BU92" s="395" t="str">
        <f t="shared" si="184"/>
        <v/>
      </c>
      <c r="BV92" s="396" t="str">
        <f t="shared" si="185"/>
        <v/>
      </c>
      <c r="BW92" s="396" t="str">
        <f t="shared" si="186"/>
        <v/>
      </c>
      <c r="BX92" s="396" t="str">
        <f t="shared" si="187"/>
        <v/>
      </c>
      <c r="BY92" s="396" t="str">
        <f t="shared" si="188"/>
        <v/>
      </c>
      <c r="BZ92" s="396" t="str">
        <f t="shared" si="189"/>
        <v/>
      </c>
      <c r="CA92" s="396" t="str">
        <f t="shared" si="190"/>
        <v/>
      </c>
      <c r="CB92" s="396" t="str">
        <f t="shared" si="191"/>
        <v/>
      </c>
      <c r="CC92" s="396" t="str">
        <f t="shared" si="192"/>
        <v/>
      </c>
      <c r="CD92" s="396" t="str">
        <f t="shared" si="193"/>
        <v/>
      </c>
      <c r="CE92" s="397" t="str">
        <f t="shared" si="194"/>
        <v/>
      </c>
      <c r="CF92" s="379"/>
      <c r="CG92" s="378"/>
      <c r="CH92" s="378"/>
      <c r="CI92" s="378"/>
      <c r="CJ92" s="382"/>
      <c r="CK92" s="398">
        <f t="shared" si="195"/>
        <v>0</v>
      </c>
      <c r="CL92" s="709">
        <f t="shared" si="166"/>
        <v>38535000</v>
      </c>
      <c r="CM92" s="710">
        <f t="shared" si="172"/>
        <v>0</v>
      </c>
      <c r="CN92" s="710">
        <f t="shared" si="173"/>
        <v>38534999</v>
      </c>
      <c r="CO92" s="786">
        <f t="shared" si="174"/>
        <v>1</v>
      </c>
      <c r="CP92" s="617">
        <f t="shared" ref="CP91:CP116" si="202">IF($A$1&lt;&gt;BA92,0,IF(AND(BS92&lt;&gt;"",$A$1&gt;=BR92),0,IF(CM92="","",CM92+CO92)))</f>
        <v>0</v>
      </c>
      <c r="CQ92" s="503"/>
      <c r="CR92" s="373"/>
      <c r="CS92" s="377"/>
      <c r="CT92" s="590"/>
      <c r="CU92" s="725"/>
      <c r="CV92" s="373"/>
      <c r="CW92" s="376"/>
      <c r="CX92" s="376"/>
      <c r="CY92" s="376"/>
      <c r="CZ92" s="376"/>
      <c r="DA92" s="376"/>
      <c r="DB92" s="376"/>
      <c r="DC92" s="376"/>
      <c r="DD92" s="376"/>
      <c r="DE92" s="377"/>
      <c r="DF92" s="373"/>
      <c r="DG92" s="376"/>
      <c r="DH92" s="376"/>
      <c r="DI92" s="376"/>
      <c r="DJ92" s="376"/>
      <c r="DK92" s="376"/>
      <c r="DL92" s="376"/>
      <c r="DM92" s="376"/>
      <c r="DN92" s="376"/>
      <c r="DO92" s="376"/>
      <c r="DP92" s="377"/>
      <c r="DQ92" s="592"/>
      <c r="DR92" s="373"/>
      <c r="DS92" s="376"/>
      <c r="DT92" s="376"/>
      <c r="DU92" s="376"/>
      <c r="DV92" s="376"/>
      <c r="DW92" s="376"/>
      <c r="DX92" s="376"/>
      <c r="DY92" s="376"/>
      <c r="DZ92" s="376"/>
      <c r="EA92" s="376"/>
      <c r="EB92" s="376"/>
      <c r="EC92" s="376"/>
      <c r="ED92" s="376"/>
      <c r="EE92" s="376"/>
      <c r="EF92" s="374"/>
      <c r="EG92" s="374"/>
      <c r="EH92" s="374"/>
      <c r="EI92" s="374"/>
      <c r="EJ92" s="374"/>
      <c r="EK92" s="374"/>
      <c r="EL92" s="374"/>
      <c r="EM92" s="374"/>
      <c r="EN92" s="374"/>
      <c r="EO92" s="766">
        <f t="shared" si="196"/>
        <v>0</v>
      </c>
      <c r="EP92" s="374"/>
      <c r="EQ92" s="374"/>
      <c r="ER92" s="374"/>
      <c r="ES92" s="374"/>
      <c r="ET92" s="374"/>
      <c r="EU92" s="377"/>
      <c r="EV92" s="590"/>
      <c r="EW92" s="618">
        <f t="shared" si="161"/>
        <v>2017</v>
      </c>
      <c r="EX92" s="709">
        <f t="shared" si="197"/>
        <v>38535000</v>
      </c>
      <c r="EY92" s="710">
        <f t="shared" si="198"/>
        <v>0</v>
      </c>
      <c r="EZ92" s="710">
        <f t="shared" si="199"/>
        <v>38534999</v>
      </c>
      <c r="FA92" s="711">
        <f t="shared" si="200"/>
        <v>1</v>
      </c>
      <c r="FB92" s="379">
        <v>38535000</v>
      </c>
      <c r="FC92" s="378">
        <v>0</v>
      </c>
      <c r="FD92" s="378">
        <v>38534999</v>
      </c>
      <c r="FE92" s="609">
        <v>1</v>
      </c>
      <c r="FF92" s="381">
        <f t="shared" si="201"/>
        <v>0</v>
      </c>
    </row>
    <row r="93" spans="1:162" s="277" customFormat="1" x14ac:dyDescent="0.15">
      <c r="A93" s="492">
        <v>79</v>
      </c>
      <c r="B93" s="511"/>
      <c r="C93" s="490" t="s">
        <v>197</v>
      </c>
      <c r="D93" s="777">
        <f>IF(C93="","",(VLOOKUP(C93,[1]PD!A:B,2,FALSE)))</f>
        <v>30</v>
      </c>
      <c r="E93" s="390" t="s">
        <v>510</v>
      </c>
      <c r="F93" s="390" t="s">
        <v>620</v>
      </c>
      <c r="G93" s="547" t="s">
        <v>621</v>
      </c>
      <c r="H93" s="528"/>
      <c r="I93" s="376" t="s">
        <v>617</v>
      </c>
      <c r="J93" s="528"/>
      <c r="K93" s="377"/>
      <c r="L93" s="373" t="s">
        <v>634</v>
      </c>
      <c r="M93" s="547" t="s">
        <v>635</v>
      </c>
      <c r="N93" s="374"/>
      <c r="O93" s="530">
        <v>1</v>
      </c>
      <c r="P93" s="528"/>
      <c r="Q93" s="511">
        <v>44</v>
      </c>
      <c r="R93" s="530">
        <v>3</v>
      </c>
      <c r="S93" s="376"/>
      <c r="T93" s="528"/>
      <c r="U93" s="757"/>
      <c r="V93" s="754"/>
      <c r="W93" s="528"/>
      <c r="X93" s="376"/>
      <c r="Y93" s="376"/>
      <c r="Z93" s="511"/>
      <c r="AA93" s="373"/>
      <c r="AB93" s="528"/>
      <c r="AC93" s="377"/>
      <c r="AD93" s="375"/>
      <c r="AE93" s="374"/>
      <c r="AF93" s="492"/>
      <c r="AG93" s="493"/>
      <c r="AH93" s="772" t="s">
        <v>593</v>
      </c>
      <c r="AI93" s="531"/>
      <c r="AJ93" s="530">
        <v>5</v>
      </c>
      <c r="AK93" s="541">
        <f>IF(AJ93="","",(VLOOKUP(AJ93,[1]償却率表!A:B,2,FALSE)))</f>
        <v>0.2</v>
      </c>
      <c r="AL93" s="505" t="s">
        <v>177</v>
      </c>
      <c r="AM93" s="524">
        <f>IF(AL93="","",(VLOOKUP(AL93,[1]PD!G:H,2,FALSE)))</f>
        <v>1</v>
      </c>
      <c r="AN93" s="778">
        <v>40198</v>
      </c>
      <c r="AO93" s="533">
        <v>2009</v>
      </c>
      <c r="AP93" s="620"/>
      <c r="AQ93" s="621">
        <v>2009</v>
      </c>
      <c r="AR93" s="528">
        <f t="shared" si="103"/>
        <v>9</v>
      </c>
      <c r="AS93" s="377">
        <f t="shared" si="164"/>
        <v>2014</v>
      </c>
      <c r="AT93" s="540">
        <v>3748500</v>
      </c>
      <c r="AU93" s="392"/>
      <c r="AV93" s="393"/>
      <c r="AW93" s="577"/>
      <c r="AX93" s="373"/>
      <c r="AY93" s="616" t="s">
        <v>179</v>
      </c>
      <c r="AZ93" s="521">
        <f>IF(AY93="","",(VLOOKUP(AY93,[1]PD!J:K,2,FALSE)))</f>
        <v>1</v>
      </c>
      <c r="BA93" s="528">
        <v>2017</v>
      </c>
      <c r="BB93" s="589">
        <f t="shared" si="43"/>
        <v>1</v>
      </c>
      <c r="BC93" s="373"/>
      <c r="BD93" s="376">
        <v>2017</v>
      </c>
      <c r="BE93" s="493">
        <v>13</v>
      </c>
      <c r="BF93" s="394">
        <f t="shared" si="104"/>
        <v>0</v>
      </c>
      <c r="BG93" s="395" t="str">
        <f t="shared" ref="BG91:BG116" si="203">IF(AND($A$1=BD93,BG$10=BE93),CP93,"")</f>
        <v/>
      </c>
      <c r="BH93" s="396" t="str">
        <f t="shared" si="175"/>
        <v/>
      </c>
      <c r="BI93" s="396" t="str">
        <f t="shared" si="176"/>
        <v/>
      </c>
      <c r="BJ93" s="396" t="str">
        <f t="shared" si="177"/>
        <v/>
      </c>
      <c r="BK93" s="396" t="str">
        <f t="shared" si="178"/>
        <v/>
      </c>
      <c r="BL93" s="396" t="str">
        <f t="shared" si="179"/>
        <v/>
      </c>
      <c r="BM93" s="396" t="str">
        <f t="shared" si="180"/>
        <v/>
      </c>
      <c r="BN93" s="396" t="str">
        <f t="shared" si="181"/>
        <v/>
      </c>
      <c r="BO93" s="396" t="str">
        <f t="shared" si="182"/>
        <v/>
      </c>
      <c r="BP93" s="397" t="str">
        <f t="shared" si="183"/>
        <v/>
      </c>
      <c r="BQ93" s="782"/>
      <c r="BR93" s="380"/>
      <c r="BS93" s="600"/>
      <c r="BT93" s="394">
        <f t="shared" si="115"/>
        <v>0</v>
      </c>
      <c r="BU93" s="395" t="str">
        <f t="shared" si="184"/>
        <v/>
      </c>
      <c r="BV93" s="396" t="str">
        <f t="shared" si="185"/>
        <v/>
      </c>
      <c r="BW93" s="396" t="str">
        <f t="shared" si="186"/>
        <v/>
      </c>
      <c r="BX93" s="396" t="str">
        <f t="shared" si="187"/>
        <v/>
      </c>
      <c r="BY93" s="396" t="str">
        <f t="shared" si="188"/>
        <v/>
      </c>
      <c r="BZ93" s="396" t="str">
        <f t="shared" si="189"/>
        <v/>
      </c>
      <c r="CA93" s="396" t="str">
        <f t="shared" si="190"/>
        <v/>
      </c>
      <c r="CB93" s="396" t="str">
        <f t="shared" si="191"/>
        <v/>
      </c>
      <c r="CC93" s="396" t="str">
        <f t="shared" si="192"/>
        <v/>
      </c>
      <c r="CD93" s="396" t="str">
        <f t="shared" si="193"/>
        <v/>
      </c>
      <c r="CE93" s="397" t="str">
        <f t="shared" si="194"/>
        <v/>
      </c>
      <c r="CF93" s="379"/>
      <c r="CG93" s="378"/>
      <c r="CH93" s="378"/>
      <c r="CI93" s="378"/>
      <c r="CJ93" s="382"/>
      <c r="CK93" s="398">
        <f t="shared" si="195"/>
        <v>0</v>
      </c>
      <c r="CL93" s="709">
        <f t="shared" si="166"/>
        <v>3748500</v>
      </c>
      <c r="CM93" s="710">
        <f t="shared" si="172"/>
        <v>0</v>
      </c>
      <c r="CN93" s="710">
        <f t="shared" si="173"/>
        <v>3748499</v>
      </c>
      <c r="CO93" s="786">
        <f t="shared" si="174"/>
        <v>1</v>
      </c>
      <c r="CP93" s="617">
        <f t="shared" si="202"/>
        <v>0</v>
      </c>
      <c r="CQ93" s="503"/>
      <c r="CR93" s="373"/>
      <c r="CS93" s="377"/>
      <c r="CT93" s="590"/>
      <c r="CU93" s="725"/>
      <c r="CV93" s="373"/>
      <c r="CW93" s="376"/>
      <c r="CX93" s="376"/>
      <c r="CY93" s="376"/>
      <c r="CZ93" s="376"/>
      <c r="DA93" s="376"/>
      <c r="DB93" s="376"/>
      <c r="DC93" s="376"/>
      <c r="DD93" s="376"/>
      <c r="DE93" s="377"/>
      <c r="DF93" s="373"/>
      <c r="DG93" s="376"/>
      <c r="DH93" s="376"/>
      <c r="DI93" s="376"/>
      <c r="DJ93" s="376"/>
      <c r="DK93" s="376"/>
      <c r="DL93" s="376"/>
      <c r="DM93" s="376"/>
      <c r="DN93" s="376"/>
      <c r="DO93" s="376"/>
      <c r="DP93" s="377"/>
      <c r="DQ93" s="592"/>
      <c r="DR93" s="373"/>
      <c r="DS93" s="376"/>
      <c r="DT93" s="376"/>
      <c r="DU93" s="376"/>
      <c r="DV93" s="376"/>
      <c r="DW93" s="376"/>
      <c r="DX93" s="376"/>
      <c r="DY93" s="376"/>
      <c r="DZ93" s="376"/>
      <c r="EA93" s="376"/>
      <c r="EB93" s="376"/>
      <c r="EC93" s="376"/>
      <c r="ED93" s="376"/>
      <c r="EE93" s="376"/>
      <c r="EF93" s="374"/>
      <c r="EG93" s="374"/>
      <c r="EH93" s="374"/>
      <c r="EI93" s="374"/>
      <c r="EJ93" s="374"/>
      <c r="EK93" s="374"/>
      <c r="EL93" s="374"/>
      <c r="EM93" s="374"/>
      <c r="EN93" s="374"/>
      <c r="EO93" s="766">
        <f t="shared" si="196"/>
        <v>0</v>
      </c>
      <c r="EP93" s="374"/>
      <c r="EQ93" s="374"/>
      <c r="ER93" s="374"/>
      <c r="ES93" s="374"/>
      <c r="ET93" s="374"/>
      <c r="EU93" s="377"/>
      <c r="EV93" s="590"/>
      <c r="EW93" s="618">
        <f t="shared" si="161"/>
        <v>2017</v>
      </c>
      <c r="EX93" s="709">
        <f t="shared" si="197"/>
        <v>3748500</v>
      </c>
      <c r="EY93" s="710">
        <f t="shared" si="198"/>
        <v>0</v>
      </c>
      <c r="EZ93" s="710">
        <f t="shared" si="199"/>
        <v>3748499</v>
      </c>
      <c r="FA93" s="711">
        <f t="shared" si="200"/>
        <v>1</v>
      </c>
      <c r="FB93" s="379">
        <v>3748500</v>
      </c>
      <c r="FC93" s="378">
        <v>0</v>
      </c>
      <c r="FD93" s="378">
        <v>3748499</v>
      </c>
      <c r="FE93" s="609">
        <v>1</v>
      </c>
      <c r="FF93" s="381">
        <f t="shared" si="201"/>
        <v>0</v>
      </c>
    </row>
    <row r="94" spans="1:162" s="277" customFormat="1" x14ac:dyDescent="0.15">
      <c r="A94" s="492">
        <v>80</v>
      </c>
      <c r="B94" s="511"/>
      <c r="C94" s="490" t="s">
        <v>197</v>
      </c>
      <c r="D94" s="777">
        <f>IF(C94="","",(VLOOKUP(C94,[1]PD!A:B,2,FALSE)))</f>
        <v>30</v>
      </c>
      <c r="E94" s="390" t="s">
        <v>510</v>
      </c>
      <c r="F94" s="390" t="s">
        <v>587</v>
      </c>
      <c r="G94" s="547" t="s">
        <v>622</v>
      </c>
      <c r="H94" s="528"/>
      <c r="I94" s="376" t="s">
        <v>617</v>
      </c>
      <c r="J94" s="528"/>
      <c r="K94" s="377"/>
      <c r="L94" s="373" t="s">
        <v>634</v>
      </c>
      <c r="M94" s="547" t="s">
        <v>635</v>
      </c>
      <c r="N94" s="374"/>
      <c r="O94" s="530">
        <v>1</v>
      </c>
      <c r="P94" s="528"/>
      <c r="Q94" s="511">
        <v>44</v>
      </c>
      <c r="R94" s="530">
        <v>3</v>
      </c>
      <c r="S94" s="376"/>
      <c r="T94" s="528"/>
      <c r="U94" s="757"/>
      <c r="V94" s="754"/>
      <c r="W94" s="528"/>
      <c r="X94" s="376"/>
      <c r="Y94" s="376"/>
      <c r="Z94" s="511"/>
      <c r="AA94" s="373"/>
      <c r="AB94" s="528"/>
      <c r="AC94" s="377"/>
      <c r="AD94" s="375"/>
      <c r="AE94" s="374"/>
      <c r="AF94" s="492"/>
      <c r="AG94" s="493"/>
      <c r="AH94" s="772" t="s">
        <v>593</v>
      </c>
      <c r="AI94" s="531"/>
      <c r="AJ94" s="530">
        <v>5</v>
      </c>
      <c r="AK94" s="541">
        <f>IF(AJ94="","",(VLOOKUP(AJ94,[1]償却率表!A:B,2,FALSE)))</f>
        <v>0.2</v>
      </c>
      <c r="AL94" s="505" t="s">
        <v>177</v>
      </c>
      <c r="AM94" s="524">
        <f>IF(AL94="","",(VLOOKUP(AL94,[1]PD!G:H,2,FALSE)))</f>
        <v>1</v>
      </c>
      <c r="AN94" s="778">
        <v>42338</v>
      </c>
      <c r="AO94" s="533">
        <v>2015</v>
      </c>
      <c r="AP94" s="620"/>
      <c r="AQ94" s="621">
        <v>2015</v>
      </c>
      <c r="AR94" s="528">
        <f t="shared" si="103"/>
        <v>3</v>
      </c>
      <c r="AS94" s="377">
        <f t="shared" si="164"/>
        <v>2020</v>
      </c>
      <c r="AT94" s="540">
        <v>36504000</v>
      </c>
      <c r="AU94" s="392"/>
      <c r="AV94" s="393"/>
      <c r="AW94" s="577"/>
      <c r="AX94" s="373"/>
      <c r="AY94" s="616" t="s">
        <v>179</v>
      </c>
      <c r="AZ94" s="521">
        <f>IF(AY94="","",(VLOOKUP(AY94,[1]PD!J:K,2,FALSE)))</f>
        <v>1</v>
      </c>
      <c r="BA94" s="528">
        <v>2017</v>
      </c>
      <c r="BB94" s="589">
        <f t="shared" si="43"/>
        <v>21902400</v>
      </c>
      <c r="BC94" s="373"/>
      <c r="BD94" s="376">
        <v>2017</v>
      </c>
      <c r="BE94" s="493">
        <v>13</v>
      </c>
      <c r="BF94" s="394">
        <f t="shared" si="104"/>
        <v>0</v>
      </c>
      <c r="BG94" s="395" t="str">
        <f t="shared" si="203"/>
        <v/>
      </c>
      <c r="BH94" s="396" t="str">
        <f t="shared" si="175"/>
        <v/>
      </c>
      <c r="BI94" s="396" t="str">
        <f t="shared" si="176"/>
        <v/>
      </c>
      <c r="BJ94" s="396" t="str">
        <f t="shared" si="177"/>
        <v/>
      </c>
      <c r="BK94" s="396" t="str">
        <f t="shared" si="178"/>
        <v/>
      </c>
      <c r="BL94" s="396" t="str">
        <f t="shared" si="179"/>
        <v/>
      </c>
      <c r="BM94" s="396" t="str">
        <f t="shared" si="180"/>
        <v/>
      </c>
      <c r="BN94" s="396" t="str">
        <f t="shared" si="181"/>
        <v/>
      </c>
      <c r="BO94" s="396" t="str">
        <f t="shared" si="182"/>
        <v/>
      </c>
      <c r="BP94" s="397" t="str">
        <f t="shared" si="183"/>
        <v/>
      </c>
      <c r="BQ94" s="782"/>
      <c r="BR94" s="380"/>
      <c r="BS94" s="600"/>
      <c r="BT94" s="394">
        <f t="shared" si="115"/>
        <v>0</v>
      </c>
      <c r="BU94" s="395" t="str">
        <f t="shared" si="184"/>
        <v/>
      </c>
      <c r="BV94" s="396" t="str">
        <f t="shared" si="185"/>
        <v/>
      </c>
      <c r="BW94" s="396" t="str">
        <f t="shared" si="186"/>
        <v/>
      </c>
      <c r="BX94" s="396" t="str">
        <f t="shared" si="187"/>
        <v/>
      </c>
      <c r="BY94" s="396" t="str">
        <f t="shared" si="188"/>
        <v/>
      </c>
      <c r="BZ94" s="396" t="str">
        <f t="shared" si="189"/>
        <v/>
      </c>
      <c r="CA94" s="396" t="str">
        <f t="shared" si="190"/>
        <v/>
      </c>
      <c r="CB94" s="396" t="str">
        <f t="shared" si="191"/>
        <v/>
      </c>
      <c r="CC94" s="396" t="str">
        <f t="shared" si="192"/>
        <v/>
      </c>
      <c r="CD94" s="396" t="str">
        <f t="shared" si="193"/>
        <v/>
      </c>
      <c r="CE94" s="397" t="str">
        <f t="shared" si="194"/>
        <v/>
      </c>
      <c r="CF94" s="379"/>
      <c r="CG94" s="378"/>
      <c r="CH94" s="378"/>
      <c r="CI94" s="378"/>
      <c r="CJ94" s="382"/>
      <c r="CK94" s="398">
        <f t="shared" si="195"/>
        <v>0</v>
      </c>
      <c r="CL94" s="709">
        <f t="shared" si="166"/>
        <v>36504000</v>
      </c>
      <c r="CM94" s="710">
        <f t="shared" si="172"/>
        <v>7300800</v>
      </c>
      <c r="CN94" s="710">
        <f t="shared" si="173"/>
        <v>21902400</v>
      </c>
      <c r="CO94" s="786">
        <f t="shared" si="174"/>
        <v>14601600</v>
      </c>
      <c r="CP94" s="617">
        <f t="shared" si="202"/>
        <v>0</v>
      </c>
      <c r="CQ94" s="503"/>
      <c r="CR94" s="373"/>
      <c r="CS94" s="377"/>
      <c r="CT94" s="590"/>
      <c r="CU94" s="725"/>
      <c r="CV94" s="373"/>
      <c r="CW94" s="376"/>
      <c r="CX94" s="376"/>
      <c r="CY94" s="376"/>
      <c r="CZ94" s="376"/>
      <c r="DA94" s="376"/>
      <c r="DB94" s="376"/>
      <c r="DC94" s="376"/>
      <c r="DD94" s="376"/>
      <c r="DE94" s="377"/>
      <c r="DF94" s="373"/>
      <c r="DG94" s="376"/>
      <c r="DH94" s="376"/>
      <c r="DI94" s="376"/>
      <c r="DJ94" s="376"/>
      <c r="DK94" s="376"/>
      <c r="DL94" s="376"/>
      <c r="DM94" s="376"/>
      <c r="DN94" s="376"/>
      <c r="DO94" s="376"/>
      <c r="DP94" s="377"/>
      <c r="DQ94" s="592"/>
      <c r="DR94" s="373"/>
      <c r="DS94" s="376"/>
      <c r="DT94" s="376"/>
      <c r="DU94" s="376"/>
      <c r="DV94" s="376"/>
      <c r="DW94" s="376"/>
      <c r="DX94" s="376"/>
      <c r="DY94" s="376"/>
      <c r="DZ94" s="376"/>
      <c r="EA94" s="376"/>
      <c r="EB94" s="376"/>
      <c r="EC94" s="376"/>
      <c r="ED94" s="376"/>
      <c r="EE94" s="376"/>
      <c r="EF94" s="374"/>
      <c r="EG94" s="374"/>
      <c r="EH94" s="374"/>
      <c r="EI94" s="374"/>
      <c r="EJ94" s="374"/>
      <c r="EK94" s="374"/>
      <c r="EL94" s="374"/>
      <c r="EM94" s="374"/>
      <c r="EN94" s="374"/>
      <c r="EO94" s="766">
        <f t="shared" si="196"/>
        <v>7300800</v>
      </c>
      <c r="EP94" s="374"/>
      <c r="EQ94" s="374"/>
      <c r="ER94" s="374"/>
      <c r="ES94" s="374"/>
      <c r="ET94" s="374"/>
      <c r="EU94" s="377"/>
      <c r="EV94" s="590"/>
      <c r="EW94" s="618">
        <f t="shared" si="161"/>
        <v>2017</v>
      </c>
      <c r="EX94" s="709">
        <f t="shared" si="197"/>
        <v>36504000</v>
      </c>
      <c r="EY94" s="710">
        <f t="shared" si="198"/>
        <v>7300800</v>
      </c>
      <c r="EZ94" s="710">
        <f t="shared" si="199"/>
        <v>14601600</v>
      </c>
      <c r="FA94" s="711">
        <f t="shared" si="200"/>
        <v>21902400</v>
      </c>
      <c r="FB94" s="379">
        <v>36504000</v>
      </c>
      <c r="FC94" s="378">
        <v>7300800</v>
      </c>
      <c r="FD94" s="378">
        <v>14601600</v>
      </c>
      <c r="FE94" s="609">
        <v>21902400</v>
      </c>
      <c r="FF94" s="381">
        <f t="shared" si="201"/>
        <v>0</v>
      </c>
    </row>
    <row r="95" spans="1:162" s="277" customFormat="1" x14ac:dyDescent="0.15">
      <c r="A95" s="492">
        <v>81</v>
      </c>
      <c r="B95" s="511"/>
      <c r="C95" s="490" t="s">
        <v>197</v>
      </c>
      <c r="D95" s="777">
        <f>IF(C95="","",(VLOOKUP(C95,[1]PD!A:B,2,FALSE)))</f>
        <v>30</v>
      </c>
      <c r="E95" s="390" t="s">
        <v>510</v>
      </c>
      <c r="F95" s="390" t="s">
        <v>623</v>
      </c>
      <c r="G95" s="547" t="s">
        <v>624</v>
      </c>
      <c r="H95" s="528"/>
      <c r="I95" s="376" t="s">
        <v>617</v>
      </c>
      <c r="J95" s="528"/>
      <c r="K95" s="377"/>
      <c r="L95" s="373" t="s">
        <v>634</v>
      </c>
      <c r="M95" s="547" t="s">
        <v>636</v>
      </c>
      <c r="N95" s="374"/>
      <c r="O95" s="530">
        <v>1</v>
      </c>
      <c r="P95" s="528">
        <v>18</v>
      </c>
      <c r="Q95" s="511">
        <v>44</v>
      </c>
      <c r="R95" s="530">
        <v>3</v>
      </c>
      <c r="S95" s="376"/>
      <c r="T95" s="528"/>
      <c r="U95" s="757"/>
      <c r="V95" s="754"/>
      <c r="W95" s="528"/>
      <c r="X95" s="376"/>
      <c r="Y95" s="376"/>
      <c r="Z95" s="511"/>
      <c r="AA95" s="373"/>
      <c r="AB95" s="528"/>
      <c r="AC95" s="377"/>
      <c r="AD95" s="375"/>
      <c r="AE95" s="374"/>
      <c r="AF95" s="492"/>
      <c r="AG95" s="493"/>
      <c r="AH95" s="772" t="s">
        <v>593</v>
      </c>
      <c r="AI95" s="531"/>
      <c r="AJ95" s="530">
        <v>5</v>
      </c>
      <c r="AK95" s="541">
        <f>IF(AJ95="","",(VLOOKUP(AJ95,[1]償却率表!A:B,2,FALSE)))</f>
        <v>0.2</v>
      </c>
      <c r="AL95" s="505" t="s">
        <v>177</v>
      </c>
      <c r="AM95" s="524">
        <f>IF(AL95="","",(VLOOKUP(AL95,[1]PD!G:H,2,FALSE)))</f>
        <v>1</v>
      </c>
      <c r="AN95" s="778">
        <v>42881</v>
      </c>
      <c r="AO95" s="533">
        <v>2017</v>
      </c>
      <c r="AP95" s="620"/>
      <c r="AQ95" s="621">
        <v>2017</v>
      </c>
      <c r="AR95" s="528">
        <f t="shared" si="103"/>
        <v>1</v>
      </c>
      <c r="AS95" s="377">
        <f t="shared" si="164"/>
        <v>2022</v>
      </c>
      <c r="AT95" s="540">
        <v>57741120</v>
      </c>
      <c r="AU95" s="392"/>
      <c r="AV95" s="393"/>
      <c r="AW95" s="577"/>
      <c r="AX95" s="373"/>
      <c r="AY95" s="616" t="s">
        <v>179</v>
      </c>
      <c r="AZ95" s="521">
        <f>IF(AY95="","",(VLOOKUP(AY95,[1]PD!J:K,2,FALSE)))</f>
        <v>1</v>
      </c>
      <c r="BA95" s="528">
        <v>2017</v>
      </c>
      <c r="BB95" s="589">
        <f t="shared" si="43"/>
        <v>57741120</v>
      </c>
      <c r="BC95" s="373"/>
      <c r="BD95" s="376">
        <v>2017</v>
      </c>
      <c r="BE95" s="493">
        <v>10</v>
      </c>
      <c r="BF95" s="394">
        <f t="shared" si="104"/>
        <v>0</v>
      </c>
      <c r="BG95" s="395" t="str">
        <f t="shared" si="203"/>
        <v/>
      </c>
      <c r="BH95" s="396" t="str">
        <f t="shared" si="175"/>
        <v/>
      </c>
      <c r="BI95" s="396" t="str">
        <f t="shared" si="176"/>
        <v/>
      </c>
      <c r="BJ95" s="396" t="str">
        <f t="shared" si="177"/>
        <v/>
      </c>
      <c r="BK95" s="396" t="str">
        <f t="shared" si="178"/>
        <v/>
      </c>
      <c r="BL95" s="396" t="str">
        <f t="shared" si="179"/>
        <v/>
      </c>
      <c r="BM95" s="396" t="str">
        <f t="shared" si="180"/>
        <v/>
      </c>
      <c r="BN95" s="396" t="str">
        <f t="shared" si="181"/>
        <v/>
      </c>
      <c r="BO95" s="396" t="str">
        <f t="shared" si="182"/>
        <v/>
      </c>
      <c r="BP95" s="397" t="str">
        <f t="shared" si="183"/>
        <v/>
      </c>
      <c r="BQ95" s="782"/>
      <c r="BR95" s="380"/>
      <c r="BS95" s="600"/>
      <c r="BT95" s="394">
        <f t="shared" si="115"/>
        <v>0</v>
      </c>
      <c r="BU95" s="395" t="str">
        <f t="shared" si="184"/>
        <v/>
      </c>
      <c r="BV95" s="396" t="str">
        <f t="shared" si="185"/>
        <v/>
      </c>
      <c r="BW95" s="396" t="str">
        <f t="shared" si="186"/>
        <v/>
      </c>
      <c r="BX95" s="396" t="str">
        <f t="shared" si="187"/>
        <v/>
      </c>
      <c r="BY95" s="396" t="str">
        <f t="shared" si="188"/>
        <v/>
      </c>
      <c r="BZ95" s="396" t="str">
        <f t="shared" si="189"/>
        <v/>
      </c>
      <c r="CA95" s="396" t="str">
        <f t="shared" si="190"/>
        <v/>
      </c>
      <c r="CB95" s="396" t="str">
        <f t="shared" si="191"/>
        <v/>
      </c>
      <c r="CC95" s="396" t="str">
        <f t="shared" si="192"/>
        <v/>
      </c>
      <c r="CD95" s="396" t="str">
        <f t="shared" si="193"/>
        <v/>
      </c>
      <c r="CE95" s="397" t="str">
        <f t="shared" si="194"/>
        <v/>
      </c>
      <c r="CF95" s="379">
        <v>57741120</v>
      </c>
      <c r="CG95" s="378"/>
      <c r="CH95" s="378"/>
      <c r="CI95" s="378"/>
      <c r="CJ95" s="382"/>
      <c r="CK95" s="398">
        <f t="shared" si="195"/>
        <v>57741120</v>
      </c>
      <c r="CL95" s="709">
        <f t="shared" si="166"/>
        <v>57741120</v>
      </c>
      <c r="CM95" s="710">
        <f t="shared" si="172"/>
        <v>11548224</v>
      </c>
      <c r="CN95" s="710">
        <f t="shared" si="173"/>
        <v>11548224</v>
      </c>
      <c r="CO95" s="786">
        <f t="shared" si="174"/>
        <v>46192896</v>
      </c>
      <c r="CP95" s="617">
        <f t="shared" si="202"/>
        <v>0</v>
      </c>
      <c r="CQ95" s="503"/>
      <c r="CR95" s="373"/>
      <c r="CS95" s="377"/>
      <c r="CT95" s="590"/>
      <c r="CU95" s="590"/>
      <c r="CV95" s="373"/>
      <c r="CW95" s="376"/>
      <c r="CX95" s="376"/>
      <c r="CY95" s="376"/>
      <c r="CZ95" s="376"/>
      <c r="DA95" s="376"/>
      <c r="DB95" s="376"/>
      <c r="DC95" s="376"/>
      <c r="DD95" s="376"/>
      <c r="DE95" s="377"/>
      <c r="DF95" s="373"/>
      <c r="DG95" s="376"/>
      <c r="DH95" s="376"/>
      <c r="DI95" s="376"/>
      <c r="DJ95" s="376"/>
      <c r="DK95" s="376"/>
      <c r="DL95" s="376"/>
      <c r="DM95" s="376"/>
      <c r="DN95" s="376"/>
      <c r="DO95" s="376"/>
      <c r="DP95" s="377"/>
      <c r="DQ95" s="592"/>
      <c r="DR95" s="373"/>
      <c r="DS95" s="376"/>
      <c r="DT95" s="376"/>
      <c r="DU95" s="376"/>
      <c r="DV95" s="376"/>
      <c r="DW95" s="376"/>
      <c r="DX95" s="376"/>
      <c r="DY95" s="376"/>
      <c r="DZ95" s="376"/>
      <c r="EA95" s="376"/>
      <c r="EB95" s="376"/>
      <c r="EC95" s="376"/>
      <c r="ED95" s="376"/>
      <c r="EE95" s="376"/>
      <c r="EF95" s="374"/>
      <c r="EG95" s="374"/>
      <c r="EH95" s="374"/>
      <c r="EI95" s="374"/>
      <c r="EJ95" s="374"/>
      <c r="EK95" s="374"/>
      <c r="EL95" s="374"/>
      <c r="EM95" s="374"/>
      <c r="EN95" s="374"/>
      <c r="EO95" s="766">
        <f t="shared" si="196"/>
        <v>11548224</v>
      </c>
      <c r="EP95" s="374"/>
      <c r="EQ95" s="374"/>
      <c r="ER95" s="374"/>
      <c r="ES95" s="374"/>
      <c r="ET95" s="374"/>
      <c r="EU95" s="377"/>
      <c r="EV95" s="590"/>
      <c r="EW95" s="618">
        <f t="shared" si="161"/>
        <v>2017</v>
      </c>
      <c r="EX95" s="709">
        <f t="shared" si="197"/>
        <v>57741120</v>
      </c>
      <c r="EY95" s="710">
        <f t="shared" si="198"/>
        <v>0</v>
      </c>
      <c r="EZ95" s="710">
        <f t="shared" si="199"/>
        <v>0</v>
      </c>
      <c r="FA95" s="711">
        <f t="shared" si="200"/>
        <v>57741120</v>
      </c>
      <c r="FB95" s="379">
        <v>57741120</v>
      </c>
      <c r="FC95" s="378">
        <v>0</v>
      </c>
      <c r="FD95" s="378">
        <v>0</v>
      </c>
      <c r="FE95" s="609">
        <v>57741120</v>
      </c>
      <c r="FF95" s="381">
        <f t="shared" si="201"/>
        <v>0</v>
      </c>
    </row>
    <row r="96" spans="1:162" s="277" customFormat="1" x14ac:dyDescent="0.15">
      <c r="A96" s="492">
        <v>82</v>
      </c>
      <c r="B96" s="511"/>
      <c r="C96" s="490" t="s">
        <v>197</v>
      </c>
      <c r="D96" s="777">
        <f>IF(C96="","",(VLOOKUP(C96,[1]PD!A:B,2,FALSE)))</f>
        <v>30</v>
      </c>
      <c r="E96" s="390" t="s">
        <v>510</v>
      </c>
      <c r="F96" s="390" t="s">
        <v>623</v>
      </c>
      <c r="G96" s="547" t="s">
        <v>625</v>
      </c>
      <c r="H96" s="528"/>
      <c r="I96" s="376" t="s">
        <v>617</v>
      </c>
      <c r="J96" s="528"/>
      <c r="K96" s="377"/>
      <c r="L96" s="373" t="s">
        <v>634</v>
      </c>
      <c r="M96" s="547" t="s">
        <v>636</v>
      </c>
      <c r="N96" s="374"/>
      <c r="O96" s="530">
        <v>1</v>
      </c>
      <c r="P96" s="528"/>
      <c r="Q96" s="511">
        <v>44</v>
      </c>
      <c r="R96" s="530">
        <v>3</v>
      </c>
      <c r="S96" s="376"/>
      <c r="T96" s="528"/>
      <c r="U96" s="757"/>
      <c r="V96" s="754"/>
      <c r="W96" s="528"/>
      <c r="X96" s="376"/>
      <c r="Y96" s="376"/>
      <c r="Z96" s="511"/>
      <c r="AA96" s="373"/>
      <c r="AB96" s="528"/>
      <c r="AC96" s="377"/>
      <c r="AD96" s="375"/>
      <c r="AE96" s="374"/>
      <c r="AF96" s="492"/>
      <c r="AG96" s="493"/>
      <c r="AH96" s="772" t="s">
        <v>593</v>
      </c>
      <c r="AI96" s="531"/>
      <c r="AJ96" s="530">
        <v>5</v>
      </c>
      <c r="AK96" s="541">
        <f>IF(AJ96="","",(VLOOKUP(AJ96,[1]償却率表!A:B,2,FALSE)))</f>
        <v>0.2</v>
      </c>
      <c r="AL96" s="505" t="s">
        <v>177</v>
      </c>
      <c r="AM96" s="524">
        <f>IF(AL96="","",(VLOOKUP(AL96,[1]PD!G:H,2,FALSE)))</f>
        <v>1</v>
      </c>
      <c r="AN96" s="778">
        <v>41702</v>
      </c>
      <c r="AO96" s="533">
        <v>2013</v>
      </c>
      <c r="AP96" s="620"/>
      <c r="AQ96" s="621">
        <v>2013</v>
      </c>
      <c r="AR96" s="528">
        <f t="shared" si="103"/>
        <v>5</v>
      </c>
      <c r="AS96" s="377">
        <f t="shared" si="164"/>
        <v>2018</v>
      </c>
      <c r="AT96" s="540">
        <v>52815000</v>
      </c>
      <c r="AU96" s="392"/>
      <c r="AV96" s="393"/>
      <c r="AW96" s="577"/>
      <c r="AX96" s="373"/>
      <c r="AY96" s="616" t="s">
        <v>179</v>
      </c>
      <c r="AZ96" s="521">
        <f>IF(AY96="","",(VLOOKUP(AY96,[1]PD!J:K,2,FALSE)))</f>
        <v>1</v>
      </c>
      <c r="BA96" s="528">
        <v>2017</v>
      </c>
      <c r="BB96" s="589">
        <f t="shared" si="43"/>
        <v>10563000</v>
      </c>
      <c r="BC96" s="373"/>
      <c r="BD96" s="376">
        <v>2017</v>
      </c>
      <c r="BE96" s="493">
        <v>13</v>
      </c>
      <c r="BF96" s="394">
        <f t="shared" si="104"/>
        <v>0</v>
      </c>
      <c r="BG96" s="395" t="str">
        <f t="shared" si="203"/>
        <v/>
      </c>
      <c r="BH96" s="396" t="str">
        <f t="shared" si="175"/>
        <v/>
      </c>
      <c r="BI96" s="396" t="str">
        <f t="shared" si="176"/>
        <v/>
      </c>
      <c r="BJ96" s="396" t="str">
        <f t="shared" si="177"/>
        <v/>
      </c>
      <c r="BK96" s="396" t="str">
        <f t="shared" si="178"/>
        <v/>
      </c>
      <c r="BL96" s="396" t="str">
        <f t="shared" si="179"/>
        <v/>
      </c>
      <c r="BM96" s="396" t="str">
        <f t="shared" si="180"/>
        <v/>
      </c>
      <c r="BN96" s="396" t="str">
        <f t="shared" si="181"/>
        <v/>
      </c>
      <c r="BO96" s="396" t="str">
        <f t="shared" si="182"/>
        <v/>
      </c>
      <c r="BP96" s="397" t="str">
        <f t="shared" si="183"/>
        <v/>
      </c>
      <c r="BQ96" s="782"/>
      <c r="BR96" s="380"/>
      <c r="BS96" s="600"/>
      <c r="BT96" s="394">
        <f t="shared" si="115"/>
        <v>0</v>
      </c>
      <c r="BU96" s="395" t="str">
        <f t="shared" si="184"/>
        <v/>
      </c>
      <c r="BV96" s="396" t="str">
        <f t="shared" si="185"/>
        <v/>
      </c>
      <c r="BW96" s="396" t="str">
        <f t="shared" si="186"/>
        <v/>
      </c>
      <c r="BX96" s="396" t="str">
        <f t="shared" si="187"/>
        <v/>
      </c>
      <c r="BY96" s="396" t="str">
        <f t="shared" si="188"/>
        <v/>
      </c>
      <c r="BZ96" s="396" t="str">
        <f t="shared" si="189"/>
        <v/>
      </c>
      <c r="CA96" s="396" t="str">
        <f t="shared" si="190"/>
        <v/>
      </c>
      <c r="CB96" s="396" t="str">
        <f t="shared" si="191"/>
        <v/>
      </c>
      <c r="CC96" s="396" t="str">
        <f t="shared" si="192"/>
        <v/>
      </c>
      <c r="CD96" s="396" t="str">
        <f t="shared" si="193"/>
        <v/>
      </c>
      <c r="CE96" s="397" t="str">
        <f t="shared" si="194"/>
        <v/>
      </c>
      <c r="CF96" s="379" t="s">
        <v>655</v>
      </c>
      <c r="CG96" s="378"/>
      <c r="CH96" s="378"/>
      <c r="CI96" s="378"/>
      <c r="CJ96" s="382"/>
      <c r="CK96" s="398">
        <f t="shared" si="195"/>
        <v>0</v>
      </c>
      <c r="CL96" s="709">
        <f t="shared" si="166"/>
        <v>52815000</v>
      </c>
      <c r="CM96" s="710">
        <f t="shared" si="172"/>
        <v>10562999</v>
      </c>
      <c r="CN96" s="710">
        <f t="shared" si="173"/>
        <v>52814999</v>
      </c>
      <c r="CO96" s="786">
        <f t="shared" si="174"/>
        <v>1</v>
      </c>
      <c r="CP96" s="617">
        <f t="shared" si="202"/>
        <v>0</v>
      </c>
      <c r="CQ96" s="503"/>
      <c r="CR96" s="373"/>
      <c r="CS96" s="377"/>
      <c r="CT96" s="590"/>
      <c r="CU96" s="725"/>
      <c r="CV96" s="373"/>
      <c r="CW96" s="376"/>
      <c r="CX96" s="376"/>
      <c r="CY96" s="376"/>
      <c r="CZ96" s="376"/>
      <c r="DA96" s="376"/>
      <c r="DB96" s="376"/>
      <c r="DC96" s="376"/>
      <c r="DD96" s="376"/>
      <c r="DE96" s="377"/>
      <c r="DF96" s="373"/>
      <c r="DG96" s="376"/>
      <c r="DH96" s="376"/>
      <c r="DI96" s="376"/>
      <c r="DJ96" s="376"/>
      <c r="DK96" s="376"/>
      <c r="DL96" s="376"/>
      <c r="DM96" s="376"/>
      <c r="DN96" s="376"/>
      <c r="DO96" s="376"/>
      <c r="DP96" s="377"/>
      <c r="DQ96" s="592"/>
      <c r="DR96" s="373"/>
      <c r="DS96" s="376"/>
      <c r="DT96" s="376"/>
      <c r="DU96" s="376"/>
      <c r="DV96" s="376"/>
      <c r="DW96" s="376"/>
      <c r="DX96" s="376"/>
      <c r="DY96" s="376"/>
      <c r="DZ96" s="376"/>
      <c r="EA96" s="376"/>
      <c r="EB96" s="376"/>
      <c r="EC96" s="376"/>
      <c r="ED96" s="376"/>
      <c r="EE96" s="376"/>
      <c r="EF96" s="374"/>
      <c r="EG96" s="374"/>
      <c r="EH96" s="374"/>
      <c r="EI96" s="374"/>
      <c r="EJ96" s="374"/>
      <c r="EK96" s="374"/>
      <c r="EL96" s="374"/>
      <c r="EM96" s="374"/>
      <c r="EN96" s="374"/>
      <c r="EO96" s="766">
        <f t="shared" si="196"/>
        <v>10562999</v>
      </c>
      <c r="EP96" s="374"/>
      <c r="EQ96" s="374"/>
      <c r="ER96" s="374"/>
      <c r="ES96" s="374"/>
      <c r="ET96" s="374"/>
      <c r="EU96" s="377"/>
      <c r="EV96" s="590"/>
      <c r="EW96" s="618">
        <f t="shared" si="161"/>
        <v>2017</v>
      </c>
      <c r="EX96" s="709">
        <f t="shared" si="197"/>
        <v>52815000</v>
      </c>
      <c r="EY96" s="710">
        <f t="shared" si="198"/>
        <v>10563000</v>
      </c>
      <c r="EZ96" s="710">
        <f t="shared" si="199"/>
        <v>42252000</v>
      </c>
      <c r="FA96" s="711">
        <f t="shared" si="200"/>
        <v>10563000</v>
      </c>
      <c r="FB96" s="379">
        <v>52815000</v>
      </c>
      <c r="FC96" s="378">
        <v>10563000</v>
      </c>
      <c r="FD96" s="378">
        <v>42252000</v>
      </c>
      <c r="FE96" s="609">
        <v>10563000</v>
      </c>
      <c r="FF96" s="381">
        <f t="shared" si="201"/>
        <v>0</v>
      </c>
    </row>
    <row r="97" spans="1:162" s="277" customFormat="1" x14ac:dyDescent="0.15">
      <c r="A97" s="492">
        <v>83</v>
      </c>
      <c r="B97" s="511"/>
      <c r="C97" s="490" t="s">
        <v>197</v>
      </c>
      <c r="D97" s="777">
        <f>IF(C97="","",(VLOOKUP(C97,[1]PD!A:B,2,FALSE)))</f>
        <v>30</v>
      </c>
      <c r="E97" s="390" t="s">
        <v>510</v>
      </c>
      <c r="F97" s="390" t="s">
        <v>626</v>
      </c>
      <c r="G97" s="547" t="s">
        <v>627</v>
      </c>
      <c r="H97" s="528"/>
      <c r="I97" s="376" t="s">
        <v>617</v>
      </c>
      <c r="J97" s="528"/>
      <c r="K97" s="377"/>
      <c r="L97" s="373" t="s">
        <v>634</v>
      </c>
      <c r="M97" s="547" t="s">
        <v>636</v>
      </c>
      <c r="N97" s="374"/>
      <c r="O97" s="530">
        <v>1</v>
      </c>
      <c r="P97" s="528"/>
      <c r="Q97" s="511">
        <v>44</v>
      </c>
      <c r="R97" s="530">
        <v>3</v>
      </c>
      <c r="S97" s="376"/>
      <c r="T97" s="528"/>
      <c r="U97" s="757"/>
      <c r="V97" s="754"/>
      <c r="W97" s="528"/>
      <c r="X97" s="376"/>
      <c r="Y97" s="376"/>
      <c r="Z97" s="511"/>
      <c r="AA97" s="373"/>
      <c r="AB97" s="528"/>
      <c r="AC97" s="377"/>
      <c r="AD97" s="375"/>
      <c r="AE97" s="374"/>
      <c r="AF97" s="492"/>
      <c r="AG97" s="493"/>
      <c r="AH97" s="772" t="s">
        <v>593</v>
      </c>
      <c r="AI97" s="531"/>
      <c r="AJ97" s="530">
        <v>5</v>
      </c>
      <c r="AK97" s="541">
        <f>IF(AJ97="","",(VLOOKUP(AJ97,[1]償却率表!A:B,2,FALSE)))</f>
        <v>0.2</v>
      </c>
      <c r="AL97" s="505" t="s">
        <v>177</v>
      </c>
      <c r="AM97" s="524">
        <f>IF(AL97="","",(VLOOKUP(AL97,[1]PD!G:H,2,FALSE)))</f>
        <v>1</v>
      </c>
      <c r="AN97" s="778">
        <v>34786</v>
      </c>
      <c r="AO97" s="533">
        <v>1994</v>
      </c>
      <c r="AP97" s="620"/>
      <c r="AQ97" s="621">
        <v>1994</v>
      </c>
      <c r="AR97" s="528">
        <f t="shared" si="103"/>
        <v>24</v>
      </c>
      <c r="AS97" s="377">
        <f t="shared" si="164"/>
        <v>1999</v>
      </c>
      <c r="AT97" s="540">
        <v>15450000</v>
      </c>
      <c r="AU97" s="392"/>
      <c r="AV97" s="393"/>
      <c r="AW97" s="577"/>
      <c r="AX97" s="373"/>
      <c r="AY97" s="616" t="s">
        <v>179</v>
      </c>
      <c r="AZ97" s="521">
        <f>IF(AY97="","",(VLOOKUP(AY97,[1]PD!J:K,2,FALSE)))</f>
        <v>1</v>
      </c>
      <c r="BA97" s="528">
        <v>2017</v>
      </c>
      <c r="BB97" s="589">
        <f t="shared" si="43"/>
        <v>1</v>
      </c>
      <c r="BC97" s="373"/>
      <c r="BD97" s="376">
        <v>2017</v>
      </c>
      <c r="BE97" s="493">
        <v>13</v>
      </c>
      <c r="BF97" s="394">
        <f t="shared" si="104"/>
        <v>0</v>
      </c>
      <c r="BG97" s="395" t="str">
        <f t="shared" si="203"/>
        <v/>
      </c>
      <c r="BH97" s="396" t="str">
        <f t="shared" si="175"/>
        <v/>
      </c>
      <c r="BI97" s="396" t="str">
        <f t="shared" si="176"/>
        <v/>
      </c>
      <c r="BJ97" s="396" t="str">
        <f t="shared" si="177"/>
        <v/>
      </c>
      <c r="BK97" s="396" t="str">
        <f t="shared" si="178"/>
        <v/>
      </c>
      <c r="BL97" s="396" t="str">
        <f t="shared" si="179"/>
        <v/>
      </c>
      <c r="BM97" s="396" t="str">
        <f t="shared" si="180"/>
        <v/>
      </c>
      <c r="BN97" s="396" t="str">
        <f t="shared" si="181"/>
        <v/>
      </c>
      <c r="BO97" s="396" t="str">
        <f t="shared" si="182"/>
        <v/>
      </c>
      <c r="BP97" s="397" t="str">
        <f t="shared" si="183"/>
        <v/>
      </c>
      <c r="BQ97" s="782"/>
      <c r="BR97" s="380"/>
      <c r="BS97" s="600"/>
      <c r="BT97" s="394">
        <f t="shared" si="115"/>
        <v>0</v>
      </c>
      <c r="BU97" s="395" t="str">
        <f t="shared" si="184"/>
        <v/>
      </c>
      <c r="BV97" s="396" t="str">
        <f t="shared" si="185"/>
        <v/>
      </c>
      <c r="BW97" s="396" t="str">
        <f t="shared" si="186"/>
        <v/>
      </c>
      <c r="BX97" s="396" t="str">
        <f t="shared" si="187"/>
        <v/>
      </c>
      <c r="BY97" s="396" t="str">
        <f t="shared" si="188"/>
        <v/>
      </c>
      <c r="BZ97" s="396" t="str">
        <f t="shared" si="189"/>
        <v/>
      </c>
      <c r="CA97" s="396" t="str">
        <f t="shared" si="190"/>
        <v/>
      </c>
      <c r="CB97" s="396" t="str">
        <f t="shared" si="191"/>
        <v/>
      </c>
      <c r="CC97" s="396" t="str">
        <f t="shared" si="192"/>
        <v/>
      </c>
      <c r="CD97" s="396" t="str">
        <f t="shared" si="193"/>
        <v/>
      </c>
      <c r="CE97" s="397" t="str">
        <f t="shared" si="194"/>
        <v/>
      </c>
      <c r="CF97" s="379" t="s">
        <v>655</v>
      </c>
      <c r="CG97" s="378"/>
      <c r="CH97" s="378"/>
      <c r="CI97" s="378"/>
      <c r="CJ97" s="382"/>
      <c r="CK97" s="398">
        <f t="shared" si="195"/>
        <v>0</v>
      </c>
      <c r="CL97" s="709">
        <f t="shared" si="166"/>
        <v>15450000</v>
      </c>
      <c r="CM97" s="710">
        <f t="shared" si="172"/>
        <v>0</v>
      </c>
      <c r="CN97" s="710">
        <f t="shared" si="173"/>
        <v>15449999</v>
      </c>
      <c r="CO97" s="786">
        <f t="shared" si="174"/>
        <v>1</v>
      </c>
      <c r="CP97" s="617">
        <f t="shared" si="202"/>
        <v>0</v>
      </c>
      <c r="CQ97" s="503"/>
      <c r="CR97" s="373"/>
      <c r="CS97" s="377"/>
      <c r="CT97" s="590"/>
      <c r="CU97" s="590"/>
      <c r="CV97" s="373"/>
      <c r="CW97" s="376"/>
      <c r="CX97" s="376"/>
      <c r="CY97" s="376"/>
      <c r="CZ97" s="376"/>
      <c r="DA97" s="376"/>
      <c r="DB97" s="376"/>
      <c r="DC97" s="376"/>
      <c r="DD97" s="376"/>
      <c r="DE97" s="377"/>
      <c r="DF97" s="373"/>
      <c r="DG97" s="376"/>
      <c r="DH97" s="376"/>
      <c r="DI97" s="376"/>
      <c r="DJ97" s="376"/>
      <c r="DK97" s="376"/>
      <c r="DL97" s="376"/>
      <c r="DM97" s="376"/>
      <c r="DN97" s="376"/>
      <c r="DO97" s="376"/>
      <c r="DP97" s="377"/>
      <c r="DQ97" s="592"/>
      <c r="DR97" s="373"/>
      <c r="DS97" s="376"/>
      <c r="DT97" s="376"/>
      <c r="DU97" s="376"/>
      <c r="DV97" s="376"/>
      <c r="DW97" s="376"/>
      <c r="DX97" s="376"/>
      <c r="DY97" s="376"/>
      <c r="DZ97" s="376"/>
      <c r="EA97" s="376"/>
      <c r="EB97" s="376"/>
      <c r="EC97" s="376"/>
      <c r="ED97" s="376"/>
      <c r="EE97" s="376"/>
      <c r="EF97" s="374"/>
      <c r="EG97" s="374"/>
      <c r="EH97" s="374"/>
      <c r="EI97" s="374"/>
      <c r="EJ97" s="374"/>
      <c r="EK97" s="374"/>
      <c r="EL97" s="374"/>
      <c r="EM97" s="374"/>
      <c r="EN97" s="374"/>
      <c r="EO97" s="766">
        <f t="shared" si="196"/>
        <v>0</v>
      </c>
      <c r="EP97" s="374"/>
      <c r="EQ97" s="374"/>
      <c r="ER97" s="374"/>
      <c r="ES97" s="374"/>
      <c r="ET97" s="374"/>
      <c r="EU97" s="377"/>
      <c r="EV97" s="590"/>
      <c r="EW97" s="618">
        <f t="shared" si="161"/>
        <v>2017</v>
      </c>
      <c r="EX97" s="709">
        <f t="shared" si="197"/>
        <v>15450000</v>
      </c>
      <c r="EY97" s="710">
        <f t="shared" si="198"/>
        <v>0</v>
      </c>
      <c r="EZ97" s="710">
        <f t="shared" si="199"/>
        <v>15449999</v>
      </c>
      <c r="FA97" s="711">
        <f t="shared" si="200"/>
        <v>1</v>
      </c>
      <c r="FB97" s="379">
        <v>15450000</v>
      </c>
      <c r="FC97" s="378">
        <v>0</v>
      </c>
      <c r="FD97" s="378">
        <v>15449999</v>
      </c>
      <c r="FE97" s="609">
        <v>1</v>
      </c>
      <c r="FF97" s="381">
        <f t="shared" si="201"/>
        <v>0</v>
      </c>
    </row>
    <row r="98" spans="1:162" s="277" customFormat="1" x14ac:dyDescent="0.15">
      <c r="A98" s="492">
        <v>84</v>
      </c>
      <c r="B98" s="511"/>
      <c r="C98" s="490" t="s">
        <v>197</v>
      </c>
      <c r="D98" s="777">
        <f>IF(C98="","",(VLOOKUP(C98,[1]PD!A:B,2,FALSE)))</f>
        <v>30</v>
      </c>
      <c r="E98" s="390" t="s">
        <v>455</v>
      </c>
      <c r="F98" s="390" t="s">
        <v>628</v>
      </c>
      <c r="G98" s="547" t="s">
        <v>628</v>
      </c>
      <c r="H98" s="528"/>
      <c r="I98" s="376" t="s">
        <v>617</v>
      </c>
      <c r="J98" s="528"/>
      <c r="K98" s="377"/>
      <c r="L98" s="373" t="s">
        <v>634</v>
      </c>
      <c r="M98" s="547" t="s">
        <v>635</v>
      </c>
      <c r="N98" s="374"/>
      <c r="O98" s="530">
        <v>1</v>
      </c>
      <c r="P98" s="528"/>
      <c r="Q98" s="511">
        <v>44</v>
      </c>
      <c r="R98" s="530">
        <v>3</v>
      </c>
      <c r="S98" s="376"/>
      <c r="T98" s="528"/>
      <c r="U98" s="757"/>
      <c r="V98" s="754"/>
      <c r="W98" s="528"/>
      <c r="X98" s="376"/>
      <c r="Y98" s="376"/>
      <c r="Z98" s="511"/>
      <c r="AA98" s="373"/>
      <c r="AB98" s="528"/>
      <c r="AC98" s="377"/>
      <c r="AD98" s="375"/>
      <c r="AE98" s="374"/>
      <c r="AF98" s="492"/>
      <c r="AG98" s="493"/>
      <c r="AH98" s="772" t="s">
        <v>690</v>
      </c>
      <c r="AI98" s="531"/>
      <c r="AJ98" s="530">
        <v>15</v>
      </c>
      <c r="AK98" s="541">
        <f>IF(AJ98="","",(VLOOKUP(AJ98,[1]償却率表!A:B,2,FALSE)))</f>
        <v>6.7000000000000004E-2</v>
      </c>
      <c r="AL98" s="505" t="s">
        <v>177</v>
      </c>
      <c r="AM98" s="524">
        <f>IF(AL98="","",(VLOOKUP(AL98,[1]PD!G:H,2,FALSE)))</f>
        <v>1</v>
      </c>
      <c r="AN98" s="778">
        <v>34864</v>
      </c>
      <c r="AO98" s="533">
        <v>1995</v>
      </c>
      <c r="AP98" s="620"/>
      <c r="AQ98" s="621">
        <v>1995</v>
      </c>
      <c r="AR98" s="528">
        <f t="shared" si="103"/>
        <v>23</v>
      </c>
      <c r="AS98" s="377">
        <f t="shared" si="164"/>
        <v>2010</v>
      </c>
      <c r="AT98" s="540">
        <v>5200000</v>
      </c>
      <c r="AU98" s="392"/>
      <c r="AV98" s="393"/>
      <c r="AW98" s="577"/>
      <c r="AX98" s="373"/>
      <c r="AY98" s="616" t="s">
        <v>179</v>
      </c>
      <c r="AZ98" s="521">
        <f>IF(AY98="","",(VLOOKUP(AY98,[1]PD!J:K,2,FALSE)))</f>
        <v>1</v>
      </c>
      <c r="BA98" s="528">
        <v>2017</v>
      </c>
      <c r="BB98" s="589">
        <f t="shared" ref="BB98:BB116" si="204">FE98</f>
        <v>1</v>
      </c>
      <c r="BC98" s="373"/>
      <c r="BD98" s="376">
        <v>2017</v>
      </c>
      <c r="BE98" s="493">
        <v>13</v>
      </c>
      <c r="BF98" s="394">
        <f t="shared" si="104"/>
        <v>0</v>
      </c>
      <c r="BG98" s="395" t="str">
        <f t="shared" si="203"/>
        <v/>
      </c>
      <c r="BH98" s="396" t="str">
        <f t="shared" si="175"/>
        <v/>
      </c>
      <c r="BI98" s="396" t="str">
        <f t="shared" si="176"/>
        <v/>
      </c>
      <c r="BJ98" s="396" t="str">
        <f t="shared" si="177"/>
        <v/>
      </c>
      <c r="BK98" s="396" t="str">
        <f t="shared" si="178"/>
        <v/>
      </c>
      <c r="BL98" s="396" t="str">
        <f t="shared" si="179"/>
        <v/>
      </c>
      <c r="BM98" s="396" t="str">
        <f t="shared" si="180"/>
        <v/>
      </c>
      <c r="BN98" s="396" t="str">
        <f t="shared" si="181"/>
        <v/>
      </c>
      <c r="BO98" s="396" t="str">
        <f t="shared" si="182"/>
        <v/>
      </c>
      <c r="BP98" s="397" t="str">
        <f t="shared" si="183"/>
        <v/>
      </c>
      <c r="BQ98" s="782"/>
      <c r="BR98" s="380"/>
      <c r="BS98" s="600"/>
      <c r="BT98" s="394">
        <f t="shared" si="115"/>
        <v>0</v>
      </c>
      <c r="BU98" s="395" t="str">
        <f t="shared" si="184"/>
        <v/>
      </c>
      <c r="BV98" s="396" t="str">
        <f t="shared" si="185"/>
        <v/>
      </c>
      <c r="BW98" s="396" t="str">
        <f t="shared" si="186"/>
        <v/>
      </c>
      <c r="BX98" s="396" t="str">
        <f t="shared" si="187"/>
        <v/>
      </c>
      <c r="BY98" s="396" t="str">
        <f t="shared" si="188"/>
        <v/>
      </c>
      <c r="BZ98" s="396" t="str">
        <f t="shared" si="189"/>
        <v/>
      </c>
      <c r="CA98" s="396" t="str">
        <f t="shared" si="190"/>
        <v/>
      </c>
      <c r="CB98" s="396" t="str">
        <f t="shared" si="191"/>
        <v/>
      </c>
      <c r="CC98" s="396" t="str">
        <f t="shared" si="192"/>
        <v/>
      </c>
      <c r="CD98" s="396" t="str">
        <f t="shared" si="193"/>
        <v/>
      </c>
      <c r="CE98" s="397" t="str">
        <f t="shared" si="194"/>
        <v/>
      </c>
      <c r="CF98" s="379" t="s">
        <v>655</v>
      </c>
      <c r="CG98" s="378"/>
      <c r="CH98" s="378"/>
      <c r="CI98" s="378"/>
      <c r="CJ98" s="382"/>
      <c r="CK98" s="398">
        <f t="shared" si="195"/>
        <v>0</v>
      </c>
      <c r="CL98" s="709">
        <f t="shared" si="166"/>
        <v>5200000</v>
      </c>
      <c r="CM98" s="710">
        <f t="shared" si="172"/>
        <v>0</v>
      </c>
      <c r="CN98" s="710">
        <f t="shared" si="173"/>
        <v>5199999</v>
      </c>
      <c r="CO98" s="786">
        <f t="shared" si="174"/>
        <v>1</v>
      </c>
      <c r="CP98" s="617">
        <f t="shared" si="202"/>
        <v>0</v>
      </c>
      <c r="CQ98" s="503"/>
      <c r="CR98" s="373"/>
      <c r="CS98" s="377"/>
      <c r="CT98" s="590"/>
      <c r="CU98" s="590"/>
      <c r="CV98" s="373"/>
      <c r="CW98" s="376"/>
      <c r="CX98" s="376"/>
      <c r="CY98" s="376"/>
      <c r="CZ98" s="376"/>
      <c r="DA98" s="376"/>
      <c r="DB98" s="376"/>
      <c r="DC98" s="376"/>
      <c r="DD98" s="376"/>
      <c r="DE98" s="377"/>
      <c r="DF98" s="373"/>
      <c r="DG98" s="376"/>
      <c r="DH98" s="376"/>
      <c r="DI98" s="376"/>
      <c r="DJ98" s="376"/>
      <c r="DK98" s="376"/>
      <c r="DL98" s="376"/>
      <c r="DM98" s="376"/>
      <c r="DN98" s="376"/>
      <c r="DO98" s="376"/>
      <c r="DP98" s="377"/>
      <c r="DQ98" s="592"/>
      <c r="DR98" s="373"/>
      <c r="DS98" s="376"/>
      <c r="DT98" s="376"/>
      <c r="DU98" s="376"/>
      <c r="DV98" s="376"/>
      <c r="DW98" s="376"/>
      <c r="DX98" s="376"/>
      <c r="DY98" s="376"/>
      <c r="DZ98" s="376"/>
      <c r="EA98" s="376"/>
      <c r="EB98" s="376"/>
      <c r="EC98" s="376"/>
      <c r="ED98" s="376"/>
      <c r="EE98" s="376"/>
      <c r="EF98" s="374"/>
      <c r="EG98" s="374"/>
      <c r="EH98" s="374"/>
      <c r="EI98" s="374"/>
      <c r="EJ98" s="374"/>
      <c r="EK98" s="374"/>
      <c r="EL98" s="374"/>
      <c r="EM98" s="374"/>
      <c r="EN98" s="374"/>
      <c r="EO98" s="766">
        <f t="shared" si="196"/>
        <v>0</v>
      </c>
      <c r="EP98" s="374"/>
      <c r="EQ98" s="374"/>
      <c r="ER98" s="374"/>
      <c r="ES98" s="374"/>
      <c r="ET98" s="374"/>
      <c r="EU98" s="377"/>
      <c r="EV98" s="590"/>
      <c r="EW98" s="618">
        <f t="shared" si="161"/>
        <v>2017</v>
      </c>
      <c r="EX98" s="709">
        <f t="shared" si="197"/>
        <v>5200000</v>
      </c>
      <c r="EY98" s="710">
        <f t="shared" si="198"/>
        <v>0</v>
      </c>
      <c r="EZ98" s="710">
        <f t="shared" si="199"/>
        <v>5199999</v>
      </c>
      <c r="FA98" s="711">
        <f t="shared" si="200"/>
        <v>1</v>
      </c>
      <c r="FB98" s="379">
        <v>5200000</v>
      </c>
      <c r="FC98" s="378">
        <v>0</v>
      </c>
      <c r="FD98" s="378">
        <v>5199999</v>
      </c>
      <c r="FE98" s="609">
        <v>1</v>
      </c>
      <c r="FF98" s="381">
        <f t="shared" si="201"/>
        <v>0</v>
      </c>
    </row>
    <row r="99" spans="1:162" s="277" customFormat="1" x14ac:dyDescent="0.15">
      <c r="A99" s="492">
        <v>85</v>
      </c>
      <c r="B99" s="511"/>
      <c r="C99" s="490" t="s">
        <v>197</v>
      </c>
      <c r="D99" s="777">
        <f>IF(C99="","",(VLOOKUP(C99,[1]PD!A:B,2,FALSE)))</f>
        <v>30</v>
      </c>
      <c r="E99" s="390" t="s">
        <v>455</v>
      </c>
      <c r="F99" s="390" t="s">
        <v>629</v>
      </c>
      <c r="G99" s="547" t="s">
        <v>629</v>
      </c>
      <c r="H99" s="528"/>
      <c r="I99" s="376" t="s">
        <v>617</v>
      </c>
      <c r="J99" s="528"/>
      <c r="K99" s="377"/>
      <c r="L99" s="373" t="s">
        <v>634</v>
      </c>
      <c r="M99" s="547" t="s">
        <v>635</v>
      </c>
      <c r="N99" s="374"/>
      <c r="O99" s="530">
        <v>1</v>
      </c>
      <c r="P99" s="528"/>
      <c r="Q99" s="511">
        <v>44</v>
      </c>
      <c r="R99" s="530">
        <v>3</v>
      </c>
      <c r="S99" s="376"/>
      <c r="T99" s="528"/>
      <c r="U99" s="757"/>
      <c r="V99" s="754"/>
      <c r="W99" s="528"/>
      <c r="X99" s="376"/>
      <c r="Y99" s="376"/>
      <c r="Z99" s="511"/>
      <c r="AA99" s="373"/>
      <c r="AB99" s="528"/>
      <c r="AC99" s="377"/>
      <c r="AD99" s="375"/>
      <c r="AE99" s="374"/>
      <c r="AF99" s="492"/>
      <c r="AG99" s="493"/>
      <c r="AH99" s="772" t="s">
        <v>690</v>
      </c>
      <c r="AI99" s="531"/>
      <c r="AJ99" s="530">
        <v>4</v>
      </c>
      <c r="AK99" s="541">
        <f>IF(AJ99="","",(VLOOKUP(AJ99,[1]償却率表!A:B,2,FALSE)))</f>
        <v>0.25</v>
      </c>
      <c r="AL99" s="505" t="s">
        <v>177</v>
      </c>
      <c r="AM99" s="524">
        <f>IF(AL99="","",(VLOOKUP(AL99,[1]PD!G:H,2,FALSE)))</f>
        <v>1</v>
      </c>
      <c r="AN99" s="778">
        <v>39588</v>
      </c>
      <c r="AO99" s="533">
        <v>2008</v>
      </c>
      <c r="AP99" s="620"/>
      <c r="AQ99" s="621">
        <v>2008</v>
      </c>
      <c r="AR99" s="528">
        <f t="shared" si="103"/>
        <v>10</v>
      </c>
      <c r="AS99" s="377">
        <f t="shared" si="164"/>
        <v>2012</v>
      </c>
      <c r="AT99" s="540">
        <v>1124550</v>
      </c>
      <c r="AU99" s="392"/>
      <c r="AV99" s="393"/>
      <c r="AW99" s="577"/>
      <c r="AX99" s="373"/>
      <c r="AY99" s="616" t="s">
        <v>179</v>
      </c>
      <c r="AZ99" s="521">
        <f>IF(AY99="","",(VLOOKUP(AY99,[1]PD!J:K,2,FALSE)))</f>
        <v>1</v>
      </c>
      <c r="BA99" s="528">
        <v>2017</v>
      </c>
      <c r="BB99" s="589">
        <f t="shared" si="204"/>
        <v>1</v>
      </c>
      <c r="BC99" s="373"/>
      <c r="BD99" s="376">
        <v>2017</v>
      </c>
      <c r="BE99" s="493">
        <v>13</v>
      </c>
      <c r="BF99" s="394">
        <f t="shared" si="104"/>
        <v>0</v>
      </c>
      <c r="BG99" s="395" t="str">
        <f t="shared" si="203"/>
        <v/>
      </c>
      <c r="BH99" s="396" t="str">
        <f t="shared" si="175"/>
        <v/>
      </c>
      <c r="BI99" s="396" t="str">
        <f t="shared" si="176"/>
        <v/>
      </c>
      <c r="BJ99" s="396" t="str">
        <f t="shared" si="177"/>
        <v/>
      </c>
      <c r="BK99" s="396" t="str">
        <f t="shared" si="178"/>
        <v/>
      </c>
      <c r="BL99" s="396" t="str">
        <f t="shared" si="179"/>
        <v/>
      </c>
      <c r="BM99" s="396" t="str">
        <f t="shared" si="180"/>
        <v/>
      </c>
      <c r="BN99" s="396" t="str">
        <f t="shared" si="181"/>
        <v/>
      </c>
      <c r="BO99" s="396" t="str">
        <f t="shared" si="182"/>
        <v/>
      </c>
      <c r="BP99" s="397" t="str">
        <f t="shared" si="183"/>
        <v/>
      </c>
      <c r="BQ99" s="782"/>
      <c r="BR99" s="380"/>
      <c r="BS99" s="600"/>
      <c r="BT99" s="394">
        <f t="shared" si="115"/>
        <v>0</v>
      </c>
      <c r="BU99" s="395" t="str">
        <f t="shared" si="184"/>
        <v/>
      </c>
      <c r="BV99" s="396" t="str">
        <f t="shared" si="185"/>
        <v/>
      </c>
      <c r="BW99" s="396" t="str">
        <f t="shared" si="186"/>
        <v/>
      </c>
      <c r="BX99" s="396" t="str">
        <f t="shared" si="187"/>
        <v/>
      </c>
      <c r="BY99" s="396" t="str">
        <f t="shared" si="188"/>
        <v/>
      </c>
      <c r="BZ99" s="396" t="str">
        <f t="shared" si="189"/>
        <v/>
      </c>
      <c r="CA99" s="396" t="str">
        <f t="shared" si="190"/>
        <v/>
      </c>
      <c r="CB99" s="396" t="str">
        <f t="shared" si="191"/>
        <v/>
      </c>
      <c r="CC99" s="396" t="str">
        <f t="shared" si="192"/>
        <v/>
      </c>
      <c r="CD99" s="396" t="str">
        <f t="shared" si="193"/>
        <v/>
      </c>
      <c r="CE99" s="397" t="str">
        <f t="shared" si="194"/>
        <v/>
      </c>
      <c r="CF99" s="379" t="s">
        <v>655</v>
      </c>
      <c r="CG99" s="378"/>
      <c r="CH99" s="378"/>
      <c r="CI99" s="378"/>
      <c r="CJ99" s="382"/>
      <c r="CK99" s="398">
        <f t="shared" si="195"/>
        <v>0</v>
      </c>
      <c r="CL99" s="709">
        <f t="shared" si="166"/>
        <v>1124550</v>
      </c>
      <c r="CM99" s="710">
        <f t="shared" si="172"/>
        <v>0</v>
      </c>
      <c r="CN99" s="710">
        <f t="shared" si="173"/>
        <v>1124549</v>
      </c>
      <c r="CO99" s="786">
        <f t="shared" si="174"/>
        <v>1</v>
      </c>
      <c r="CP99" s="617">
        <f t="shared" si="202"/>
        <v>0</v>
      </c>
      <c r="CQ99" s="503"/>
      <c r="CR99" s="373"/>
      <c r="CS99" s="377"/>
      <c r="CT99" s="590"/>
      <c r="CU99" s="590"/>
      <c r="CV99" s="373"/>
      <c r="CW99" s="376"/>
      <c r="CX99" s="376"/>
      <c r="CY99" s="376"/>
      <c r="CZ99" s="376"/>
      <c r="DA99" s="376"/>
      <c r="DB99" s="376"/>
      <c r="DC99" s="376"/>
      <c r="DD99" s="376"/>
      <c r="DE99" s="377"/>
      <c r="DF99" s="373"/>
      <c r="DG99" s="376"/>
      <c r="DH99" s="376"/>
      <c r="DI99" s="376"/>
      <c r="DJ99" s="376"/>
      <c r="DK99" s="376"/>
      <c r="DL99" s="376"/>
      <c r="DM99" s="376"/>
      <c r="DN99" s="376"/>
      <c r="DO99" s="376"/>
      <c r="DP99" s="377"/>
      <c r="DQ99" s="592"/>
      <c r="DR99" s="373"/>
      <c r="DS99" s="376"/>
      <c r="DT99" s="376"/>
      <c r="DU99" s="376"/>
      <c r="DV99" s="376"/>
      <c r="DW99" s="376"/>
      <c r="DX99" s="376"/>
      <c r="DY99" s="376"/>
      <c r="DZ99" s="376"/>
      <c r="EA99" s="376"/>
      <c r="EB99" s="376"/>
      <c r="EC99" s="376"/>
      <c r="ED99" s="376"/>
      <c r="EE99" s="376"/>
      <c r="EF99" s="374"/>
      <c r="EG99" s="374"/>
      <c r="EH99" s="374"/>
      <c r="EI99" s="374"/>
      <c r="EJ99" s="374"/>
      <c r="EK99" s="374"/>
      <c r="EL99" s="374"/>
      <c r="EM99" s="374"/>
      <c r="EN99" s="374"/>
      <c r="EO99" s="766">
        <f t="shared" si="196"/>
        <v>0</v>
      </c>
      <c r="EP99" s="374"/>
      <c r="EQ99" s="374"/>
      <c r="ER99" s="374"/>
      <c r="ES99" s="374"/>
      <c r="ET99" s="374"/>
      <c r="EU99" s="377"/>
      <c r="EV99" s="590"/>
      <c r="EW99" s="618">
        <f t="shared" si="161"/>
        <v>2017</v>
      </c>
      <c r="EX99" s="709">
        <f t="shared" si="197"/>
        <v>1124550</v>
      </c>
      <c r="EY99" s="710">
        <f t="shared" si="198"/>
        <v>0</v>
      </c>
      <c r="EZ99" s="710">
        <f t="shared" si="199"/>
        <v>1124549</v>
      </c>
      <c r="FA99" s="711">
        <f t="shared" si="200"/>
        <v>1</v>
      </c>
      <c r="FB99" s="379">
        <v>1124550</v>
      </c>
      <c r="FC99" s="378">
        <v>0</v>
      </c>
      <c r="FD99" s="378">
        <v>1124549</v>
      </c>
      <c r="FE99" s="609">
        <v>1</v>
      </c>
      <c r="FF99" s="381">
        <f t="shared" si="201"/>
        <v>0</v>
      </c>
    </row>
    <row r="100" spans="1:162" s="277" customFormat="1" x14ac:dyDescent="0.15">
      <c r="A100" s="492">
        <v>86</v>
      </c>
      <c r="B100" s="511"/>
      <c r="C100" s="490" t="s">
        <v>197</v>
      </c>
      <c r="D100" s="777">
        <f>IF(C100="","",(VLOOKUP(C100,[1]PD!A:B,2,FALSE)))</f>
        <v>30</v>
      </c>
      <c r="E100" s="390" t="s">
        <v>455</v>
      </c>
      <c r="F100" s="390" t="s">
        <v>630</v>
      </c>
      <c r="G100" s="547" t="s">
        <v>630</v>
      </c>
      <c r="H100" s="528"/>
      <c r="I100" s="376" t="s">
        <v>617</v>
      </c>
      <c r="J100" s="528"/>
      <c r="K100" s="377"/>
      <c r="L100" s="373" t="s">
        <v>634</v>
      </c>
      <c r="M100" s="547" t="s">
        <v>635</v>
      </c>
      <c r="N100" s="374"/>
      <c r="O100" s="530">
        <v>1</v>
      </c>
      <c r="P100" s="528"/>
      <c r="Q100" s="511">
        <v>44</v>
      </c>
      <c r="R100" s="530">
        <v>3</v>
      </c>
      <c r="S100" s="376"/>
      <c r="T100" s="528"/>
      <c r="U100" s="757"/>
      <c r="V100" s="754"/>
      <c r="W100" s="528"/>
      <c r="X100" s="376"/>
      <c r="Y100" s="376"/>
      <c r="Z100" s="511"/>
      <c r="AA100" s="373"/>
      <c r="AB100" s="528"/>
      <c r="AC100" s="377"/>
      <c r="AD100" s="375"/>
      <c r="AE100" s="374"/>
      <c r="AF100" s="492"/>
      <c r="AG100" s="493"/>
      <c r="AH100" s="772" t="s">
        <v>690</v>
      </c>
      <c r="AI100" s="531"/>
      <c r="AJ100" s="530">
        <v>4</v>
      </c>
      <c r="AK100" s="541">
        <f>IF(AJ100="","",(VLOOKUP(AJ100,[1]償却率表!A:B,2,FALSE)))</f>
        <v>0.25</v>
      </c>
      <c r="AL100" s="505" t="s">
        <v>177</v>
      </c>
      <c r="AM100" s="524">
        <f>IF(AL100="","",(VLOOKUP(AL100,[1]PD!G:H,2,FALSE)))</f>
        <v>1</v>
      </c>
      <c r="AN100" s="778">
        <v>41807</v>
      </c>
      <c r="AO100" s="533">
        <v>2014</v>
      </c>
      <c r="AP100" s="620"/>
      <c r="AQ100" s="621">
        <v>2014</v>
      </c>
      <c r="AR100" s="528">
        <f t="shared" si="103"/>
        <v>4</v>
      </c>
      <c r="AS100" s="377">
        <f t="shared" si="164"/>
        <v>2018</v>
      </c>
      <c r="AT100" s="540">
        <v>3129840</v>
      </c>
      <c r="AU100" s="392"/>
      <c r="AV100" s="393"/>
      <c r="AW100" s="577"/>
      <c r="AX100" s="373"/>
      <c r="AY100" s="616" t="s">
        <v>179</v>
      </c>
      <c r="AZ100" s="521">
        <f>IF(AY100="","",(VLOOKUP(AY100,[1]PD!J:K,2,FALSE)))</f>
        <v>1</v>
      </c>
      <c r="BA100" s="528">
        <v>2017</v>
      </c>
      <c r="BB100" s="589">
        <f t="shared" si="204"/>
        <v>782460</v>
      </c>
      <c r="BC100" s="373"/>
      <c r="BD100" s="376">
        <v>2017</v>
      </c>
      <c r="BE100" s="493">
        <v>13</v>
      </c>
      <c r="BF100" s="394">
        <f t="shared" si="104"/>
        <v>0</v>
      </c>
      <c r="BG100" s="395" t="str">
        <f t="shared" si="203"/>
        <v/>
      </c>
      <c r="BH100" s="396" t="str">
        <f t="shared" si="175"/>
        <v/>
      </c>
      <c r="BI100" s="396" t="str">
        <f t="shared" si="176"/>
        <v/>
      </c>
      <c r="BJ100" s="396" t="str">
        <f t="shared" si="177"/>
        <v/>
      </c>
      <c r="BK100" s="396" t="str">
        <f t="shared" si="178"/>
        <v/>
      </c>
      <c r="BL100" s="396" t="str">
        <f t="shared" si="179"/>
        <v/>
      </c>
      <c r="BM100" s="396" t="str">
        <f t="shared" si="180"/>
        <v/>
      </c>
      <c r="BN100" s="396" t="str">
        <f t="shared" si="181"/>
        <v/>
      </c>
      <c r="BO100" s="396" t="str">
        <f t="shared" si="182"/>
        <v/>
      </c>
      <c r="BP100" s="397" t="str">
        <f t="shared" si="183"/>
        <v/>
      </c>
      <c r="BQ100" s="782"/>
      <c r="BR100" s="380"/>
      <c r="BS100" s="600"/>
      <c r="BT100" s="394">
        <f t="shared" si="115"/>
        <v>0</v>
      </c>
      <c r="BU100" s="395" t="str">
        <f t="shared" si="184"/>
        <v/>
      </c>
      <c r="BV100" s="396" t="str">
        <f t="shared" si="185"/>
        <v/>
      </c>
      <c r="BW100" s="396" t="str">
        <f t="shared" si="186"/>
        <v/>
      </c>
      <c r="BX100" s="396" t="str">
        <f t="shared" si="187"/>
        <v/>
      </c>
      <c r="BY100" s="396" t="str">
        <f t="shared" si="188"/>
        <v/>
      </c>
      <c r="BZ100" s="396" t="str">
        <f t="shared" si="189"/>
        <v/>
      </c>
      <c r="CA100" s="396" t="str">
        <f t="shared" si="190"/>
        <v/>
      </c>
      <c r="CB100" s="396" t="str">
        <f t="shared" si="191"/>
        <v/>
      </c>
      <c r="CC100" s="396" t="str">
        <f t="shared" si="192"/>
        <v/>
      </c>
      <c r="CD100" s="396" t="str">
        <f t="shared" si="193"/>
        <v/>
      </c>
      <c r="CE100" s="397" t="str">
        <f t="shared" si="194"/>
        <v/>
      </c>
      <c r="CF100" s="379" t="s">
        <v>655</v>
      </c>
      <c r="CG100" s="378"/>
      <c r="CH100" s="378"/>
      <c r="CI100" s="378"/>
      <c r="CJ100" s="382"/>
      <c r="CK100" s="398">
        <f t="shared" si="195"/>
        <v>0</v>
      </c>
      <c r="CL100" s="709">
        <f t="shared" si="166"/>
        <v>3129840</v>
      </c>
      <c r="CM100" s="710">
        <f t="shared" si="172"/>
        <v>782459</v>
      </c>
      <c r="CN100" s="710">
        <f t="shared" si="173"/>
        <v>3129839</v>
      </c>
      <c r="CO100" s="786">
        <f t="shared" si="174"/>
        <v>1</v>
      </c>
      <c r="CP100" s="617">
        <f t="shared" si="202"/>
        <v>0</v>
      </c>
      <c r="CQ100" s="503"/>
      <c r="CR100" s="373"/>
      <c r="CS100" s="377"/>
      <c r="CT100" s="590"/>
      <c r="CU100" s="590"/>
      <c r="CV100" s="373"/>
      <c r="CW100" s="376"/>
      <c r="CX100" s="376"/>
      <c r="CY100" s="376"/>
      <c r="CZ100" s="376"/>
      <c r="DA100" s="376"/>
      <c r="DB100" s="376"/>
      <c r="DC100" s="376"/>
      <c r="DD100" s="376"/>
      <c r="DE100" s="377"/>
      <c r="DF100" s="373"/>
      <c r="DG100" s="376"/>
      <c r="DH100" s="376"/>
      <c r="DI100" s="376"/>
      <c r="DJ100" s="376"/>
      <c r="DK100" s="376"/>
      <c r="DL100" s="376"/>
      <c r="DM100" s="376"/>
      <c r="DN100" s="376"/>
      <c r="DO100" s="376"/>
      <c r="DP100" s="377"/>
      <c r="DQ100" s="592"/>
      <c r="DR100" s="373"/>
      <c r="DS100" s="376"/>
      <c r="DT100" s="376"/>
      <c r="DU100" s="376"/>
      <c r="DV100" s="376"/>
      <c r="DW100" s="376"/>
      <c r="DX100" s="376"/>
      <c r="DY100" s="376"/>
      <c r="DZ100" s="376"/>
      <c r="EA100" s="376"/>
      <c r="EB100" s="376"/>
      <c r="EC100" s="376"/>
      <c r="ED100" s="376"/>
      <c r="EE100" s="376"/>
      <c r="EF100" s="374"/>
      <c r="EG100" s="374"/>
      <c r="EH100" s="374"/>
      <c r="EI100" s="374"/>
      <c r="EJ100" s="374"/>
      <c r="EK100" s="374"/>
      <c r="EL100" s="374"/>
      <c r="EM100" s="374"/>
      <c r="EN100" s="374"/>
      <c r="EO100" s="766">
        <f t="shared" si="196"/>
        <v>782459</v>
      </c>
      <c r="EP100" s="374"/>
      <c r="EQ100" s="374"/>
      <c r="ER100" s="374"/>
      <c r="ES100" s="374"/>
      <c r="ET100" s="374"/>
      <c r="EU100" s="377"/>
      <c r="EV100" s="590"/>
      <c r="EW100" s="618">
        <f t="shared" si="161"/>
        <v>2017</v>
      </c>
      <c r="EX100" s="709">
        <f t="shared" si="197"/>
        <v>3129840</v>
      </c>
      <c r="EY100" s="710">
        <f t="shared" si="198"/>
        <v>782460</v>
      </c>
      <c r="EZ100" s="710">
        <f t="shared" si="199"/>
        <v>2347380</v>
      </c>
      <c r="FA100" s="711">
        <f t="shared" si="200"/>
        <v>782460</v>
      </c>
      <c r="FB100" s="379">
        <v>3129840</v>
      </c>
      <c r="FC100" s="378">
        <v>782460</v>
      </c>
      <c r="FD100" s="378">
        <v>2347380</v>
      </c>
      <c r="FE100" s="609">
        <v>782460</v>
      </c>
      <c r="FF100" s="381">
        <f t="shared" si="201"/>
        <v>0</v>
      </c>
    </row>
    <row r="101" spans="1:162" s="277" customFormat="1" x14ac:dyDescent="0.15">
      <c r="A101" s="492">
        <v>87</v>
      </c>
      <c r="B101" s="511"/>
      <c r="C101" s="490" t="s">
        <v>197</v>
      </c>
      <c r="D101" s="777">
        <f>IF(C101="","",(VLOOKUP(C101,[1]PD!A:B,2,FALSE)))</f>
        <v>30</v>
      </c>
      <c r="E101" s="390" t="s">
        <v>455</v>
      </c>
      <c r="F101" s="390" t="s">
        <v>631</v>
      </c>
      <c r="G101" s="547" t="s">
        <v>631</v>
      </c>
      <c r="H101" s="528"/>
      <c r="I101" s="376" t="s">
        <v>617</v>
      </c>
      <c r="J101" s="528"/>
      <c r="K101" s="377"/>
      <c r="L101" s="373" t="s">
        <v>634</v>
      </c>
      <c r="M101" s="547" t="s">
        <v>636</v>
      </c>
      <c r="N101" s="374"/>
      <c r="O101" s="530">
        <v>1</v>
      </c>
      <c r="P101" s="528"/>
      <c r="Q101" s="511">
        <v>44</v>
      </c>
      <c r="R101" s="530">
        <v>3</v>
      </c>
      <c r="S101" s="376"/>
      <c r="T101" s="528"/>
      <c r="U101" s="757"/>
      <c r="V101" s="754"/>
      <c r="W101" s="528"/>
      <c r="X101" s="376"/>
      <c r="Y101" s="376"/>
      <c r="Z101" s="511"/>
      <c r="AA101" s="373"/>
      <c r="AB101" s="528"/>
      <c r="AC101" s="377"/>
      <c r="AD101" s="375"/>
      <c r="AE101" s="374"/>
      <c r="AF101" s="492"/>
      <c r="AG101" s="493"/>
      <c r="AH101" s="772" t="s">
        <v>690</v>
      </c>
      <c r="AI101" s="531"/>
      <c r="AJ101" s="530">
        <v>5</v>
      </c>
      <c r="AK101" s="541">
        <f>IF(AJ101="","",(VLOOKUP(AJ101,[1]償却率表!A:B,2,FALSE)))</f>
        <v>0.2</v>
      </c>
      <c r="AL101" s="505" t="s">
        <v>177</v>
      </c>
      <c r="AM101" s="524">
        <f>IF(AL101="","",(VLOOKUP(AL101,[1]PD!G:H,2,FALSE)))</f>
        <v>1</v>
      </c>
      <c r="AN101" s="778">
        <v>40379</v>
      </c>
      <c r="AO101" s="533">
        <v>2010</v>
      </c>
      <c r="AP101" s="620"/>
      <c r="AQ101" s="621">
        <v>2010</v>
      </c>
      <c r="AR101" s="528">
        <f t="shared" si="103"/>
        <v>8</v>
      </c>
      <c r="AS101" s="377">
        <f t="shared" si="164"/>
        <v>2015</v>
      </c>
      <c r="AT101" s="540">
        <v>1554000</v>
      </c>
      <c r="AU101" s="392"/>
      <c r="AV101" s="393"/>
      <c r="AW101" s="577"/>
      <c r="AX101" s="373"/>
      <c r="AY101" s="616" t="s">
        <v>179</v>
      </c>
      <c r="AZ101" s="521">
        <f>IF(AY101="","",(VLOOKUP(AY101,[1]PD!J:K,2,FALSE)))</f>
        <v>1</v>
      </c>
      <c r="BA101" s="528">
        <v>2017</v>
      </c>
      <c r="BB101" s="589">
        <f t="shared" si="204"/>
        <v>1</v>
      </c>
      <c r="BC101" s="373"/>
      <c r="BD101" s="376">
        <v>2017</v>
      </c>
      <c r="BE101" s="493">
        <v>13</v>
      </c>
      <c r="BF101" s="394">
        <f t="shared" si="104"/>
        <v>0</v>
      </c>
      <c r="BG101" s="395" t="str">
        <f t="shared" si="203"/>
        <v/>
      </c>
      <c r="BH101" s="396" t="str">
        <f t="shared" si="175"/>
        <v/>
      </c>
      <c r="BI101" s="396" t="str">
        <f t="shared" si="176"/>
        <v/>
      </c>
      <c r="BJ101" s="396" t="str">
        <f t="shared" si="177"/>
        <v/>
      </c>
      <c r="BK101" s="396" t="str">
        <f t="shared" si="178"/>
        <v/>
      </c>
      <c r="BL101" s="396" t="str">
        <f t="shared" si="179"/>
        <v/>
      </c>
      <c r="BM101" s="396" t="str">
        <f t="shared" si="180"/>
        <v/>
      </c>
      <c r="BN101" s="396" t="str">
        <f t="shared" si="181"/>
        <v/>
      </c>
      <c r="BO101" s="396" t="str">
        <f t="shared" si="182"/>
        <v/>
      </c>
      <c r="BP101" s="397" t="str">
        <f t="shared" si="183"/>
        <v/>
      </c>
      <c r="BQ101" s="782"/>
      <c r="BR101" s="380"/>
      <c r="BS101" s="600"/>
      <c r="BT101" s="394">
        <f t="shared" si="115"/>
        <v>0</v>
      </c>
      <c r="BU101" s="395" t="str">
        <f t="shared" si="184"/>
        <v/>
      </c>
      <c r="BV101" s="396" t="str">
        <f t="shared" si="185"/>
        <v/>
      </c>
      <c r="BW101" s="396" t="str">
        <f t="shared" si="186"/>
        <v/>
      </c>
      <c r="BX101" s="396" t="str">
        <f t="shared" si="187"/>
        <v/>
      </c>
      <c r="BY101" s="396" t="str">
        <f t="shared" si="188"/>
        <v/>
      </c>
      <c r="BZ101" s="396" t="str">
        <f t="shared" si="189"/>
        <v/>
      </c>
      <c r="CA101" s="396" t="str">
        <f t="shared" si="190"/>
        <v/>
      </c>
      <c r="CB101" s="396" t="str">
        <f t="shared" si="191"/>
        <v/>
      </c>
      <c r="CC101" s="396" t="str">
        <f t="shared" si="192"/>
        <v/>
      </c>
      <c r="CD101" s="396" t="str">
        <f t="shared" si="193"/>
        <v/>
      </c>
      <c r="CE101" s="397" t="str">
        <f t="shared" si="194"/>
        <v/>
      </c>
      <c r="CF101" s="379" t="s">
        <v>655</v>
      </c>
      <c r="CG101" s="378"/>
      <c r="CH101" s="378"/>
      <c r="CI101" s="378"/>
      <c r="CJ101" s="382"/>
      <c r="CK101" s="398">
        <f t="shared" si="195"/>
        <v>0</v>
      </c>
      <c r="CL101" s="709">
        <f t="shared" si="166"/>
        <v>1554000</v>
      </c>
      <c r="CM101" s="710">
        <f t="shared" si="172"/>
        <v>0</v>
      </c>
      <c r="CN101" s="710">
        <f t="shared" si="173"/>
        <v>1553999</v>
      </c>
      <c r="CO101" s="786">
        <f t="shared" si="174"/>
        <v>1</v>
      </c>
      <c r="CP101" s="617">
        <f t="shared" si="202"/>
        <v>0</v>
      </c>
      <c r="CQ101" s="503"/>
      <c r="CR101" s="373"/>
      <c r="CS101" s="377"/>
      <c r="CT101" s="590"/>
      <c r="CU101" s="590"/>
      <c r="CV101" s="373"/>
      <c r="CW101" s="376"/>
      <c r="CX101" s="376"/>
      <c r="CY101" s="376"/>
      <c r="CZ101" s="376"/>
      <c r="DA101" s="376"/>
      <c r="DB101" s="376"/>
      <c r="DC101" s="376"/>
      <c r="DD101" s="376"/>
      <c r="DE101" s="377"/>
      <c r="DF101" s="373"/>
      <c r="DG101" s="376"/>
      <c r="DH101" s="376"/>
      <c r="DI101" s="376"/>
      <c r="DJ101" s="376"/>
      <c r="DK101" s="376"/>
      <c r="DL101" s="376"/>
      <c r="DM101" s="376"/>
      <c r="DN101" s="376"/>
      <c r="DO101" s="376"/>
      <c r="DP101" s="377"/>
      <c r="DQ101" s="592"/>
      <c r="DR101" s="373"/>
      <c r="DS101" s="376"/>
      <c r="DT101" s="376"/>
      <c r="DU101" s="376"/>
      <c r="DV101" s="376"/>
      <c r="DW101" s="376"/>
      <c r="DX101" s="376"/>
      <c r="DY101" s="376"/>
      <c r="DZ101" s="376"/>
      <c r="EA101" s="376"/>
      <c r="EB101" s="376"/>
      <c r="EC101" s="376"/>
      <c r="ED101" s="376"/>
      <c r="EE101" s="376"/>
      <c r="EF101" s="374"/>
      <c r="EG101" s="374"/>
      <c r="EH101" s="374"/>
      <c r="EI101" s="374"/>
      <c r="EJ101" s="374"/>
      <c r="EK101" s="374"/>
      <c r="EL101" s="374"/>
      <c r="EM101" s="374"/>
      <c r="EN101" s="374"/>
      <c r="EO101" s="766">
        <f t="shared" si="196"/>
        <v>0</v>
      </c>
      <c r="EP101" s="374"/>
      <c r="EQ101" s="374"/>
      <c r="ER101" s="374"/>
      <c r="ES101" s="374"/>
      <c r="ET101" s="374"/>
      <c r="EU101" s="377"/>
      <c r="EV101" s="590"/>
      <c r="EW101" s="618">
        <f t="shared" si="161"/>
        <v>2017</v>
      </c>
      <c r="EX101" s="709">
        <f t="shared" si="197"/>
        <v>1554000</v>
      </c>
      <c r="EY101" s="710">
        <f t="shared" si="198"/>
        <v>0</v>
      </c>
      <c r="EZ101" s="710">
        <f t="shared" si="199"/>
        <v>1553999</v>
      </c>
      <c r="FA101" s="711">
        <f t="shared" si="200"/>
        <v>1</v>
      </c>
      <c r="FB101" s="379">
        <v>1554000</v>
      </c>
      <c r="FC101" s="378">
        <v>0</v>
      </c>
      <c r="FD101" s="378">
        <v>1553999</v>
      </c>
      <c r="FE101" s="609">
        <v>1</v>
      </c>
      <c r="FF101" s="381">
        <f t="shared" si="201"/>
        <v>0</v>
      </c>
    </row>
    <row r="102" spans="1:162" s="277" customFormat="1" x14ac:dyDescent="0.15">
      <c r="A102" s="492">
        <v>88</v>
      </c>
      <c r="B102" s="511"/>
      <c r="C102" s="490" t="s">
        <v>197</v>
      </c>
      <c r="D102" s="777">
        <f>IF(C102="","",(VLOOKUP(C102,[1]PD!A:B,2,FALSE)))</f>
        <v>30</v>
      </c>
      <c r="E102" s="390" t="s">
        <v>455</v>
      </c>
      <c r="F102" s="390" t="s">
        <v>632</v>
      </c>
      <c r="G102" s="547" t="s">
        <v>632</v>
      </c>
      <c r="H102" s="528"/>
      <c r="I102" s="376" t="s">
        <v>617</v>
      </c>
      <c r="J102" s="528"/>
      <c r="K102" s="377"/>
      <c r="L102" s="373" t="s">
        <v>634</v>
      </c>
      <c r="M102" s="547" t="s">
        <v>637</v>
      </c>
      <c r="N102" s="374"/>
      <c r="O102" s="530">
        <v>1</v>
      </c>
      <c r="P102" s="528"/>
      <c r="Q102" s="511">
        <v>44</v>
      </c>
      <c r="R102" s="530">
        <v>3</v>
      </c>
      <c r="S102" s="376"/>
      <c r="T102" s="528"/>
      <c r="U102" s="757"/>
      <c r="V102" s="754"/>
      <c r="W102" s="528"/>
      <c r="X102" s="376"/>
      <c r="Y102" s="376"/>
      <c r="Z102" s="511"/>
      <c r="AA102" s="373"/>
      <c r="AB102" s="528"/>
      <c r="AC102" s="377"/>
      <c r="AD102" s="375"/>
      <c r="AE102" s="374"/>
      <c r="AF102" s="492"/>
      <c r="AG102" s="493"/>
      <c r="AH102" s="772" t="s">
        <v>690</v>
      </c>
      <c r="AI102" s="531"/>
      <c r="AJ102" s="530">
        <v>5</v>
      </c>
      <c r="AK102" s="541">
        <f>IF(AJ102="","",(VLOOKUP(AJ102,[1]償却率表!A:B,2,FALSE)))</f>
        <v>0.2</v>
      </c>
      <c r="AL102" s="505" t="s">
        <v>177</v>
      </c>
      <c r="AM102" s="524">
        <f>IF(AL102="","",(VLOOKUP(AL102,[1]PD!G:H,2,FALSE)))</f>
        <v>1</v>
      </c>
      <c r="AN102" s="778">
        <v>42486</v>
      </c>
      <c r="AO102" s="533">
        <v>2016</v>
      </c>
      <c r="AP102" s="620"/>
      <c r="AQ102" s="621">
        <v>2016</v>
      </c>
      <c r="AR102" s="528">
        <f t="shared" si="103"/>
        <v>2</v>
      </c>
      <c r="AS102" s="377">
        <f t="shared" si="164"/>
        <v>2021</v>
      </c>
      <c r="AT102" s="540">
        <v>561600</v>
      </c>
      <c r="AU102" s="392"/>
      <c r="AV102" s="393"/>
      <c r="AW102" s="577"/>
      <c r="AX102" s="373"/>
      <c r="AY102" s="616" t="s">
        <v>179</v>
      </c>
      <c r="AZ102" s="521">
        <f>IF(AY102="","",(VLOOKUP(AY102,[1]PD!J:K,2,FALSE)))</f>
        <v>1</v>
      </c>
      <c r="BA102" s="528">
        <v>2017</v>
      </c>
      <c r="BB102" s="589">
        <f t="shared" si="204"/>
        <v>449280</v>
      </c>
      <c r="BC102" s="373"/>
      <c r="BD102" s="376">
        <v>2017</v>
      </c>
      <c r="BE102" s="493">
        <v>13</v>
      </c>
      <c r="BF102" s="394">
        <f t="shared" si="104"/>
        <v>0</v>
      </c>
      <c r="BG102" s="395" t="str">
        <f t="shared" si="203"/>
        <v/>
      </c>
      <c r="BH102" s="396" t="str">
        <f t="shared" si="175"/>
        <v/>
      </c>
      <c r="BI102" s="396" t="str">
        <f t="shared" si="176"/>
        <v/>
      </c>
      <c r="BJ102" s="396" t="str">
        <f t="shared" si="177"/>
        <v/>
      </c>
      <c r="BK102" s="396" t="str">
        <f t="shared" si="178"/>
        <v/>
      </c>
      <c r="BL102" s="396" t="str">
        <f t="shared" si="179"/>
        <v/>
      </c>
      <c r="BM102" s="396" t="str">
        <f t="shared" si="180"/>
        <v/>
      </c>
      <c r="BN102" s="396" t="str">
        <f t="shared" si="181"/>
        <v/>
      </c>
      <c r="BO102" s="396" t="str">
        <f t="shared" si="182"/>
        <v/>
      </c>
      <c r="BP102" s="397" t="str">
        <f t="shared" si="183"/>
        <v/>
      </c>
      <c r="BQ102" s="782"/>
      <c r="BR102" s="380"/>
      <c r="BS102" s="600"/>
      <c r="BT102" s="394">
        <f t="shared" si="115"/>
        <v>0</v>
      </c>
      <c r="BU102" s="395" t="str">
        <f t="shared" si="184"/>
        <v/>
      </c>
      <c r="BV102" s="396" t="str">
        <f t="shared" si="185"/>
        <v/>
      </c>
      <c r="BW102" s="396" t="str">
        <f t="shared" si="186"/>
        <v/>
      </c>
      <c r="BX102" s="396" t="str">
        <f t="shared" si="187"/>
        <v/>
      </c>
      <c r="BY102" s="396" t="str">
        <f t="shared" si="188"/>
        <v/>
      </c>
      <c r="BZ102" s="396" t="str">
        <f t="shared" si="189"/>
        <v/>
      </c>
      <c r="CA102" s="396" t="str">
        <f t="shared" si="190"/>
        <v/>
      </c>
      <c r="CB102" s="396" t="str">
        <f t="shared" si="191"/>
        <v/>
      </c>
      <c r="CC102" s="396" t="str">
        <f t="shared" si="192"/>
        <v/>
      </c>
      <c r="CD102" s="396" t="str">
        <f t="shared" si="193"/>
        <v/>
      </c>
      <c r="CE102" s="397" t="str">
        <f t="shared" si="194"/>
        <v/>
      </c>
      <c r="CF102" s="379" t="s">
        <v>655</v>
      </c>
      <c r="CG102" s="378"/>
      <c r="CH102" s="378"/>
      <c r="CI102" s="378"/>
      <c r="CJ102" s="382"/>
      <c r="CK102" s="398">
        <f t="shared" si="195"/>
        <v>0</v>
      </c>
      <c r="CL102" s="709">
        <f t="shared" si="166"/>
        <v>561600</v>
      </c>
      <c r="CM102" s="710">
        <f t="shared" si="172"/>
        <v>112320</v>
      </c>
      <c r="CN102" s="710">
        <f t="shared" si="173"/>
        <v>224640</v>
      </c>
      <c r="CO102" s="786">
        <f t="shared" si="174"/>
        <v>336960</v>
      </c>
      <c r="CP102" s="617">
        <f t="shared" si="202"/>
        <v>0</v>
      </c>
      <c r="CQ102" s="503"/>
      <c r="CR102" s="373"/>
      <c r="CS102" s="377"/>
      <c r="CT102" s="590"/>
      <c r="CU102" s="590"/>
      <c r="CV102" s="373"/>
      <c r="CW102" s="376"/>
      <c r="CX102" s="376"/>
      <c r="CY102" s="376"/>
      <c r="CZ102" s="376"/>
      <c r="DA102" s="376"/>
      <c r="DB102" s="376"/>
      <c r="DC102" s="376"/>
      <c r="DD102" s="376"/>
      <c r="DE102" s="377"/>
      <c r="DF102" s="373"/>
      <c r="DG102" s="376"/>
      <c r="DH102" s="376"/>
      <c r="DI102" s="376"/>
      <c r="DJ102" s="376"/>
      <c r="DK102" s="376"/>
      <c r="DL102" s="376"/>
      <c r="DM102" s="376"/>
      <c r="DN102" s="376"/>
      <c r="DO102" s="376"/>
      <c r="DP102" s="377"/>
      <c r="DQ102" s="592"/>
      <c r="DR102" s="373"/>
      <c r="DS102" s="376"/>
      <c r="DT102" s="376"/>
      <c r="DU102" s="376"/>
      <c r="DV102" s="376"/>
      <c r="DW102" s="376"/>
      <c r="DX102" s="376"/>
      <c r="DY102" s="376"/>
      <c r="DZ102" s="376"/>
      <c r="EA102" s="376"/>
      <c r="EB102" s="376"/>
      <c r="EC102" s="376"/>
      <c r="ED102" s="376"/>
      <c r="EE102" s="376"/>
      <c r="EF102" s="374"/>
      <c r="EG102" s="374"/>
      <c r="EH102" s="374"/>
      <c r="EI102" s="374"/>
      <c r="EJ102" s="374"/>
      <c r="EK102" s="374"/>
      <c r="EL102" s="374"/>
      <c r="EM102" s="374"/>
      <c r="EN102" s="374"/>
      <c r="EO102" s="766">
        <f t="shared" si="196"/>
        <v>112320</v>
      </c>
      <c r="EP102" s="374"/>
      <c r="EQ102" s="374"/>
      <c r="ER102" s="374"/>
      <c r="ES102" s="374"/>
      <c r="ET102" s="374"/>
      <c r="EU102" s="377"/>
      <c r="EV102" s="590"/>
      <c r="EW102" s="618">
        <f t="shared" si="161"/>
        <v>2017</v>
      </c>
      <c r="EX102" s="709">
        <f t="shared" si="197"/>
        <v>561600</v>
      </c>
      <c r="EY102" s="710">
        <f t="shared" si="198"/>
        <v>112320</v>
      </c>
      <c r="EZ102" s="710">
        <f t="shared" si="199"/>
        <v>112320</v>
      </c>
      <c r="FA102" s="711">
        <f t="shared" si="200"/>
        <v>449280</v>
      </c>
      <c r="FB102" s="379">
        <v>561600</v>
      </c>
      <c r="FC102" s="378">
        <v>112320</v>
      </c>
      <c r="FD102" s="378">
        <v>112320</v>
      </c>
      <c r="FE102" s="609">
        <v>449280</v>
      </c>
      <c r="FF102" s="381">
        <f t="shared" si="201"/>
        <v>0</v>
      </c>
    </row>
    <row r="103" spans="1:162" s="277" customFormat="1" x14ac:dyDescent="0.15">
      <c r="A103" s="492">
        <v>89</v>
      </c>
      <c r="B103" s="511"/>
      <c r="C103" s="490" t="s">
        <v>197</v>
      </c>
      <c r="D103" s="777">
        <v>30</v>
      </c>
      <c r="E103" s="390" t="s">
        <v>455</v>
      </c>
      <c r="F103" s="390" t="s">
        <v>633</v>
      </c>
      <c r="G103" s="547" t="s">
        <v>633</v>
      </c>
      <c r="H103" s="528"/>
      <c r="I103" s="376" t="s">
        <v>617</v>
      </c>
      <c r="J103" s="528"/>
      <c r="K103" s="377"/>
      <c r="L103" s="373" t="s">
        <v>634</v>
      </c>
      <c r="M103" s="547" t="s">
        <v>635</v>
      </c>
      <c r="N103" s="374"/>
      <c r="O103" s="530">
        <v>1</v>
      </c>
      <c r="P103" s="528">
        <v>18</v>
      </c>
      <c r="Q103" s="511">
        <v>44</v>
      </c>
      <c r="R103" s="530">
        <v>3</v>
      </c>
      <c r="S103" s="376"/>
      <c r="T103" s="528"/>
      <c r="U103" s="757"/>
      <c r="V103" s="754"/>
      <c r="W103" s="528"/>
      <c r="X103" s="376"/>
      <c r="Y103" s="376"/>
      <c r="Z103" s="511"/>
      <c r="AA103" s="373"/>
      <c r="AB103" s="528"/>
      <c r="AC103" s="377"/>
      <c r="AD103" s="375"/>
      <c r="AE103" s="374"/>
      <c r="AF103" s="492"/>
      <c r="AG103" s="493"/>
      <c r="AH103" s="772" t="s">
        <v>690</v>
      </c>
      <c r="AI103" s="531"/>
      <c r="AJ103" s="530">
        <v>8</v>
      </c>
      <c r="AK103" s="541">
        <f>IF(AJ103="","",(VLOOKUP(AJ103,[1]償却率表!A:B,2,FALSE)))</f>
        <v>0.125</v>
      </c>
      <c r="AL103" s="505" t="s">
        <v>177</v>
      </c>
      <c r="AM103" s="524">
        <f>IF(AL103="","",(VLOOKUP(AL103,[1]PD!G:H,2,FALSE)))</f>
        <v>1</v>
      </c>
      <c r="AN103" s="778">
        <v>42908</v>
      </c>
      <c r="AO103" s="533">
        <v>2017</v>
      </c>
      <c r="AP103" s="620"/>
      <c r="AQ103" s="621">
        <v>2017</v>
      </c>
      <c r="AR103" s="528">
        <f t="shared" si="103"/>
        <v>1</v>
      </c>
      <c r="AS103" s="377">
        <f t="shared" si="164"/>
        <v>2025</v>
      </c>
      <c r="AT103" s="540">
        <v>701568</v>
      </c>
      <c r="AU103" s="392"/>
      <c r="AV103" s="393"/>
      <c r="AW103" s="577"/>
      <c r="AX103" s="373"/>
      <c r="AY103" s="616" t="s">
        <v>179</v>
      </c>
      <c r="AZ103" s="521">
        <f>IF(AY103="","",(VLOOKUP(AY103,[1]PD!J:K,2,FALSE)))</f>
        <v>1</v>
      </c>
      <c r="BA103" s="528">
        <v>2017</v>
      </c>
      <c r="BB103" s="589">
        <f t="shared" si="204"/>
        <v>701568</v>
      </c>
      <c r="BC103" s="373"/>
      <c r="BD103" s="376">
        <v>2017</v>
      </c>
      <c r="BE103" s="493">
        <v>10</v>
      </c>
      <c r="BF103" s="394">
        <f t="shared" si="104"/>
        <v>0</v>
      </c>
      <c r="BG103" s="395" t="str">
        <f t="shared" si="203"/>
        <v/>
      </c>
      <c r="BH103" s="396" t="str">
        <f t="shared" si="175"/>
        <v/>
      </c>
      <c r="BI103" s="396" t="str">
        <f t="shared" si="176"/>
        <v/>
      </c>
      <c r="BJ103" s="396" t="str">
        <f t="shared" si="177"/>
        <v/>
      </c>
      <c r="BK103" s="396" t="str">
        <f t="shared" si="178"/>
        <v/>
      </c>
      <c r="BL103" s="396" t="str">
        <f t="shared" si="179"/>
        <v/>
      </c>
      <c r="BM103" s="396" t="str">
        <f t="shared" si="180"/>
        <v/>
      </c>
      <c r="BN103" s="396" t="str">
        <f t="shared" si="181"/>
        <v/>
      </c>
      <c r="BO103" s="396" t="str">
        <f t="shared" si="182"/>
        <v/>
      </c>
      <c r="BP103" s="397" t="str">
        <f t="shared" si="183"/>
        <v/>
      </c>
      <c r="BQ103" s="782"/>
      <c r="BR103" s="380"/>
      <c r="BS103" s="600"/>
      <c r="BT103" s="394">
        <f t="shared" si="115"/>
        <v>0</v>
      </c>
      <c r="BU103" s="395" t="str">
        <f t="shared" si="184"/>
        <v/>
      </c>
      <c r="BV103" s="396" t="str">
        <f t="shared" si="185"/>
        <v/>
      </c>
      <c r="BW103" s="396" t="str">
        <f t="shared" si="186"/>
        <v/>
      </c>
      <c r="BX103" s="396" t="str">
        <f t="shared" si="187"/>
        <v/>
      </c>
      <c r="BY103" s="396" t="str">
        <f t="shared" si="188"/>
        <v/>
      </c>
      <c r="BZ103" s="396" t="str">
        <f t="shared" si="189"/>
        <v/>
      </c>
      <c r="CA103" s="396" t="str">
        <f t="shared" si="190"/>
        <v/>
      </c>
      <c r="CB103" s="396" t="str">
        <f t="shared" si="191"/>
        <v/>
      </c>
      <c r="CC103" s="396" t="str">
        <f t="shared" si="192"/>
        <v/>
      </c>
      <c r="CD103" s="396" t="str">
        <f t="shared" si="193"/>
        <v/>
      </c>
      <c r="CE103" s="397" t="str">
        <f t="shared" si="194"/>
        <v/>
      </c>
      <c r="CF103" s="379">
        <v>701568</v>
      </c>
      <c r="CG103" s="378"/>
      <c r="CH103" s="378"/>
      <c r="CI103" s="378"/>
      <c r="CJ103" s="382"/>
      <c r="CK103" s="398">
        <f t="shared" si="195"/>
        <v>701568</v>
      </c>
      <c r="CL103" s="709">
        <f t="shared" si="166"/>
        <v>701568</v>
      </c>
      <c r="CM103" s="710">
        <f t="shared" si="172"/>
        <v>87696</v>
      </c>
      <c r="CN103" s="710">
        <f t="shared" si="173"/>
        <v>87696</v>
      </c>
      <c r="CO103" s="786">
        <f t="shared" si="174"/>
        <v>613872</v>
      </c>
      <c r="CP103" s="617">
        <f t="shared" si="202"/>
        <v>0</v>
      </c>
      <c r="CQ103" s="503"/>
      <c r="CR103" s="373"/>
      <c r="CS103" s="377"/>
      <c r="CT103" s="590"/>
      <c r="CU103" s="590"/>
      <c r="CV103" s="373"/>
      <c r="CW103" s="376"/>
      <c r="CX103" s="376"/>
      <c r="CY103" s="376"/>
      <c r="CZ103" s="376"/>
      <c r="DA103" s="376"/>
      <c r="DB103" s="376"/>
      <c r="DC103" s="376"/>
      <c r="DD103" s="376"/>
      <c r="DE103" s="377"/>
      <c r="DF103" s="373"/>
      <c r="DG103" s="376"/>
      <c r="DH103" s="376"/>
      <c r="DI103" s="376"/>
      <c r="DJ103" s="376"/>
      <c r="DK103" s="376"/>
      <c r="DL103" s="376"/>
      <c r="DM103" s="376"/>
      <c r="DN103" s="376"/>
      <c r="DO103" s="376"/>
      <c r="DP103" s="377"/>
      <c r="DQ103" s="592"/>
      <c r="DR103" s="373"/>
      <c r="DS103" s="376"/>
      <c r="DT103" s="376"/>
      <c r="DU103" s="376"/>
      <c r="DV103" s="376"/>
      <c r="DW103" s="376"/>
      <c r="DX103" s="376"/>
      <c r="DY103" s="376"/>
      <c r="DZ103" s="376"/>
      <c r="EA103" s="376"/>
      <c r="EB103" s="376"/>
      <c r="EC103" s="376"/>
      <c r="ED103" s="376"/>
      <c r="EE103" s="376"/>
      <c r="EF103" s="374"/>
      <c r="EG103" s="374"/>
      <c r="EH103" s="374"/>
      <c r="EI103" s="374"/>
      <c r="EJ103" s="374"/>
      <c r="EK103" s="374"/>
      <c r="EL103" s="374"/>
      <c r="EM103" s="374"/>
      <c r="EN103" s="374"/>
      <c r="EO103" s="766">
        <f t="shared" si="196"/>
        <v>87696</v>
      </c>
      <c r="EP103" s="374"/>
      <c r="EQ103" s="374"/>
      <c r="ER103" s="374"/>
      <c r="ES103" s="374"/>
      <c r="ET103" s="374"/>
      <c r="EU103" s="377"/>
      <c r="EV103" s="590"/>
      <c r="EW103" s="618">
        <f t="shared" si="161"/>
        <v>2017</v>
      </c>
      <c r="EX103" s="709">
        <f t="shared" si="197"/>
        <v>701568</v>
      </c>
      <c r="EY103" s="710">
        <f t="shared" si="198"/>
        <v>0</v>
      </c>
      <c r="EZ103" s="710">
        <f t="shared" si="199"/>
        <v>0</v>
      </c>
      <c r="FA103" s="711">
        <f t="shared" si="200"/>
        <v>701568</v>
      </c>
      <c r="FB103" s="379">
        <v>701568</v>
      </c>
      <c r="FC103" s="378">
        <v>0</v>
      </c>
      <c r="FD103" s="378">
        <v>0</v>
      </c>
      <c r="FE103" s="609">
        <v>701568</v>
      </c>
      <c r="FF103" s="381">
        <f t="shared" si="201"/>
        <v>0</v>
      </c>
    </row>
    <row r="104" spans="1:162" s="918" customFormat="1" x14ac:dyDescent="0.15">
      <c r="A104" s="492">
        <v>90</v>
      </c>
      <c r="B104" s="871"/>
      <c r="C104" s="861" t="s">
        <v>197</v>
      </c>
      <c r="D104" s="862">
        <f>IF(C104="","",(VLOOKUP(C104,[2]PD!A:B,2,FALSE)))</f>
        <v>30</v>
      </c>
      <c r="E104" s="863" t="s">
        <v>455</v>
      </c>
      <c r="F104" s="863" t="s">
        <v>446</v>
      </c>
      <c r="G104" s="864" t="s">
        <v>446</v>
      </c>
      <c r="H104" s="865"/>
      <c r="I104" s="866" t="s">
        <v>691</v>
      </c>
      <c r="J104" s="865"/>
      <c r="K104" s="867"/>
      <c r="L104" s="868" t="s">
        <v>634</v>
      </c>
      <c r="M104" s="864" t="s">
        <v>692</v>
      </c>
      <c r="N104" s="374"/>
      <c r="O104" s="870">
        <v>1</v>
      </c>
      <c r="P104" s="865">
        <v>18</v>
      </c>
      <c r="Q104" s="871">
        <v>44</v>
      </c>
      <c r="R104" s="870">
        <v>3</v>
      </c>
      <c r="S104" s="866"/>
      <c r="T104" s="865"/>
      <c r="U104" s="872"/>
      <c r="V104" s="873"/>
      <c r="W104" s="865"/>
      <c r="X104" s="866"/>
      <c r="Y104" s="866"/>
      <c r="Z104" s="871"/>
      <c r="AA104" s="868"/>
      <c r="AB104" s="865"/>
      <c r="AC104" s="867"/>
      <c r="AD104" s="874"/>
      <c r="AE104" s="869"/>
      <c r="AF104" s="875"/>
      <c r="AG104" s="876"/>
      <c r="AH104" s="877" t="s">
        <v>693</v>
      </c>
      <c r="AI104" s="878"/>
      <c r="AJ104" s="870">
        <v>5</v>
      </c>
      <c r="AK104" s="879">
        <f>IF(AJ104="","",(VLOOKUP(AJ104,[2]償却率表!A:B,2,FALSE)))</f>
        <v>0.2</v>
      </c>
      <c r="AL104" s="880" t="s">
        <v>177</v>
      </c>
      <c r="AM104" s="881">
        <f>IF(AL104="","",(VLOOKUP(AL104,[2]PD!G:H,2,FALSE)))</f>
        <v>1</v>
      </c>
      <c r="AN104" s="930">
        <v>43307</v>
      </c>
      <c r="AO104" s="883">
        <v>2018</v>
      </c>
      <c r="AP104" s="884"/>
      <c r="AQ104" s="885">
        <v>2018</v>
      </c>
      <c r="AR104" s="865">
        <f t="shared" si="103"/>
        <v>0</v>
      </c>
      <c r="AS104" s="867">
        <f t="shared" si="164"/>
        <v>2023</v>
      </c>
      <c r="AT104" s="886">
        <v>1818828</v>
      </c>
      <c r="AU104" s="887"/>
      <c r="AV104" s="888"/>
      <c r="AW104" s="889"/>
      <c r="AX104" s="868"/>
      <c r="AY104" s="890" t="s">
        <v>179</v>
      </c>
      <c r="AZ104" s="891">
        <f>IF(AY104="","",(VLOOKUP(AY104,[2]PD!J:K,2,FALSE)))</f>
        <v>1</v>
      </c>
      <c r="BA104" s="865">
        <v>2018</v>
      </c>
      <c r="BB104" s="892">
        <f t="shared" si="204"/>
        <v>0</v>
      </c>
      <c r="BC104" s="868"/>
      <c r="BD104" s="866">
        <v>2018</v>
      </c>
      <c r="BE104" s="876">
        <v>10</v>
      </c>
      <c r="BF104" s="894">
        <f t="shared" si="104"/>
        <v>1818828</v>
      </c>
      <c r="BG104" s="895">
        <f t="shared" si="203"/>
        <v>1818828</v>
      </c>
      <c r="BH104" s="896" t="str">
        <f t="shared" si="175"/>
        <v/>
      </c>
      <c r="BI104" s="896" t="str">
        <f t="shared" si="176"/>
        <v/>
      </c>
      <c r="BJ104" s="896" t="str">
        <f t="shared" si="177"/>
        <v/>
      </c>
      <c r="BK104" s="896" t="str">
        <f t="shared" si="178"/>
        <v/>
      </c>
      <c r="BL104" s="896" t="str">
        <f t="shared" si="179"/>
        <v/>
      </c>
      <c r="BM104" s="896" t="str">
        <f t="shared" si="180"/>
        <v/>
      </c>
      <c r="BN104" s="896" t="str">
        <f t="shared" si="181"/>
        <v/>
      </c>
      <c r="BO104" s="896" t="str">
        <f t="shared" si="182"/>
        <v/>
      </c>
      <c r="BP104" s="897" t="str">
        <f t="shared" si="183"/>
        <v/>
      </c>
      <c r="BQ104" s="898"/>
      <c r="BR104" s="899"/>
      <c r="BS104" s="900"/>
      <c r="BT104" s="894">
        <f t="shared" si="115"/>
        <v>0</v>
      </c>
      <c r="BU104" s="895" t="str">
        <f t="shared" si="184"/>
        <v/>
      </c>
      <c r="BV104" s="896" t="str">
        <f t="shared" si="185"/>
        <v/>
      </c>
      <c r="BW104" s="896" t="str">
        <f t="shared" si="186"/>
        <v/>
      </c>
      <c r="BX104" s="896" t="str">
        <f t="shared" si="187"/>
        <v/>
      </c>
      <c r="BY104" s="896" t="str">
        <f t="shared" si="188"/>
        <v/>
      </c>
      <c r="BZ104" s="896" t="str">
        <f t="shared" si="189"/>
        <v/>
      </c>
      <c r="CA104" s="396" t="str">
        <f t="shared" si="190"/>
        <v/>
      </c>
      <c r="CB104" s="896" t="str">
        <f t="shared" si="191"/>
        <v/>
      </c>
      <c r="CC104" s="896" t="str">
        <f t="shared" si="192"/>
        <v/>
      </c>
      <c r="CD104" s="896" t="str">
        <f t="shared" si="193"/>
        <v/>
      </c>
      <c r="CE104" s="897" t="str">
        <f t="shared" si="194"/>
        <v/>
      </c>
      <c r="CF104" s="901">
        <v>1818828</v>
      </c>
      <c r="CG104" s="902"/>
      <c r="CH104" s="902"/>
      <c r="CI104" s="902"/>
      <c r="CJ104" s="903"/>
      <c r="CK104" s="904">
        <f t="shared" si="195"/>
        <v>1818828</v>
      </c>
      <c r="CL104" s="905">
        <f t="shared" si="166"/>
        <v>1818828</v>
      </c>
      <c r="CM104" s="906">
        <f t="shared" si="172"/>
        <v>0</v>
      </c>
      <c r="CN104" s="906">
        <f t="shared" si="173"/>
        <v>0</v>
      </c>
      <c r="CO104" s="907">
        <f t="shared" si="174"/>
        <v>1818828</v>
      </c>
      <c r="CP104" s="617">
        <f t="shared" si="202"/>
        <v>1818828</v>
      </c>
      <c r="CQ104" s="909"/>
      <c r="CR104" s="868"/>
      <c r="CS104" s="867"/>
      <c r="CT104" s="910"/>
      <c r="CU104" s="910"/>
      <c r="CV104" s="868"/>
      <c r="CW104" s="866"/>
      <c r="CX104" s="866"/>
      <c r="CY104" s="866"/>
      <c r="CZ104" s="866"/>
      <c r="DA104" s="866"/>
      <c r="DB104" s="866"/>
      <c r="DC104" s="866"/>
      <c r="DD104" s="866"/>
      <c r="DE104" s="867"/>
      <c r="DF104" s="868"/>
      <c r="DG104" s="866"/>
      <c r="DH104" s="866"/>
      <c r="DI104" s="866"/>
      <c r="DJ104" s="866"/>
      <c r="DK104" s="866"/>
      <c r="DL104" s="866"/>
      <c r="DM104" s="866"/>
      <c r="DN104" s="866"/>
      <c r="DO104" s="866"/>
      <c r="DP104" s="867"/>
      <c r="DQ104" s="912"/>
      <c r="DR104" s="373"/>
      <c r="DS104" s="376"/>
      <c r="DT104" s="376"/>
      <c r="DU104" s="376"/>
      <c r="DV104" s="376"/>
      <c r="DW104" s="376"/>
      <c r="DX104" s="376"/>
      <c r="DY104" s="376"/>
      <c r="DZ104" s="376"/>
      <c r="EA104" s="376"/>
      <c r="EB104" s="376"/>
      <c r="EC104" s="376"/>
      <c r="ED104" s="376"/>
      <c r="EE104" s="376"/>
      <c r="EF104" s="374"/>
      <c r="EG104" s="374"/>
      <c r="EH104" s="374"/>
      <c r="EI104" s="374"/>
      <c r="EJ104" s="374"/>
      <c r="EK104" s="374"/>
      <c r="EL104" s="374"/>
      <c r="EM104" s="374"/>
      <c r="EN104" s="374"/>
      <c r="EO104" s="766">
        <f t="shared" si="196"/>
        <v>0</v>
      </c>
      <c r="EP104" s="374"/>
      <c r="EQ104" s="374"/>
      <c r="ER104" s="374"/>
      <c r="ES104" s="374"/>
      <c r="ET104" s="374"/>
      <c r="EU104" s="377"/>
      <c r="EV104" s="910"/>
      <c r="EW104" s="914">
        <f t="shared" si="161"/>
        <v>2018</v>
      </c>
      <c r="EX104" s="905">
        <f t="shared" si="197"/>
        <v>0</v>
      </c>
      <c r="EY104" s="906">
        <f t="shared" si="198"/>
        <v>0</v>
      </c>
      <c r="EZ104" s="906">
        <f t="shared" si="199"/>
        <v>0</v>
      </c>
      <c r="FA104" s="915">
        <f t="shared" si="200"/>
        <v>0</v>
      </c>
      <c r="FB104" s="901">
        <v>0</v>
      </c>
      <c r="FC104" s="902">
        <v>0</v>
      </c>
      <c r="FD104" s="902">
        <v>0</v>
      </c>
      <c r="FE104" s="916">
        <v>0</v>
      </c>
      <c r="FF104" s="917">
        <f t="shared" si="201"/>
        <v>0</v>
      </c>
    </row>
    <row r="105" spans="1:162" s="918" customFormat="1" x14ac:dyDescent="0.15">
      <c r="A105" s="492">
        <v>91</v>
      </c>
      <c r="B105" s="871"/>
      <c r="C105" s="861" t="s">
        <v>197</v>
      </c>
      <c r="D105" s="862">
        <f>IF(C105="","",(VLOOKUP(C105,[3]PD!A:B,2,FALSE)))</f>
        <v>30</v>
      </c>
      <c r="E105" s="863" t="s">
        <v>510</v>
      </c>
      <c r="F105" s="863" t="s">
        <v>638</v>
      </c>
      <c r="G105" s="864" t="s">
        <v>639</v>
      </c>
      <c r="H105" s="865"/>
      <c r="I105" s="866" t="s">
        <v>651</v>
      </c>
      <c r="J105" s="865"/>
      <c r="K105" s="867"/>
      <c r="L105" s="868" t="s">
        <v>652</v>
      </c>
      <c r="M105" s="864" t="s">
        <v>653</v>
      </c>
      <c r="N105" s="374"/>
      <c r="O105" s="870">
        <v>1</v>
      </c>
      <c r="P105" s="865">
        <v>18</v>
      </c>
      <c r="Q105" s="871">
        <v>44</v>
      </c>
      <c r="R105" s="870">
        <v>3</v>
      </c>
      <c r="S105" s="866"/>
      <c r="T105" s="865"/>
      <c r="U105" s="872"/>
      <c r="V105" s="873"/>
      <c r="W105" s="865"/>
      <c r="X105" s="866"/>
      <c r="Y105" s="866"/>
      <c r="Z105" s="871"/>
      <c r="AA105" s="868"/>
      <c r="AB105" s="865"/>
      <c r="AC105" s="867"/>
      <c r="AD105" s="874"/>
      <c r="AE105" s="869"/>
      <c r="AF105" s="875"/>
      <c r="AG105" s="876"/>
      <c r="AH105" s="877" t="s">
        <v>689</v>
      </c>
      <c r="AI105" s="878"/>
      <c r="AJ105" s="870">
        <v>5</v>
      </c>
      <c r="AK105" s="879">
        <f>IF(AJ105="","",(VLOOKUP(AJ105,[3]償却率表!A:B,2,FALSE)))</f>
        <v>0.2</v>
      </c>
      <c r="AL105" s="880" t="s">
        <v>177</v>
      </c>
      <c r="AM105" s="881">
        <f>IF(AL105="","",(VLOOKUP(AL105,[3]PD!G:H,2,FALSE)))</f>
        <v>1</v>
      </c>
      <c r="AN105" s="930">
        <v>33005</v>
      </c>
      <c r="AO105" s="931">
        <v>1990</v>
      </c>
      <c r="AP105" s="932">
        <v>33005</v>
      </c>
      <c r="AQ105" s="885">
        <v>1990</v>
      </c>
      <c r="AR105" s="865">
        <f t="shared" si="103"/>
        <v>28</v>
      </c>
      <c r="AS105" s="867">
        <f t="shared" si="164"/>
        <v>1995</v>
      </c>
      <c r="AT105" s="886">
        <v>2096000</v>
      </c>
      <c r="AU105" s="887"/>
      <c r="AV105" s="888"/>
      <c r="AW105" s="889"/>
      <c r="AX105" s="868"/>
      <c r="AY105" s="890" t="s">
        <v>179</v>
      </c>
      <c r="AZ105" s="891">
        <f>IF(AY105="","",(VLOOKUP(AY105,[3]PD!J:K,2,FALSE)))</f>
        <v>1</v>
      </c>
      <c r="BA105" s="865">
        <v>2017</v>
      </c>
      <c r="BB105" s="892">
        <f t="shared" si="204"/>
        <v>1</v>
      </c>
      <c r="BC105" s="868"/>
      <c r="BD105" s="866">
        <v>2017</v>
      </c>
      <c r="BE105" s="876">
        <v>13</v>
      </c>
      <c r="BF105" s="894">
        <f t="shared" si="104"/>
        <v>0</v>
      </c>
      <c r="BG105" s="895" t="str">
        <f t="shared" si="203"/>
        <v/>
      </c>
      <c r="BH105" s="896" t="str">
        <f t="shared" si="175"/>
        <v/>
      </c>
      <c r="BI105" s="896" t="str">
        <f t="shared" si="176"/>
        <v/>
      </c>
      <c r="BJ105" s="896" t="str">
        <f t="shared" si="177"/>
        <v/>
      </c>
      <c r="BK105" s="896" t="str">
        <f t="shared" si="178"/>
        <v/>
      </c>
      <c r="BL105" s="896" t="str">
        <f t="shared" si="179"/>
        <v/>
      </c>
      <c r="BM105" s="896" t="str">
        <f t="shared" si="180"/>
        <v/>
      </c>
      <c r="BN105" s="896" t="str">
        <f t="shared" si="181"/>
        <v/>
      </c>
      <c r="BO105" s="896" t="str">
        <f t="shared" si="182"/>
        <v/>
      </c>
      <c r="BP105" s="897" t="str">
        <f t="shared" si="183"/>
        <v/>
      </c>
      <c r="BQ105" s="933">
        <v>43396</v>
      </c>
      <c r="BR105" s="899">
        <v>2018</v>
      </c>
      <c r="BS105" s="900">
        <v>21</v>
      </c>
      <c r="BT105" s="894">
        <f t="shared" si="115"/>
        <v>1</v>
      </c>
      <c r="BU105" s="895" t="str">
        <f t="shared" si="184"/>
        <v/>
      </c>
      <c r="BV105" s="896">
        <f t="shared" si="185"/>
        <v>1</v>
      </c>
      <c r="BW105" s="896" t="str">
        <f t="shared" si="186"/>
        <v/>
      </c>
      <c r="BX105" s="896" t="str">
        <f t="shared" si="187"/>
        <v/>
      </c>
      <c r="BY105" s="896" t="str">
        <f t="shared" si="188"/>
        <v/>
      </c>
      <c r="BZ105" s="896" t="str">
        <f t="shared" si="189"/>
        <v/>
      </c>
      <c r="CA105" s="396">
        <f t="shared" si="190"/>
        <v>0</v>
      </c>
      <c r="CB105" s="896" t="str">
        <f t="shared" si="191"/>
        <v/>
      </c>
      <c r="CC105" s="896" t="str">
        <f t="shared" si="192"/>
        <v/>
      </c>
      <c r="CD105" s="896" t="str">
        <f t="shared" si="193"/>
        <v/>
      </c>
      <c r="CE105" s="897" t="str">
        <f t="shared" si="194"/>
        <v/>
      </c>
      <c r="CF105" s="901" t="s">
        <v>655</v>
      </c>
      <c r="CG105" s="902"/>
      <c r="CH105" s="902"/>
      <c r="CI105" s="902"/>
      <c r="CJ105" s="903"/>
      <c r="CK105" s="904">
        <f t="shared" si="195"/>
        <v>0</v>
      </c>
      <c r="CL105" s="905">
        <f t="shared" si="166"/>
        <v>0</v>
      </c>
      <c r="CM105" s="906">
        <f t="shared" si="172"/>
        <v>0</v>
      </c>
      <c r="CN105" s="906">
        <f t="shared" si="173"/>
        <v>0</v>
      </c>
      <c r="CO105" s="907">
        <f t="shared" si="174"/>
        <v>0</v>
      </c>
      <c r="CP105" s="617">
        <f t="shared" si="202"/>
        <v>0</v>
      </c>
      <c r="CQ105" s="909">
        <v>1</v>
      </c>
      <c r="CR105" s="868" t="s">
        <v>694</v>
      </c>
      <c r="CS105" s="867"/>
      <c r="CT105" s="910"/>
      <c r="CU105" s="910"/>
      <c r="CV105" s="868"/>
      <c r="CW105" s="866"/>
      <c r="CX105" s="866"/>
      <c r="CY105" s="866"/>
      <c r="CZ105" s="866"/>
      <c r="DA105" s="866"/>
      <c r="DB105" s="866"/>
      <c r="DC105" s="866"/>
      <c r="DD105" s="866"/>
      <c r="DE105" s="867"/>
      <c r="DF105" s="868"/>
      <c r="DG105" s="866"/>
      <c r="DH105" s="866"/>
      <c r="DI105" s="866"/>
      <c r="DJ105" s="866"/>
      <c r="DK105" s="866"/>
      <c r="DL105" s="866"/>
      <c r="DM105" s="866"/>
      <c r="DN105" s="866"/>
      <c r="DO105" s="866"/>
      <c r="DP105" s="867"/>
      <c r="DQ105" s="912"/>
      <c r="DR105" s="373"/>
      <c r="DS105" s="376"/>
      <c r="DT105" s="376"/>
      <c r="DU105" s="376"/>
      <c r="DV105" s="376"/>
      <c r="DW105" s="376"/>
      <c r="DX105" s="376"/>
      <c r="DY105" s="376"/>
      <c r="DZ105" s="376"/>
      <c r="EA105" s="376"/>
      <c r="EB105" s="376"/>
      <c r="EC105" s="376"/>
      <c r="ED105" s="376"/>
      <c r="EE105" s="376"/>
      <c r="EF105" s="374"/>
      <c r="EG105" s="374"/>
      <c r="EH105" s="374"/>
      <c r="EI105" s="374"/>
      <c r="EJ105" s="374"/>
      <c r="EK105" s="374"/>
      <c r="EL105" s="374"/>
      <c r="EM105" s="374"/>
      <c r="EN105" s="374"/>
      <c r="EO105" s="766">
        <f t="shared" si="196"/>
        <v>0</v>
      </c>
      <c r="EP105" s="374"/>
      <c r="EQ105" s="374"/>
      <c r="ER105" s="374"/>
      <c r="ES105" s="374"/>
      <c r="ET105" s="374"/>
      <c r="EU105" s="377"/>
      <c r="EV105" s="910"/>
      <c r="EW105" s="914">
        <f t="shared" si="161"/>
        <v>2017</v>
      </c>
      <c r="EX105" s="905">
        <f t="shared" si="197"/>
        <v>2096000</v>
      </c>
      <c r="EY105" s="906">
        <f t="shared" si="198"/>
        <v>0</v>
      </c>
      <c r="EZ105" s="906">
        <f t="shared" si="199"/>
        <v>2095999</v>
      </c>
      <c r="FA105" s="915">
        <f t="shared" si="200"/>
        <v>1</v>
      </c>
      <c r="FB105" s="901">
        <v>2096000</v>
      </c>
      <c r="FC105" s="902">
        <v>0</v>
      </c>
      <c r="FD105" s="902">
        <v>2095999</v>
      </c>
      <c r="FE105" s="916">
        <v>1</v>
      </c>
      <c r="FF105" s="917">
        <f t="shared" si="201"/>
        <v>0</v>
      </c>
    </row>
    <row r="106" spans="1:162" s="277" customFormat="1" x14ac:dyDescent="0.15">
      <c r="A106" s="492">
        <v>92</v>
      </c>
      <c r="B106" s="511"/>
      <c r="C106" s="490" t="s">
        <v>197</v>
      </c>
      <c r="D106" s="777">
        <f>IF(C106="","",(VLOOKUP(C106,[3]PD!A:B,2,FALSE)))</f>
        <v>30</v>
      </c>
      <c r="E106" s="390" t="s">
        <v>510</v>
      </c>
      <c r="F106" s="390" t="s">
        <v>640</v>
      </c>
      <c r="G106" s="547" t="s">
        <v>641</v>
      </c>
      <c r="H106" s="528"/>
      <c r="I106" s="376" t="s">
        <v>651</v>
      </c>
      <c r="J106" s="528"/>
      <c r="K106" s="377"/>
      <c r="L106" s="373" t="s">
        <v>652</v>
      </c>
      <c r="M106" s="547" t="s">
        <v>653</v>
      </c>
      <c r="N106" s="374"/>
      <c r="O106" s="530">
        <v>1</v>
      </c>
      <c r="P106" s="528">
        <v>18</v>
      </c>
      <c r="Q106" s="511">
        <v>44</v>
      </c>
      <c r="R106" s="530">
        <v>3</v>
      </c>
      <c r="S106" s="376"/>
      <c r="T106" s="528"/>
      <c r="U106" s="757"/>
      <c r="V106" s="754"/>
      <c r="W106" s="528"/>
      <c r="X106" s="376"/>
      <c r="Y106" s="376"/>
      <c r="Z106" s="511"/>
      <c r="AA106" s="373"/>
      <c r="AB106" s="528"/>
      <c r="AC106" s="377"/>
      <c r="AD106" s="375"/>
      <c r="AE106" s="374"/>
      <c r="AF106" s="492"/>
      <c r="AG106" s="493"/>
      <c r="AH106" s="772" t="s">
        <v>689</v>
      </c>
      <c r="AI106" s="531"/>
      <c r="AJ106" s="530">
        <v>5</v>
      </c>
      <c r="AK106" s="541">
        <f>IF(AJ106="","",(VLOOKUP(AJ106,[3]償却率表!A:B,2,FALSE)))</f>
        <v>0.2</v>
      </c>
      <c r="AL106" s="505" t="s">
        <v>177</v>
      </c>
      <c r="AM106" s="524">
        <f>IF(AL106="","",(VLOOKUP(AL106,[3]PD!G:H,2,FALSE)))</f>
        <v>1</v>
      </c>
      <c r="AN106" s="778">
        <v>33326</v>
      </c>
      <c r="AO106" s="779">
        <v>1991</v>
      </c>
      <c r="AP106" s="780">
        <v>33326</v>
      </c>
      <c r="AQ106" s="621">
        <v>1991</v>
      </c>
      <c r="AR106" s="528">
        <f t="shared" si="103"/>
        <v>27</v>
      </c>
      <c r="AS106" s="377">
        <f t="shared" si="164"/>
        <v>1996</v>
      </c>
      <c r="AT106" s="540">
        <v>22094000</v>
      </c>
      <c r="AU106" s="392"/>
      <c r="AV106" s="393"/>
      <c r="AW106" s="577"/>
      <c r="AX106" s="373"/>
      <c r="AY106" s="616" t="s">
        <v>179</v>
      </c>
      <c r="AZ106" s="521">
        <f>IF(AY106="","",(VLOOKUP(AY106,[3]PD!J:K,2,FALSE)))</f>
        <v>1</v>
      </c>
      <c r="BA106" s="528">
        <v>2017</v>
      </c>
      <c r="BB106" s="589">
        <f t="shared" si="204"/>
        <v>1</v>
      </c>
      <c r="BC106" s="373"/>
      <c r="BD106" s="376">
        <v>2017</v>
      </c>
      <c r="BE106" s="493">
        <v>13</v>
      </c>
      <c r="BF106" s="394">
        <f t="shared" si="104"/>
        <v>0</v>
      </c>
      <c r="BG106" s="395" t="str">
        <f t="shared" si="203"/>
        <v/>
      </c>
      <c r="BH106" s="396" t="str">
        <f t="shared" si="175"/>
        <v/>
      </c>
      <c r="BI106" s="396" t="str">
        <f t="shared" si="176"/>
        <v/>
      </c>
      <c r="BJ106" s="396" t="str">
        <f t="shared" si="177"/>
        <v/>
      </c>
      <c r="BK106" s="396" t="str">
        <f t="shared" si="178"/>
        <v/>
      </c>
      <c r="BL106" s="396" t="str">
        <f t="shared" si="179"/>
        <v/>
      </c>
      <c r="BM106" s="396" t="str">
        <f t="shared" si="180"/>
        <v/>
      </c>
      <c r="BN106" s="396" t="str">
        <f t="shared" si="181"/>
        <v/>
      </c>
      <c r="BO106" s="396" t="str">
        <f t="shared" si="182"/>
        <v/>
      </c>
      <c r="BP106" s="397" t="str">
        <f t="shared" si="183"/>
        <v/>
      </c>
      <c r="BQ106" s="783"/>
      <c r="BR106" s="380"/>
      <c r="BS106" s="600"/>
      <c r="BT106" s="394">
        <f t="shared" si="115"/>
        <v>0</v>
      </c>
      <c r="BU106" s="395" t="str">
        <f t="shared" si="184"/>
        <v/>
      </c>
      <c r="BV106" s="396" t="str">
        <f t="shared" si="185"/>
        <v/>
      </c>
      <c r="BW106" s="396" t="str">
        <f t="shared" si="186"/>
        <v/>
      </c>
      <c r="BX106" s="396" t="str">
        <f t="shared" si="187"/>
        <v/>
      </c>
      <c r="BY106" s="396" t="str">
        <f t="shared" si="188"/>
        <v/>
      </c>
      <c r="BZ106" s="396" t="str">
        <f t="shared" si="189"/>
        <v/>
      </c>
      <c r="CA106" s="396" t="str">
        <f t="shared" si="190"/>
        <v/>
      </c>
      <c r="CB106" s="396" t="str">
        <f t="shared" si="191"/>
        <v/>
      </c>
      <c r="CC106" s="396" t="str">
        <f t="shared" si="192"/>
        <v/>
      </c>
      <c r="CD106" s="396" t="str">
        <f t="shared" si="193"/>
        <v/>
      </c>
      <c r="CE106" s="397" t="str">
        <f t="shared" si="194"/>
        <v/>
      </c>
      <c r="CF106" s="379" t="s">
        <v>655</v>
      </c>
      <c r="CG106" s="378"/>
      <c r="CH106" s="378"/>
      <c r="CI106" s="378"/>
      <c r="CJ106" s="382"/>
      <c r="CK106" s="398">
        <f t="shared" si="195"/>
        <v>0</v>
      </c>
      <c r="CL106" s="709">
        <f t="shared" si="166"/>
        <v>22094000</v>
      </c>
      <c r="CM106" s="710">
        <f t="shared" si="172"/>
        <v>0</v>
      </c>
      <c r="CN106" s="710">
        <f t="shared" si="173"/>
        <v>22093999</v>
      </c>
      <c r="CO106" s="786">
        <f t="shared" si="174"/>
        <v>1</v>
      </c>
      <c r="CP106" s="617">
        <f t="shared" si="202"/>
        <v>0</v>
      </c>
      <c r="CQ106" s="503"/>
      <c r="CR106" s="373"/>
      <c r="CS106" s="377"/>
      <c r="CT106" s="590"/>
      <c r="CU106" s="725"/>
      <c r="CV106" s="373"/>
      <c r="CW106" s="376"/>
      <c r="CX106" s="376"/>
      <c r="CY106" s="376"/>
      <c r="CZ106" s="376"/>
      <c r="DA106" s="376"/>
      <c r="DB106" s="376"/>
      <c r="DC106" s="376"/>
      <c r="DD106" s="376"/>
      <c r="DE106" s="377"/>
      <c r="DF106" s="373"/>
      <c r="DG106" s="376"/>
      <c r="DH106" s="376"/>
      <c r="DI106" s="376"/>
      <c r="DJ106" s="376"/>
      <c r="DK106" s="376"/>
      <c r="DL106" s="376"/>
      <c r="DM106" s="376"/>
      <c r="DN106" s="376"/>
      <c r="DO106" s="376"/>
      <c r="DP106" s="377"/>
      <c r="DQ106" s="592"/>
      <c r="DR106" s="373"/>
      <c r="DS106" s="376"/>
      <c r="DT106" s="376"/>
      <c r="DU106" s="376"/>
      <c r="DV106" s="376"/>
      <c r="DW106" s="376"/>
      <c r="DX106" s="376"/>
      <c r="DY106" s="376"/>
      <c r="DZ106" s="376"/>
      <c r="EA106" s="376"/>
      <c r="EB106" s="376"/>
      <c r="EC106" s="376"/>
      <c r="ED106" s="376"/>
      <c r="EE106" s="376"/>
      <c r="EF106" s="374"/>
      <c r="EG106" s="374"/>
      <c r="EH106" s="374"/>
      <c r="EI106" s="374"/>
      <c r="EJ106" s="374"/>
      <c r="EK106" s="374"/>
      <c r="EL106" s="374"/>
      <c r="EM106" s="374"/>
      <c r="EN106" s="374"/>
      <c r="EO106" s="766">
        <f t="shared" si="196"/>
        <v>0</v>
      </c>
      <c r="EP106" s="374"/>
      <c r="EQ106" s="374"/>
      <c r="ER106" s="374"/>
      <c r="ES106" s="374"/>
      <c r="ET106" s="374"/>
      <c r="EU106" s="377"/>
      <c r="EV106" s="590"/>
      <c r="EW106" s="618">
        <f t="shared" si="161"/>
        <v>2017</v>
      </c>
      <c r="EX106" s="709">
        <f t="shared" si="197"/>
        <v>22094000</v>
      </c>
      <c r="EY106" s="710">
        <f t="shared" si="198"/>
        <v>0</v>
      </c>
      <c r="EZ106" s="710">
        <f t="shared" si="199"/>
        <v>22093999</v>
      </c>
      <c r="FA106" s="711">
        <f t="shared" si="200"/>
        <v>1</v>
      </c>
      <c r="FB106" s="379">
        <v>22094000</v>
      </c>
      <c r="FC106" s="378">
        <v>0</v>
      </c>
      <c r="FD106" s="378">
        <v>22093999</v>
      </c>
      <c r="FE106" s="609">
        <v>1</v>
      </c>
      <c r="FF106" s="381">
        <f t="shared" si="201"/>
        <v>0</v>
      </c>
    </row>
    <row r="107" spans="1:162" s="277" customFormat="1" x14ac:dyDescent="0.15">
      <c r="A107" s="492">
        <v>93</v>
      </c>
      <c r="B107" s="511"/>
      <c r="C107" s="490" t="s">
        <v>197</v>
      </c>
      <c r="D107" s="777">
        <f>IF(C107="","",(VLOOKUP(C107,[3]PD!A:B,2,FALSE)))</f>
        <v>30</v>
      </c>
      <c r="E107" s="390" t="s">
        <v>510</v>
      </c>
      <c r="F107" s="390" t="s">
        <v>642</v>
      </c>
      <c r="G107" s="547" t="s">
        <v>643</v>
      </c>
      <c r="H107" s="528"/>
      <c r="I107" s="376" t="s">
        <v>651</v>
      </c>
      <c r="J107" s="528"/>
      <c r="K107" s="377"/>
      <c r="L107" s="373" t="s">
        <v>652</v>
      </c>
      <c r="M107" s="547" t="s">
        <v>653</v>
      </c>
      <c r="N107" s="374"/>
      <c r="O107" s="530">
        <v>1</v>
      </c>
      <c r="P107" s="528">
        <v>18</v>
      </c>
      <c r="Q107" s="511">
        <v>44</v>
      </c>
      <c r="R107" s="530">
        <v>3</v>
      </c>
      <c r="S107" s="376"/>
      <c r="T107" s="528"/>
      <c r="U107" s="757"/>
      <c r="V107" s="754"/>
      <c r="W107" s="528"/>
      <c r="X107" s="376"/>
      <c r="Y107" s="376"/>
      <c r="Z107" s="511"/>
      <c r="AA107" s="373"/>
      <c r="AB107" s="528"/>
      <c r="AC107" s="377"/>
      <c r="AD107" s="375"/>
      <c r="AE107" s="374"/>
      <c r="AF107" s="492"/>
      <c r="AG107" s="493"/>
      <c r="AH107" s="772" t="s">
        <v>593</v>
      </c>
      <c r="AI107" s="531"/>
      <c r="AJ107" s="530">
        <v>5</v>
      </c>
      <c r="AK107" s="541">
        <f>IF(AJ107="","",(VLOOKUP(AJ107,[3]償却率表!A:B,2,FALSE)))</f>
        <v>0.2</v>
      </c>
      <c r="AL107" s="505" t="s">
        <v>177</v>
      </c>
      <c r="AM107" s="524">
        <f>IF(AL107="","",(VLOOKUP(AL107,[3]PD!G:H,2,FALSE)))</f>
        <v>1</v>
      </c>
      <c r="AN107" s="778">
        <v>36440</v>
      </c>
      <c r="AO107" s="779">
        <v>1999</v>
      </c>
      <c r="AP107" s="780">
        <v>36440</v>
      </c>
      <c r="AQ107" s="621">
        <v>1999</v>
      </c>
      <c r="AR107" s="528">
        <f t="shared" si="103"/>
        <v>19</v>
      </c>
      <c r="AS107" s="377">
        <f t="shared" si="164"/>
        <v>2004</v>
      </c>
      <c r="AT107" s="540">
        <v>49035000</v>
      </c>
      <c r="AU107" s="392"/>
      <c r="AV107" s="393"/>
      <c r="AW107" s="577"/>
      <c r="AX107" s="373"/>
      <c r="AY107" s="616" t="s">
        <v>179</v>
      </c>
      <c r="AZ107" s="521">
        <f>IF(AY107="","",(VLOOKUP(AY107,[3]PD!J:K,2,FALSE)))</f>
        <v>1</v>
      </c>
      <c r="BA107" s="528">
        <v>2017</v>
      </c>
      <c r="BB107" s="589">
        <f t="shared" si="204"/>
        <v>1</v>
      </c>
      <c r="BC107" s="373"/>
      <c r="BD107" s="376">
        <v>2017</v>
      </c>
      <c r="BE107" s="493">
        <v>13</v>
      </c>
      <c r="BF107" s="394">
        <f t="shared" si="104"/>
        <v>0</v>
      </c>
      <c r="BG107" s="395" t="str">
        <f t="shared" si="203"/>
        <v/>
      </c>
      <c r="BH107" s="396" t="str">
        <f t="shared" si="175"/>
        <v/>
      </c>
      <c r="BI107" s="396" t="str">
        <f t="shared" si="176"/>
        <v/>
      </c>
      <c r="BJ107" s="396" t="str">
        <f t="shared" si="177"/>
        <v/>
      </c>
      <c r="BK107" s="396" t="str">
        <f t="shared" si="178"/>
        <v/>
      </c>
      <c r="BL107" s="396" t="str">
        <f t="shared" si="179"/>
        <v/>
      </c>
      <c r="BM107" s="396" t="str">
        <f t="shared" si="180"/>
        <v/>
      </c>
      <c r="BN107" s="396" t="str">
        <f t="shared" si="181"/>
        <v/>
      </c>
      <c r="BO107" s="396" t="str">
        <f t="shared" si="182"/>
        <v/>
      </c>
      <c r="BP107" s="397" t="str">
        <f t="shared" si="183"/>
        <v/>
      </c>
      <c r="BQ107" s="783"/>
      <c r="BR107" s="380"/>
      <c r="BS107" s="600"/>
      <c r="BT107" s="394">
        <f t="shared" si="115"/>
        <v>0</v>
      </c>
      <c r="BU107" s="395" t="str">
        <f t="shared" si="184"/>
        <v/>
      </c>
      <c r="BV107" s="396" t="str">
        <f t="shared" si="185"/>
        <v/>
      </c>
      <c r="BW107" s="396" t="str">
        <f t="shared" si="186"/>
        <v/>
      </c>
      <c r="BX107" s="396" t="str">
        <f t="shared" si="187"/>
        <v/>
      </c>
      <c r="BY107" s="396" t="str">
        <f t="shared" si="188"/>
        <v/>
      </c>
      <c r="BZ107" s="396" t="str">
        <f t="shared" si="189"/>
        <v/>
      </c>
      <c r="CA107" s="396" t="str">
        <f t="shared" si="190"/>
        <v/>
      </c>
      <c r="CB107" s="396" t="str">
        <f t="shared" si="191"/>
        <v/>
      </c>
      <c r="CC107" s="396" t="str">
        <f t="shared" si="192"/>
        <v/>
      </c>
      <c r="CD107" s="396" t="str">
        <f t="shared" si="193"/>
        <v/>
      </c>
      <c r="CE107" s="397" t="str">
        <f t="shared" si="194"/>
        <v/>
      </c>
      <c r="CF107" s="379" t="s">
        <v>655</v>
      </c>
      <c r="CG107" s="378"/>
      <c r="CH107" s="378"/>
      <c r="CI107" s="378"/>
      <c r="CJ107" s="382"/>
      <c r="CK107" s="398">
        <f t="shared" si="195"/>
        <v>0</v>
      </c>
      <c r="CL107" s="709">
        <f t="shared" si="166"/>
        <v>49035000</v>
      </c>
      <c r="CM107" s="710">
        <f t="shared" si="172"/>
        <v>0</v>
      </c>
      <c r="CN107" s="710">
        <f t="shared" si="173"/>
        <v>49034999</v>
      </c>
      <c r="CO107" s="786">
        <f t="shared" si="174"/>
        <v>1</v>
      </c>
      <c r="CP107" s="617">
        <f t="shared" si="202"/>
        <v>0</v>
      </c>
      <c r="CQ107" s="503"/>
      <c r="CR107" s="373"/>
      <c r="CS107" s="377"/>
      <c r="CT107" s="590"/>
      <c r="CU107" s="725"/>
      <c r="CV107" s="373"/>
      <c r="CW107" s="376"/>
      <c r="CX107" s="376"/>
      <c r="CY107" s="376"/>
      <c r="CZ107" s="376"/>
      <c r="DA107" s="376"/>
      <c r="DB107" s="376"/>
      <c r="DC107" s="376"/>
      <c r="DD107" s="376"/>
      <c r="DE107" s="377"/>
      <c r="DF107" s="373"/>
      <c r="DG107" s="376"/>
      <c r="DH107" s="376"/>
      <c r="DI107" s="376"/>
      <c r="DJ107" s="376"/>
      <c r="DK107" s="376"/>
      <c r="DL107" s="376"/>
      <c r="DM107" s="376"/>
      <c r="DN107" s="376"/>
      <c r="DO107" s="376"/>
      <c r="DP107" s="377"/>
      <c r="DQ107" s="592"/>
      <c r="DR107" s="373"/>
      <c r="DS107" s="376"/>
      <c r="DT107" s="376"/>
      <c r="DU107" s="376"/>
      <c r="DV107" s="376"/>
      <c r="DW107" s="376"/>
      <c r="DX107" s="376"/>
      <c r="DY107" s="376"/>
      <c r="DZ107" s="376"/>
      <c r="EA107" s="376"/>
      <c r="EB107" s="376"/>
      <c r="EC107" s="376"/>
      <c r="ED107" s="376"/>
      <c r="EE107" s="376"/>
      <c r="EF107" s="374"/>
      <c r="EG107" s="374"/>
      <c r="EH107" s="374"/>
      <c r="EI107" s="374"/>
      <c r="EJ107" s="374"/>
      <c r="EK107" s="374"/>
      <c r="EL107" s="374"/>
      <c r="EM107" s="374"/>
      <c r="EN107" s="374"/>
      <c r="EO107" s="766">
        <f t="shared" si="196"/>
        <v>0</v>
      </c>
      <c r="EP107" s="374"/>
      <c r="EQ107" s="374"/>
      <c r="ER107" s="374"/>
      <c r="ES107" s="374"/>
      <c r="ET107" s="374"/>
      <c r="EU107" s="377"/>
      <c r="EV107" s="590"/>
      <c r="EW107" s="618">
        <f t="shared" si="161"/>
        <v>2017</v>
      </c>
      <c r="EX107" s="709">
        <f t="shared" si="197"/>
        <v>49035000</v>
      </c>
      <c r="EY107" s="710">
        <f t="shared" si="198"/>
        <v>0</v>
      </c>
      <c r="EZ107" s="710">
        <f t="shared" si="199"/>
        <v>49034999</v>
      </c>
      <c r="FA107" s="711">
        <f t="shared" si="200"/>
        <v>1</v>
      </c>
      <c r="FB107" s="379">
        <v>49035000</v>
      </c>
      <c r="FC107" s="378">
        <v>0</v>
      </c>
      <c r="FD107" s="378">
        <v>49034999</v>
      </c>
      <c r="FE107" s="609">
        <v>1</v>
      </c>
      <c r="FF107" s="381">
        <f t="shared" si="201"/>
        <v>0</v>
      </c>
    </row>
    <row r="108" spans="1:162" s="277" customFormat="1" x14ac:dyDescent="0.15">
      <c r="A108" s="492">
        <v>94</v>
      </c>
      <c r="B108" s="511"/>
      <c r="C108" s="490" t="s">
        <v>197</v>
      </c>
      <c r="D108" s="777">
        <f>IF(C108="","",(VLOOKUP(C108,[3]PD!A:B,2,FALSE)))</f>
        <v>30</v>
      </c>
      <c r="E108" s="390" t="s">
        <v>510</v>
      </c>
      <c r="F108" s="390" t="s">
        <v>644</v>
      </c>
      <c r="G108" s="547" t="s">
        <v>645</v>
      </c>
      <c r="H108" s="528"/>
      <c r="I108" s="376" t="s">
        <v>651</v>
      </c>
      <c r="J108" s="528"/>
      <c r="K108" s="377"/>
      <c r="L108" s="373" t="s">
        <v>652</v>
      </c>
      <c r="M108" s="547" t="s">
        <v>653</v>
      </c>
      <c r="N108" s="374"/>
      <c r="O108" s="530">
        <v>1</v>
      </c>
      <c r="P108" s="528">
        <v>18</v>
      </c>
      <c r="Q108" s="511">
        <v>44</v>
      </c>
      <c r="R108" s="530">
        <v>3</v>
      </c>
      <c r="S108" s="376"/>
      <c r="T108" s="528"/>
      <c r="U108" s="757"/>
      <c r="V108" s="754"/>
      <c r="W108" s="528"/>
      <c r="X108" s="376"/>
      <c r="Y108" s="376"/>
      <c r="Z108" s="511"/>
      <c r="AA108" s="373"/>
      <c r="AB108" s="528"/>
      <c r="AC108" s="377"/>
      <c r="AD108" s="375"/>
      <c r="AE108" s="374"/>
      <c r="AF108" s="492"/>
      <c r="AG108" s="493"/>
      <c r="AH108" s="772" t="s">
        <v>593</v>
      </c>
      <c r="AI108" s="531"/>
      <c r="AJ108" s="530">
        <v>5</v>
      </c>
      <c r="AK108" s="541">
        <f>IF(AJ108="","",(VLOOKUP(AJ108,[3]償却率表!A:B,2,FALSE)))</f>
        <v>0.2</v>
      </c>
      <c r="AL108" s="505" t="s">
        <v>177</v>
      </c>
      <c r="AM108" s="524">
        <f>IF(AL108="","",(VLOOKUP(AL108,[3]PD!G:H,2,FALSE)))</f>
        <v>1</v>
      </c>
      <c r="AN108" s="778">
        <v>37888</v>
      </c>
      <c r="AO108" s="779">
        <v>2003</v>
      </c>
      <c r="AP108" s="780">
        <v>37888</v>
      </c>
      <c r="AQ108" s="621">
        <v>2003</v>
      </c>
      <c r="AR108" s="528">
        <f t="shared" si="103"/>
        <v>15</v>
      </c>
      <c r="AS108" s="377">
        <f t="shared" si="164"/>
        <v>2008</v>
      </c>
      <c r="AT108" s="540">
        <v>1201000</v>
      </c>
      <c r="AU108" s="392"/>
      <c r="AV108" s="393"/>
      <c r="AW108" s="577"/>
      <c r="AX108" s="373"/>
      <c r="AY108" s="616" t="s">
        <v>179</v>
      </c>
      <c r="AZ108" s="521">
        <f>IF(AY108="","",(VLOOKUP(AY108,[3]PD!J:K,2,FALSE)))</f>
        <v>1</v>
      </c>
      <c r="BA108" s="528">
        <v>2017</v>
      </c>
      <c r="BB108" s="589">
        <f t="shared" si="204"/>
        <v>1</v>
      </c>
      <c r="BC108" s="373"/>
      <c r="BD108" s="376">
        <v>2017</v>
      </c>
      <c r="BE108" s="493">
        <v>13</v>
      </c>
      <c r="BF108" s="394">
        <f t="shared" si="104"/>
        <v>0</v>
      </c>
      <c r="BG108" s="395" t="str">
        <f t="shared" si="203"/>
        <v/>
      </c>
      <c r="BH108" s="396" t="str">
        <f t="shared" si="175"/>
        <v/>
      </c>
      <c r="BI108" s="396" t="str">
        <f t="shared" si="176"/>
        <v/>
      </c>
      <c r="BJ108" s="396" t="str">
        <f t="shared" si="177"/>
        <v/>
      </c>
      <c r="BK108" s="396" t="str">
        <f t="shared" si="178"/>
        <v/>
      </c>
      <c r="BL108" s="396" t="str">
        <f t="shared" si="179"/>
        <v/>
      </c>
      <c r="BM108" s="396" t="str">
        <f t="shared" si="180"/>
        <v/>
      </c>
      <c r="BN108" s="396" t="str">
        <f t="shared" si="181"/>
        <v/>
      </c>
      <c r="BO108" s="396" t="str">
        <f t="shared" si="182"/>
        <v/>
      </c>
      <c r="BP108" s="397" t="str">
        <f t="shared" si="183"/>
        <v/>
      </c>
      <c r="BQ108" s="783"/>
      <c r="BR108" s="380"/>
      <c r="BS108" s="600"/>
      <c r="BT108" s="394">
        <f t="shared" si="115"/>
        <v>0</v>
      </c>
      <c r="BU108" s="395" t="str">
        <f t="shared" si="184"/>
        <v/>
      </c>
      <c r="BV108" s="396" t="str">
        <f t="shared" si="185"/>
        <v/>
      </c>
      <c r="BW108" s="396" t="str">
        <f t="shared" si="186"/>
        <v/>
      </c>
      <c r="BX108" s="396" t="str">
        <f t="shared" si="187"/>
        <v/>
      </c>
      <c r="BY108" s="396" t="str">
        <f t="shared" si="188"/>
        <v/>
      </c>
      <c r="BZ108" s="396" t="str">
        <f t="shared" si="189"/>
        <v/>
      </c>
      <c r="CA108" s="396" t="str">
        <f t="shared" si="190"/>
        <v/>
      </c>
      <c r="CB108" s="396" t="str">
        <f t="shared" si="191"/>
        <v/>
      </c>
      <c r="CC108" s="396" t="str">
        <f t="shared" si="192"/>
        <v/>
      </c>
      <c r="CD108" s="396" t="str">
        <f t="shared" si="193"/>
        <v/>
      </c>
      <c r="CE108" s="397" t="str">
        <f t="shared" si="194"/>
        <v/>
      </c>
      <c r="CF108" s="379" t="s">
        <v>655</v>
      </c>
      <c r="CG108" s="378"/>
      <c r="CH108" s="378"/>
      <c r="CI108" s="378"/>
      <c r="CJ108" s="382"/>
      <c r="CK108" s="398">
        <f t="shared" si="195"/>
        <v>0</v>
      </c>
      <c r="CL108" s="709">
        <f t="shared" si="166"/>
        <v>1201000</v>
      </c>
      <c r="CM108" s="710">
        <f t="shared" si="172"/>
        <v>0</v>
      </c>
      <c r="CN108" s="710">
        <f t="shared" si="173"/>
        <v>1200999</v>
      </c>
      <c r="CO108" s="786">
        <f t="shared" si="174"/>
        <v>1</v>
      </c>
      <c r="CP108" s="617">
        <f t="shared" si="202"/>
        <v>0</v>
      </c>
      <c r="CQ108" s="503"/>
      <c r="CR108" s="373"/>
      <c r="CS108" s="377"/>
      <c r="CT108" s="590"/>
      <c r="CU108" s="725"/>
      <c r="CV108" s="373"/>
      <c r="CW108" s="376"/>
      <c r="CX108" s="376"/>
      <c r="CY108" s="376"/>
      <c r="CZ108" s="376"/>
      <c r="DA108" s="376"/>
      <c r="DB108" s="376"/>
      <c r="DC108" s="376"/>
      <c r="DD108" s="376"/>
      <c r="DE108" s="377"/>
      <c r="DF108" s="373"/>
      <c r="DG108" s="376"/>
      <c r="DH108" s="376"/>
      <c r="DI108" s="376"/>
      <c r="DJ108" s="376"/>
      <c r="DK108" s="376"/>
      <c r="DL108" s="376"/>
      <c r="DM108" s="376"/>
      <c r="DN108" s="376"/>
      <c r="DO108" s="376"/>
      <c r="DP108" s="377"/>
      <c r="DQ108" s="592"/>
      <c r="DR108" s="373"/>
      <c r="DS108" s="376"/>
      <c r="DT108" s="376"/>
      <c r="DU108" s="376"/>
      <c r="DV108" s="376"/>
      <c r="DW108" s="376"/>
      <c r="DX108" s="376"/>
      <c r="DY108" s="376"/>
      <c r="DZ108" s="376"/>
      <c r="EA108" s="376"/>
      <c r="EB108" s="376"/>
      <c r="EC108" s="376"/>
      <c r="ED108" s="376"/>
      <c r="EE108" s="376"/>
      <c r="EF108" s="374"/>
      <c r="EG108" s="374"/>
      <c r="EH108" s="374"/>
      <c r="EI108" s="374"/>
      <c r="EJ108" s="374"/>
      <c r="EK108" s="374"/>
      <c r="EL108" s="374"/>
      <c r="EM108" s="374"/>
      <c r="EN108" s="374"/>
      <c r="EO108" s="766">
        <f t="shared" si="196"/>
        <v>0</v>
      </c>
      <c r="EP108" s="374"/>
      <c r="EQ108" s="374"/>
      <c r="ER108" s="374"/>
      <c r="ES108" s="374"/>
      <c r="ET108" s="374"/>
      <c r="EU108" s="377"/>
      <c r="EV108" s="590"/>
      <c r="EW108" s="618">
        <f t="shared" si="161"/>
        <v>2017</v>
      </c>
      <c r="EX108" s="709">
        <f t="shared" si="197"/>
        <v>1201000</v>
      </c>
      <c r="EY108" s="710">
        <f t="shared" si="198"/>
        <v>0</v>
      </c>
      <c r="EZ108" s="710">
        <f t="shared" si="199"/>
        <v>1200999</v>
      </c>
      <c r="FA108" s="711">
        <f t="shared" si="200"/>
        <v>1</v>
      </c>
      <c r="FB108" s="379">
        <v>1201000</v>
      </c>
      <c r="FC108" s="378">
        <v>0</v>
      </c>
      <c r="FD108" s="378">
        <v>1200999</v>
      </c>
      <c r="FE108" s="609">
        <v>1</v>
      </c>
      <c r="FF108" s="381">
        <f t="shared" si="201"/>
        <v>0</v>
      </c>
    </row>
    <row r="109" spans="1:162" s="277" customFormat="1" x14ac:dyDescent="0.15">
      <c r="A109" s="492">
        <v>95</v>
      </c>
      <c r="B109" s="511"/>
      <c r="C109" s="490" t="s">
        <v>197</v>
      </c>
      <c r="D109" s="777">
        <f>IF(C109="","",(VLOOKUP(C109,[3]PD!A:B,2,FALSE)))</f>
        <v>30</v>
      </c>
      <c r="E109" s="390" t="s">
        <v>510</v>
      </c>
      <c r="F109" s="390" t="s">
        <v>642</v>
      </c>
      <c r="G109" s="547" t="s">
        <v>646</v>
      </c>
      <c r="H109" s="528"/>
      <c r="I109" s="376" t="s">
        <v>651</v>
      </c>
      <c r="J109" s="528"/>
      <c r="K109" s="377"/>
      <c r="L109" s="373" t="s">
        <v>652</v>
      </c>
      <c r="M109" s="547" t="s">
        <v>653</v>
      </c>
      <c r="N109" s="374"/>
      <c r="O109" s="530">
        <v>1</v>
      </c>
      <c r="P109" s="528">
        <v>18</v>
      </c>
      <c r="Q109" s="511">
        <v>44</v>
      </c>
      <c r="R109" s="530">
        <v>3</v>
      </c>
      <c r="S109" s="376"/>
      <c r="T109" s="528"/>
      <c r="U109" s="757"/>
      <c r="V109" s="754"/>
      <c r="W109" s="528"/>
      <c r="X109" s="376"/>
      <c r="Y109" s="376"/>
      <c r="Z109" s="511"/>
      <c r="AA109" s="373"/>
      <c r="AB109" s="528"/>
      <c r="AC109" s="377"/>
      <c r="AD109" s="375"/>
      <c r="AE109" s="374"/>
      <c r="AF109" s="492"/>
      <c r="AG109" s="493"/>
      <c r="AH109" s="772" t="s">
        <v>593</v>
      </c>
      <c r="AI109" s="531"/>
      <c r="AJ109" s="530">
        <v>5</v>
      </c>
      <c r="AK109" s="541">
        <f>IF(AJ109="","",(VLOOKUP(AJ109,[3]償却率表!A:B,2,FALSE)))</f>
        <v>0.2</v>
      </c>
      <c r="AL109" s="505" t="s">
        <v>177</v>
      </c>
      <c r="AM109" s="524">
        <f>IF(AL109="","",(VLOOKUP(AL109,[3]PD!G:H,2,FALSE)))</f>
        <v>1</v>
      </c>
      <c r="AN109" s="778">
        <v>43076</v>
      </c>
      <c r="AO109" s="779">
        <v>2017</v>
      </c>
      <c r="AP109" s="780">
        <v>43076</v>
      </c>
      <c r="AQ109" s="621">
        <v>2017</v>
      </c>
      <c r="AR109" s="528">
        <f t="shared" si="103"/>
        <v>1</v>
      </c>
      <c r="AS109" s="377">
        <f t="shared" si="164"/>
        <v>2022</v>
      </c>
      <c r="AT109" s="540">
        <v>68688000</v>
      </c>
      <c r="AU109" s="392"/>
      <c r="AV109" s="393"/>
      <c r="AW109" s="577"/>
      <c r="AX109" s="373"/>
      <c r="AY109" s="616" t="s">
        <v>179</v>
      </c>
      <c r="AZ109" s="521">
        <f>IF(AY109="","",(VLOOKUP(AY109,[3]PD!J:K,2,FALSE)))</f>
        <v>1</v>
      </c>
      <c r="BA109" s="528">
        <v>2017</v>
      </c>
      <c r="BB109" s="589">
        <f t="shared" si="204"/>
        <v>68688000</v>
      </c>
      <c r="BC109" s="599">
        <f>AP109</f>
        <v>43076</v>
      </c>
      <c r="BD109" s="376">
        <v>2017</v>
      </c>
      <c r="BE109" s="493">
        <v>10</v>
      </c>
      <c r="BF109" s="394">
        <f t="shared" si="104"/>
        <v>0</v>
      </c>
      <c r="BG109" s="395" t="str">
        <f t="shared" si="203"/>
        <v/>
      </c>
      <c r="BH109" s="396" t="str">
        <f t="shared" si="175"/>
        <v/>
      </c>
      <c r="BI109" s="396" t="str">
        <f t="shared" si="176"/>
        <v/>
      </c>
      <c r="BJ109" s="396" t="str">
        <f t="shared" si="177"/>
        <v/>
      </c>
      <c r="BK109" s="396" t="str">
        <f t="shared" si="178"/>
        <v/>
      </c>
      <c r="BL109" s="396" t="str">
        <f t="shared" si="179"/>
        <v/>
      </c>
      <c r="BM109" s="396" t="str">
        <f t="shared" si="180"/>
        <v/>
      </c>
      <c r="BN109" s="396" t="str">
        <f t="shared" si="181"/>
        <v/>
      </c>
      <c r="BO109" s="396" t="str">
        <f t="shared" si="182"/>
        <v/>
      </c>
      <c r="BP109" s="397" t="str">
        <f t="shared" si="183"/>
        <v/>
      </c>
      <c r="BQ109" s="783"/>
      <c r="BR109" s="380"/>
      <c r="BS109" s="600"/>
      <c r="BT109" s="394">
        <f t="shared" si="115"/>
        <v>0</v>
      </c>
      <c r="BU109" s="395" t="str">
        <f t="shared" si="184"/>
        <v/>
      </c>
      <c r="BV109" s="396" t="str">
        <f t="shared" si="185"/>
        <v/>
      </c>
      <c r="BW109" s="396" t="str">
        <f t="shared" si="186"/>
        <v/>
      </c>
      <c r="BX109" s="396" t="str">
        <f t="shared" si="187"/>
        <v/>
      </c>
      <c r="BY109" s="396" t="str">
        <f t="shared" si="188"/>
        <v/>
      </c>
      <c r="BZ109" s="396" t="str">
        <f t="shared" si="189"/>
        <v/>
      </c>
      <c r="CA109" s="396" t="str">
        <f t="shared" si="190"/>
        <v/>
      </c>
      <c r="CB109" s="396" t="str">
        <f t="shared" si="191"/>
        <v/>
      </c>
      <c r="CC109" s="396" t="str">
        <f t="shared" si="192"/>
        <v/>
      </c>
      <c r="CD109" s="396" t="str">
        <f t="shared" si="193"/>
        <v/>
      </c>
      <c r="CE109" s="397" t="str">
        <f t="shared" si="194"/>
        <v/>
      </c>
      <c r="CF109" s="379"/>
      <c r="CG109" s="378"/>
      <c r="CH109" s="378"/>
      <c r="CI109" s="378"/>
      <c r="CJ109" s="382"/>
      <c r="CK109" s="398">
        <f t="shared" si="195"/>
        <v>0</v>
      </c>
      <c r="CL109" s="709">
        <f t="shared" si="166"/>
        <v>68688000</v>
      </c>
      <c r="CM109" s="710">
        <f t="shared" si="172"/>
        <v>13737600</v>
      </c>
      <c r="CN109" s="710">
        <f t="shared" si="173"/>
        <v>13737600</v>
      </c>
      <c r="CO109" s="786">
        <f t="shared" si="174"/>
        <v>54950400</v>
      </c>
      <c r="CP109" s="617">
        <f t="shared" si="202"/>
        <v>0</v>
      </c>
      <c r="CQ109" s="503"/>
      <c r="CR109" s="373"/>
      <c r="CS109" s="377"/>
      <c r="CT109" s="590"/>
      <c r="CU109" s="590"/>
      <c r="CV109" s="373"/>
      <c r="CW109" s="376"/>
      <c r="CX109" s="376"/>
      <c r="CY109" s="376"/>
      <c r="CZ109" s="376"/>
      <c r="DA109" s="376"/>
      <c r="DB109" s="376"/>
      <c r="DC109" s="376"/>
      <c r="DD109" s="376"/>
      <c r="DE109" s="377"/>
      <c r="DF109" s="373"/>
      <c r="DG109" s="376"/>
      <c r="DH109" s="376"/>
      <c r="DI109" s="376"/>
      <c r="DJ109" s="376"/>
      <c r="DK109" s="376"/>
      <c r="DL109" s="376"/>
      <c r="DM109" s="376"/>
      <c r="DN109" s="376"/>
      <c r="DO109" s="376"/>
      <c r="DP109" s="377"/>
      <c r="DQ109" s="592"/>
      <c r="DR109" s="373"/>
      <c r="DS109" s="376"/>
      <c r="DT109" s="376"/>
      <c r="DU109" s="376"/>
      <c r="DV109" s="376"/>
      <c r="DW109" s="376"/>
      <c r="DX109" s="376"/>
      <c r="DY109" s="376"/>
      <c r="DZ109" s="376"/>
      <c r="EA109" s="376"/>
      <c r="EB109" s="376"/>
      <c r="EC109" s="376"/>
      <c r="ED109" s="376"/>
      <c r="EE109" s="376"/>
      <c r="EF109" s="374"/>
      <c r="EG109" s="374"/>
      <c r="EH109" s="374"/>
      <c r="EI109" s="374"/>
      <c r="EJ109" s="374"/>
      <c r="EK109" s="374"/>
      <c r="EL109" s="374"/>
      <c r="EM109" s="374"/>
      <c r="EN109" s="374"/>
      <c r="EO109" s="766">
        <f t="shared" si="196"/>
        <v>13737600</v>
      </c>
      <c r="EP109" s="374"/>
      <c r="EQ109" s="374"/>
      <c r="ER109" s="374"/>
      <c r="ES109" s="374"/>
      <c r="ET109" s="374"/>
      <c r="EU109" s="377"/>
      <c r="EV109" s="590"/>
      <c r="EW109" s="618">
        <f t="shared" si="161"/>
        <v>2017</v>
      </c>
      <c r="EX109" s="709">
        <f t="shared" si="197"/>
        <v>68688000</v>
      </c>
      <c r="EY109" s="710">
        <f t="shared" si="198"/>
        <v>0</v>
      </c>
      <c r="EZ109" s="710">
        <f t="shared" si="199"/>
        <v>0</v>
      </c>
      <c r="FA109" s="711">
        <f t="shared" si="200"/>
        <v>68688000</v>
      </c>
      <c r="FB109" s="379">
        <v>68688000</v>
      </c>
      <c r="FC109" s="378">
        <v>0</v>
      </c>
      <c r="FD109" s="378">
        <v>0</v>
      </c>
      <c r="FE109" s="609">
        <v>68688000</v>
      </c>
      <c r="FF109" s="381">
        <f t="shared" si="201"/>
        <v>0</v>
      </c>
    </row>
    <row r="110" spans="1:162" s="277" customFormat="1" x14ac:dyDescent="0.15">
      <c r="A110" s="492">
        <v>96</v>
      </c>
      <c r="B110" s="511"/>
      <c r="C110" s="490" t="s">
        <v>197</v>
      </c>
      <c r="D110" s="777">
        <f>IF(C110="","",(VLOOKUP(C110,[3]PD!A:B,2,FALSE)))</f>
        <v>30</v>
      </c>
      <c r="E110" s="390" t="s">
        <v>455</v>
      </c>
      <c r="F110" s="390" t="s">
        <v>647</v>
      </c>
      <c r="G110" s="547" t="s">
        <v>647</v>
      </c>
      <c r="H110" s="528"/>
      <c r="I110" s="376" t="s">
        <v>651</v>
      </c>
      <c r="J110" s="528"/>
      <c r="K110" s="377"/>
      <c r="L110" s="373" t="s">
        <v>652</v>
      </c>
      <c r="M110" s="547" t="s">
        <v>653</v>
      </c>
      <c r="N110" s="374"/>
      <c r="O110" s="530">
        <v>1</v>
      </c>
      <c r="P110" s="528">
        <v>18</v>
      </c>
      <c r="Q110" s="511">
        <v>44</v>
      </c>
      <c r="R110" s="530">
        <v>3</v>
      </c>
      <c r="S110" s="376"/>
      <c r="T110" s="528"/>
      <c r="U110" s="757"/>
      <c r="V110" s="754"/>
      <c r="W110" s="528"/>
      <c r="X110" s="376"/>
      <c r="Y110" s="376"/>
      <c r="Z110" s="511"/>
      <c r="AA110" s="373"/>
      <c r="AB110" s="528"/>
      <c r="AC110" s="377"/>
      <c r="AD110" s="375"/>
      <c r="AE110" s="374"/>
      <c r="AF110" s="492"/>
      <c r="AG110" s="493"/>
      <c r="AH110" s="772" t="s">
        <v>690</v>
      </c>
      <c r="AI110" s="531"/>
      <c r="AJ110" s="530">
        <v>6</v>
      </c>
      <c r="AK110" s="541">
        <f>IF(AJ110="","",(VLOOKUP(AJ110,[3]償却率表!A:B,2,FALSE)))</f>
        <v>0.16700000000000001</v>
      </c>
      <c r="AL110" s="505" t="s">
        <v>177</v>
      </c>
      <c r="AM110" s="524">
        <f>IF(AL110="","",(VLOOKUP(AL110,[3]PD!G:H,2,FALSE)))</f>
        <v>1</v>
      </c>
      <c r="AN110" s="778">
        <v>32643</v>
      </c>
      <c r="AO110" s="779">
        <v>1989</v>
      </c>
      <c r="AP110" s="780">
        <v>32643</v>
      </c>
      <c r="AQ110" s="621">
        <v>1989</v>
      </c>
      <c r="AR110" s="528">
        <f t="shared" si="103"/>
        <v>29</v>
      </c>
      <c r="AS110" s="377">
        <f t="shared" si="164"/>
        <v>1995</v>
      </c>
      <c r="AT110" s="540">
        <v>5184950</v>
      </c>
      <c r="AU110" s="392"/>
      <c r="AV110" s="393"/>
      <c r="AW110" s="577"/>
      <c r="AX110" s="373"/>
      <c r="AY110" s="616" t="s">
        <v>179</v>
      </c>
      <c r="AZ110" s="521">
        <f>IF(AY110="","",(VLOOKUP(AY110,[3]PD!J:K,2,FALSE)))</f>
        <v>1</v>
      </c>
      <c r="BA110" s="528">
        <v>2017</v>
      </c>
      <c r="BB110" s="589">
        <f t="shared" si="204"/>
        <v>1</v>
      </c>
      <c r="BC110" s="373"/>
      <c r="BD110" s="376">
        <v>2017</v>
      </c>
      <c r="BE110" s="493">
        <v>13</v>
      </c>
      <c r="BF110" s="394">
        <f t="shared" si="104"/>
        <v>0</v>
      </c>
      <c r="BG110" s="395" t="str">
        <f t="shared" si="203"/>
        <v/>
      </c>
      <c r="BH110" s="396" t="str">
        <f t="shared" si="175"/>
        <v/>
      </c>
      <c r="BI110" s="396" t="str">
        <f t="shared" si="176"/>
        <v/>
      </c>
      <c r="BJ110" s="396" t="str">
        <f t="shared" si="177"/>
        <v/>
      </c>
      <c r="BK110" s="396" t="str">
        <f t="shared" si="178"/>
        <v/>
      </c>
      <c r="BL110" s="396" t="str">
        <f t="shared" si="179"/>
        <v/>
      </c>
      <c r="BM110" s="396" t="str">
        <f t="shared" si="180"/>
        <v/>
      </c>
      <c r="BN110" s="396" t="str">
        <f t="shared" si="181"/>
        <v/>
      </c>
      <c r="BO110" s="396" t="str">
        <f t="shared" si="182"/>
        <v/>
      </c>
      <c r="BP110" s="397" t="str">
        <f t="shared" si="183"/>
        <v/>
      </c>
      <c r="BQ110" s="783"/>
      <c r="BR110" s="380"/>
      <c r="BS110" s="600"/>
      <c r="BT110" s="394">
        <f t="shared" si="115"/>
        <v>0</v>
      </c>
      <c r="BU110" s="395" t="str">
        <f t="shared" si="184"/>
        <v/>
      </c>
      <c r="BV110" s="396" t="str">
        <f t="shared" si="185"/>
        <v/>
      </c>
      <c r="BW110" s="396" t="str">
        <f t="shared" si="186"/>
        <v/>
      </c>
      <c r="BX110" s="396" t="str">
        <f t="shared" si="187"/>
        <v/>
      </c>
      <c r="BY110" s="396" t="str">
        <f t="shared" si="188"/>
        <v/>
      </c>
      <c r="BZ110" s="396" t="str">
        <f t="shared" si="189"/>
        <v/>
      </c>
      <c r="CA110" s="396" t="str">
        <f t="shared" si="190"/>
        <v/>
      </c>
      <c r="CB110" s="396" t="str">
        <f t="shared" si="191"/>
        <v/>
      </c>
      <c r="CC110" s="396" t="str">
        <f t="shared" si="192"/>
        <v/>
      </c>
      <c r="CD110" s="396" t="str">
        <f t="shared" si="193"/>
        <v/>
      </c>
      <c r="CE110" s="397" t="str">
        <f t="shared" si="194"/>
        <v/>
      </c>
      <c r="CF110" s="379"/>
      <c r="CG110" s="378"/>
      <c r="CH110" s="378"/>
      <c r="CI110" s="378"/>
      <c r="CJ110" s="382"/>
      <c r="CK110" s="398">
        <f t="shared" si="195"/>
        <v>0</v>
      </c>
      <c r="CL110" s="709">
        <f t="shared" si="166"/>
        <v>5184950</v>
      </c>
      <c r="CM110" s="710">
        <f t="shared" si="172"/>
        <v>0</v>
      </c>
      <c r="CN110" s="710">
        <f t="shared" si="173"/>
        <v>5184949</v>
      </c>
      <c r="CO110" s="786">
        <f t="shared" si="174"/>
        <v>1</v>
      </c>
      <c r="CP110" s="617">
        <f t="shared" si="202"/>
        <v>0</v>
      </c>
      <c r="CQ110" s="503"/>
      <c r="CR110" s="373"/>
      <c r="CS110" s="377"/>
      <c r="CT110" s="590"/>
      <c r="CU110" s="725"/>
      <c r="CV110" s="373"/>
      <c r="CW110" s="376"/>
      <c r="CX110" s="376"/>
      <c r="CY110" s="376"/>
      <c r="CZ110" s="376"/>
      <c r="DA110" s="376"/>
      <c r="DB110" s="376"/>
      <c r="DC110" s="376"/>
      <c r="DD110" s="376"/>
      <c r="DE110" s="377"/>
      <c r="DF110" s="373"/>
      <c r="DG110" s="376"/>
      <c r="DH110" s="376"/>
      <c r="DI110" s="376"/>
      <c r="DJ110" s="376"/>
      <c r="DK110" s="376"/>
      <c r="DL110" s="376"/>
      <c r="DM110" s="376"/>
      <c r="DN110" s="376"/>
      <c r="DO110" s="376"/>
      <c r="DP110" s="377"/>
      <c r="DQ110" s="592"/>
      <c r="DR110" s="373"/>
      <c r="DS110" s="376"/>
      <c r="DT110" s="376"/>
      <c r="DU110" s="376"/>
      <c r="DV110" s="376"/>
      <c r="DW110" s="376"/>
      <c r="DX110" s="376"/>
      <c r="DY110" s="376"/>
      <c r="DZ110" s="376"/>
      <c r="EA110" s="376"/>
      <c r="EB110" s="376"/>
      <c r="EC110" s="376"/>
      <c r="ED110" s="376"/>
      <c r="EE110" s="376"/>
      <c r="EF110" s="374"/>
      <c r="EG110" s="374"/>
      <c r="EH110" s="374"/>
      <c r="EI110" s="374"/>
      <c r="EJ110" s="374"/>
      <c r="EK110" s="374"/>
      <c r="EL110" s="374"/>
      <c r="EM110" s="374"/>
      <c r="EN110" s="374"/>
      <c r="EO110" s="766">
        <f t="shared" si="196"/>
        <v>0</v>
      </c>
      <c r="EP110" s="374"/>
      <c r="EQ110" s="374"/>
      <c r="ER110" s="374"/>
      <c r="ES110" s="374"/>
      <c r="ET110" s="374"/>
      <c r="EU110" s="377"/>
      <c r="EV110" s="590"/>
      <c r="EW110" s="618">
        <f t="shared" si="161"/>
        <v>2017</v>
      </c>
      <c r="EX110" s="709">
        <f t="shared" si="197"/>
        <v>5184950</v>
      </c>
      <c r="EY110" s="710">
        <f t="shared" si="198"/>
        <v>0</v>
      </c>
      <c r="EZ110" s="710">
        <f t="shared" si="199"/>
        <v>5184949</v>
      </c>
      <c r="FA110" s="711">
        <f t="shared" si="200"/>
        <v>1</v>
      </c>
      <c r="FB110" s="379">
        <v>5184950</v>
      </c>
      <c r="FC110" s="378">
        <v>0</v>
      </c>
      <c r="FD110" s="378">
        <v>5184949</v>
      </c>
      <c r="FE110" s="609">
        <v>1</v>
      </c>
      <c r="FF110" s="381">
        <f t="shared" si="201"/>
        <v>0</v>
      </c>
    </row>
    <row r="111" spans="1:162" s="277" customFormat="1" x14ac:dyDescent="0.15">
      <c r="A111" s="492">
        <v>97</v>
      </c>
      <c r="B111" s="511"/>
      <c r="C111" s="490" t="s">
        <v>197</v>
      </c>
      <c r="D111" s="777">
        <f>IF(C111="","",(VLOOKUP(C111,[3]PD!A:B,2,FALSE)))</f>
        <v>30</v>
      </c>
      <c r="E111" s="390" t="s">
        <v>455</v>
      </c>
      <c r="F111" s="390" t="s">
        <v>648</v>
      </c>
      <c r="G111" s="547" t="s">
        <v>648</v>
      </c>
      <c r="H111" s="528"/>
      <c r="I111" s="376" t="s">
        <v>651</v>
      </c>
      <c r="J111" s="528"/>
      <c r="K111" s="377"/>
      <c r="L111" s="373" t="s">
        <v>652</v>
      </c>
      <c r="M111" s="547" t="s">
        <v>653</v>
      </c>
      <c r="N111" s="374"/>
      <c r="O111" s="530">
        <v>1</v>
      </c>
      <c r="P111" s="528">
        <v>18</v>
      </c>
      <c r="Q111" s="511">
        <v>44</v>
      </c>
      <c r="R111" s="530">
        <v>3</v>
      </c>
      <c r="S111" s="376"/>
      <c r="T111" s="528"/>
      <c r="U111" s="757"/>
      <c r="V111" s="754"/>
      <c r="W111" s="528"/>
      <c r="X111" s="376"/>
      <c r="Y111" s="376"/>
      <c r="Z111" s="511"/>
      <c r="AA111" s="373"/>
      <c r="AB111" s="528"/>
      <c r="AC111" s="377"/>
      <c r="AD111" s="375"/>
      <c r="AE111" s="374"/>
      <c r="AF111" s="492"/>
      <c r="AG111" s="493"/>
      <c r="AH111" s="772" t="s">
        <v>690</v>
      </c>
      <c r="AI111" s="531"/>
      <c r="AJ111" s="530">
        <v>6</v>
      </c>
      <c r="AK111" s="541">
        <f>IF(AJ111="","",(VLOOKUP(AJ111,[3]償却率表!A:B,2,FALSE)))</f>
        <v>0.16700000000000001</v>
      </c>
      <c r="AL111" s="505" t="s">
        <v>177</v>
      </c>
      <c r="AM111" s="524">
        <f>IF(AL111="","",(VLOOKUP(AL111,[3]PD!G:H,2,FALSE)))</f>
        <v>1</v>
      </c>
      <c r="AN111" s="778">
        <v>33385</v>
      </c>
      <c r="AO111" s="779">
        <v>1991</v>
      </c>
      <c r="AP111" s="780">
        <v>33385</v>
      </c>
      <c r="AQ111" s="621">
        <v>1991</v>
      </c>
      <c r="AR111" s="528">
        <f t="shared" si="103"/>
        <v>27</v>
      </c>
      <c r="AS111" s="377">
        <f t="shared" si="164"/>
        <v>1997</v>
      </c>
      <c r="AT111" s="540">
        <v>875500</v>
      </c>
      <c r="AU111" s="392"/>
      <c r="AV111" s="393"/>
      <c r="AW111" s="577"/>
      <c r="AX111" s="373"/>
      <c r="AY111" s="616" t="s">
        <v>179</v>
      </c>
      <c r="AZ111" s="521">
        <f>IF(AY111="","",(VLOOKUP(AY111,[3]PD!J:K,2,FALSE)))</f>
        <v>1</v>
      </c>
      <c r="BA111" s="528">
        <v>2017</v>
      </c>
      <c r="BB111" s="589">
        <f t="shared" si="204"/>
        <v>1</v>
      </c>
      <c r="BC111" s="373"/>
      <c r="BD111" s="376">
        <v>2017</v>
      </c>
      <c r="BE111" s="493">
        <v>13</v>
      </c>
      <c r="BF111" s="394">
        <f t="shared" si="104"/>
        <v>0</v>
      </c>
      <c r="BG111" s="395" t="str">
        <f t="shared" si="203"/>
        <v/>
      </c>
      <c r="BH111" s="396" t="str">
        <f t="shared" si="175"/>
        <v/>
      </c>
      <c r="BI111" s="396" t="str">
        <f t="shared" si="176"/>
        <v/>
      </c>
      <c r="BJ111" s="396" t="str">
        <f t="shared" si="177"/>
        <v/>
      </c>
      <c r="BK111" s="396" t="str">
        <f t="shared" si="178"/>
        <v/>
      </c>
      <c r="BL111" s="396" t="str">
        <f t="shared" si="179"/>
        <v/>
      </c>
      <c r="BM111" s="396" t="str">
        <f t="shared" si="180"/>
        <v/>
      </c>
      <c r="BN111" s="396" t="str">
        <f t="shared" si="181"/>
        <v/>
      </c>
      <c r="BO111" s="396" t="str">
        <f t="shared" si="182"/>
        <v/>
      </c>
      <c r="BP111" s="397" t="str">
        <f t="shared" si="183"/>
        <v/>
      </c>
      <c r="BQ111" s="783"/>
      <c r="BR111" s="380"/>
      <c r="BS111" s="600"/>
      <c r="BT111" s="394">
        <f t="shared" si="115"/>
        <v>0</v>
      </c>
      <c r="BU111" s="395" t="str">
        <f t="shared" si="184"/>
        <v/>
      </c>
      <c r="BV111" s="396" t="str">
        <f t="shared" si="185"/>
        <v/>
      </c>
      <c r="BW111" s="396" t="str">
        <f t="shared" si="186"/>
        <v/>
      </c>
      <c r="BX111" s="396" t="str">
        <f t="shared" si="187"/>
        <v/>
      </c>
      <c r="BY111" s="396" t="str">
        <f t="shared" si="188"/>
        <v/>
      </c>
      <c r="BZ111" s="396" t="str">
        <f t="shared" si="189"/>
        <v/>
      </c>
      <c r="CA111" s="396" t="str">
        <f t="shared" si="190"/>
        <v/>
      </c>
      <c r="CB111" s="396" t="str">
        <f t="shared" si="191"/>
        <v/>
      </c>
      <c r="CC111" s="396" t="str">
        <f t="shared" si="192"/>
        <v/>
      </c>
      <c r="CD111" s="396" t="str">
        <f t="shared" si="193"/>
        <v/>
      </c>
      <c r="CE111" s="397" t="str">
        <f t="shared" si="194"/>
        <v/>
      </c>
      <c r="CF111" s="379"/>
      <c r="CG111" s="378"/>
      <c r="CH111" s="378"/>
      <c r="CI111" s="378"/>
      <c r="CJ111" s="382"/>
      <c r="CK111" s="398">
        <f t="shared" si="195"/>
        <v>0</v>
      </c>
      <c r="CL111" s="709">
        <f t="shared" si="166"/>
        <v>875500</v>
      </c>
      <c r="CM111" s="710">
        <f t="shared" si="172"/>
        <v>0</v>
      </c>
      <c r="CN111" s="710">
        <f t="shared" si="173"/>
        <v>875499</v>
      </c>
      <c r="CO111" s="786">
        <f t="shared" si="174"/>
        <v>1</v>
      </c>
      <c r="CP111" s="617">
        <f t="shared" si="202"/>
        <v>0</v>
      </c>
      <c r="CQ111" s="503"/>
      <c r="CR111" s="373"/>
      <c r="CS111" s="377"/>
      <c r="CT111" s="590"/>
      <c r="CU111" s="590"/>
      <c r="CV111" s="373"/>
      <c r="CW111" s="376"/>
      <c r="CX111" s="376"/>
      <c r="CY111" s="376"/>
      <c r="CZ111" s="376"/>
      <c r="DA111" s="376"/>
      <c r="DB111" s="376"/>
      <c r="DC111" s="376"/>
      <c r="DD111" s="376"/>
      <c r="DE111" s="377"/>
      <c r="DF111" s="373"/>
      <c r="DG111" s="376"/>
      <c r="DH111" s="376"/>
      <c r="DI111" s="376"/>
      <c r="DJ111" s="376"/>
      <c r="DK111" s="376"/>
      <c r="DL111" s="376"/>
      <c r="DM111" s="376"/>
      <c r="DN111" s="376"/>
      <c r="DO111" s="376"/>
      <c r="DP111" s="377"/>
      <c r="DQ111" s="592"/>
      <c r="DR111" s="373"/>
      <c r="DS111" s="376"/>
      <c r="DT111" s="376"/>
      <c r="DU111" s="376"/>
      <c r="DV111" s="376"/>
      <c r="DW111" s="376"/>
      <c r="DX111" s="376"/>
      <c r="DY111" s="376"/>
      <c r="DZ111" s="376"/>
      <c r="EA111" s="376"/>
      <c r="EB111" s="376"/>
      <c r="EC111" s="376"/>
      <c r="ED111" s="376"/>
      <c r="EE111" s="376"/>
      <c r="EF111" s="374"/>
      <c r="EG111" s="374"/>
      <c r="EH111" s="374"/>
      <c r="EI111" s="374"/>
      <c r="EJ111" s="374"/>
      <c r="EK111" s="374"/>
      <c r="EL111" s="374"/>
      <c r="EM111" s="374"/>
      <c r="EN111" s="374"/>
      <c r="EO111" s="766">
        <f t="shared" si="196"/>
        <v>0</v>
      </c>
      <c r="EP111" s="374"/>
      <c r="EQ111" s="374"/>
      <c r="ER111" s="374"/>
      <c r="ES111" s="374"/>
      <c r="ET111" s="374"/>
      <c r="EU111" s="377"/>
      <c r="EV111" s="590"/>
      <c r="EW111" s="618">
        <f t="shared" si="161"/>
        <v>2017</v>
      </c>
      <c r="EX111" s="709">
        <f t="shared" si="197"/>
        <v>875500</v>
      </c>
      <c r="EY111" s="710">
        <f t="shared" si="198"/>
        <v>0</v>
      </c>
      <c r="EZ111" s="710">
        <f t="shared" si="199"/>
        <v>875499</v>
      </c>
      <c r="FA111" s="711">
        <f t="shared" si="200"/>
        <v>1</v>
      </c>
      <c r="FB111" s="379">
        <v>875500</v>
      </c>
      <c r="FC111" s="378">
        <v>0</v>
      </c>
      <c r="FD111" s="378">
        <v>875499</v>
      </c>
      <c r="FE111" s="609">
        <v>1</v>
      </c>
      <c r="FF111" s="381">
        <f t="shared" si="201"/>
        <v>0</v>
      </c>
    </row>
    <row r="112" spans="1:162" s="277" customFormat="1" x14ac:dyDescent="0.15">
      <c r="A112" s="492">
        <v>98</v>
      </c>
      <c r="B112" s="511"/>
      <c r="C112" s="490" t="s">
        <v>197</v>
      </c>
      <c r="D112" s="777">
        <f>IF(C112="","",(VLOOKUP(C112,[3]PD!A:B,2,FALSE)))</f>
        <v>30</v>
      </c>
      <c r="E112" s="390" t="s">
        <v>455</v>
      </c>
      <c r="F112" s="390" t="s">
        <v>649</v>
      </c>
      <c r="G112" s="547" t="s">
        <v>649</v>
      </c>
      <c r="H112" s="528"/>
      <c r="I112" s="376" t="s">
        <v>651</v>
      </c>
      <c r="J112" s="528"/>
      <c r="K112" s="377"/>
      <c r="L112" s="373" t="s">
        <v>652</v>
      </c>
      <c r="M112" s="547" t="s">
        <v>653</v>
      </c>
      <c r="N112" s="374"/>
      <c r="O112" s="530">
        <v>1</v>
      </c>
      <c r="P112" s="528">
        <v>18</v>
      </c>
      <c r="Q112" s="511">
        <v>44</v>
      </c>
      <c r="R112" s="530">
        <v>3</v>
      </c>
      <c r="S112" s="376"/>
      <c r="T112" s="528"/>
      <c r="U112" s="757"/>
      <c r="V112" s="754"/>
      <c r="W112" s="528"/>
      <c r="X112" s="376"/>
      <c r="Y112" s="376"/>
      <c r="Z112" s="511"/>
      <c r="AA112" s="373"/>
      <c r="AB112" s="528"/>
      <c r="AC112" s="377"/>
      <c r="AD112" s="375"/>
      <c r="AE112" s="374"/>
      <c r="AF112" s="492"/>
      <c r="AG112" s="493"/>
      <c r="AH112" s="772" t="s">
        <v>690</v>
      </c>
      <c r="AI112" s="531"/>
      <c r="AJ112" s="530">
        <v>15</v>
      </c>
      <c r="AK112" s="541">
        <f>IF(AJ112="","",(VLOOKUP(AJ112,[3]償却率表!A:B,2,FALSE)))</f>
        <v>6.7000000000000004E-2</v>
      </c>
      <c r="AL112" s="505" t="s">
        <v>177</v>
      </c>
      <c r="AM112" s="524">
        <f>IF(AL112="","",(VLOOKUP(AL112,[3]PD!G:H,2,FALSE)))</f>
        <v>1</v>
      </c>
      <c r="AN112" s="778">
        <v>34850</v>
      </c>
      <c r="AO112" s="779">
        <v>1995</v>
      </c>
      <c r="AP112" s="780">
        <v>34850</v>
      </c>
      <c r="AQ112" s="621">
        <v>1995</v>
      </c>
      <c r="AR112" s="528">
        <f t="shared" si="103"/>
        <v>23</v>
      </c>
      <c r="AS112" s="377">
        <f t="shared" si="164"/>
        <v>2010</v>
      </c>
      <c r="AT112" s="540">
        <v>3811000</v>
      </c>
      <c r="AU112" s="392"/>
      <c r="AV112" s="393"/>
      <c r="AW112" s="577"/>
      <c r="AX112" s="373"/>
      <c r="AY112" s="616" t="s">
        <v>179</v>
      </c>
      <c r="AZ112" s="521">
        <f>IF(AY112="","",(VLOOKUP(AY112,[3]PD!J:K,2,FALSE)))</f>
        <v>1</v>
      </c>
      <c r="BA112" s="528">
        <v>2017</v>
      </c>
      <c r="BB112" s="589">
        <f t="shared" si="204"/>
        <v>1</v>
      </c>
      <c r="BC112" s="373"/>
      <c r="BD112" s="376">
        <v>2017</v>
      </c>
      <c r="BE112" s="493">
        <v>13</v>
      </c>
      <c r="BF112" s="394">
        <f t="shared" si="104"/>
        <v>0</v>
      </c>
      <c r="BG112" s="395" t="str">
        <f t="shared" si="203"/>
        <v/>
      </c>
      <c r="BH112" s="396" t="str">
        <f t="shared" si="175"/>
        <v/>
      </c>
      <c r="BI112" s="396" t="str">
        <f t="shared" si="176"/>
        <v/>
      </c>
      <c r="BJ112" s="396" t="str">
        <f t="shared" si="177"/>
        <v/>
      </c>
      <c r="BK112" s="396" t="str">
        <f t="shared" si="178"/>
        <v/>
      </c>
      <c r="BL112" s="396" t="str">
        <f t="shared" si="179"/>
        <v/>
      </c>
      <c r="BM112" s="396" t="str">
        <f t="shared" si="180"/>
        <v/>
      </c>
      <c r="BN112" s="396" t="str">
        <f t="shared" si="181"/>
        <v/>
      </c>
      <c r="BO112" s="396" t="str">
        <f t="shared" si="182"/>
        <v/>
      </c>
      <c r="BP112" s="397" t="str">
        <f t="shared" si="183"/>
        <v/>
      </c>
      <c r="BQ112" s="783"/>
      <c r="BR112" s="380"/>
      <c r="BS112" s="600"/>
      <c r="BT112" s="394">
        <f t="shared" si="115"/>
        <v>0</v>
      </c>
      <c r="BU112" s="395" t="str">
        <f t="shared" si="184"/>
        <v/>
      </c>
      <c r="BV112" s="396" t="str">
        <f t="shared" si="185"/>
        <v/>
      </c>
      <c r="BW112" s="396" t="str">
        <f t="shared" si="186"/>
        <v/>
      </c>
      <c r="BX112" s="396" t="str">
        <f t="shared" si="187"/>
        <v/>
      </c>
      <c r="BY112" s="396" t="str">
        <f t="shared" si="188"/>
        <v/>
      </c>
      <c r="BZ112" s="396" t="str">
        <f t="shared" si="189"/>
        <v/>
      </c>
      <c r="CA112" s="396" t="str">
        <f t="shared" si="190"/>
        <v/>
      </c>
      <c r="CB112" s="396" t="str">
        <f t="shared" si="191"/>
        <v/>
      </c>
      <c r="CC112" s="396" t="str">
        <f t="shared" si="192"/>
        <v/>
      </c>
      <c r="CD112" s="396" t="str">
        <f t="shared" si="193"/>
        <v/>
      </c>
      <c r="CE112" s="397" t="str">
        <f t="shared" si="194"/>
        <v/>
      </c>
      <c r="CF112" s="379"/>
      <c r="CG112" s="378"/>
      <c r="CH112" s="378"/>
      <c r="CI112" s="378"/>
      <c r="CJ112" s="382"/>
      <c r="CK112" s="398">
        <f t="shared" si="195"/>
        <v>0</v>
      </c>
      <c r="CL112" s="709">
        <f t="shared" si="166"/>
        <v>3811000</v>
      </c>
      <c r="CM112" s="710">
        <f t="shared" si="172"/>
        <v>0</v>
      </c>
      <c r="CN112" s="710">
        <f t="shared" si="173"/>
        <v>3810999</v>
      </c>
      <c r="CO112" s="786">
        <f t="shared" si="174"/>
        <v>1</v>
      </c>
      <c r="CP112" s="617">
        <f t="shared" si="202"/>
        <v>0</v>
      </c>
      <c r="CQ112" s="503"/>
      <c r="CR112" s="373"/>
      <c r="CS112" s="377"/>
      <c r="CT112" s="590"/>
      <c r="CU112" s="590"/>
      <c r="CV112" s="373"/>
      <c r="CW112" s="376"/>
      <c r="CX112" s="376"/>
      <c r="CY112" s="376"/>
      <c r="CZ112" s="376"/>
      <c r="DA112" s="376"/>
      <c r="DB112" s="376"/>
      <c r="DC112" s="376"/>
      <c r="DD112" s="376"/>
      <c r="DE112" s="377"/>
      <c r="DF112" s="373"/>
      <c r="DG112" s="376"/>
      <c r="DH112" s="376"/>
      <c r="DI112" s="376"/>
      <c r="DJ112" s="376"/>
      <c r="DK112" s="376"/>
      <c r="DL112" s="376"/>
      <c r="DM112" s="376"/>
      <c r="DN112" s="376"/>
      <c r="DO112" s="376"/>
      <c r="DP112" s="377"/>
      <c r="DQ112" s="592"/>
      <c r="DR112" s="373"/>
      <c r="DS112" s="376"/>
      <c r="DT112" s="376"/>
      <c r="DU112" s="376"/>
      <c r="DV112" s="376"/>
      <c r="DW112" s="376"/>
      <c r="DX112" s="376"/>
      <c r="DY112" s="376"/>
      <c r="DZ112" s="376"/>
      <c r="EA112" s="376"/>
      <c r="EB112" s="376"/>
      <c r="EC112" s="376"/>
      <c r="ED112" s="376"/>
      <c r="EE112" s="376"/>
      <c r="EF112" s="374"/>
      <c r="EG112" s="374"/>
      <c r="EH112" s="374"/>
      <c r="EI112" s="374"/>
      <c r="EJ112" s="374"/>
      <c r="EK112" s="374"/>
      <c r="EL112" s="374"/>
      <c r="EM112" s="374"/>
      <c r="EN112" s="374"/>
      <c r="EO112" s="766">
        <f t="shared" si="196"/>
        <v>0</v>
      </c>
      <c r="EP112" s="374"/>
      <c r="EQ112" s="374"/>
      <c r="ER112" s="374"/>
      <c r="ES112" s="374"/>
      <c r="ET112" s="374"/>
      <c r="EU112" s="377"/>
      <c r="EV112" s="590"/>
      <c r="EW112" s="618">
        <f t="shared" si="161"/>
        <v>2017</v>
      </c>
      <c r="EX112" s="709">
        <f t="shared" si="197"/>
        <v>3811000</v>
      </c>
      <c r="EY112" s="710">
        <f t="shared" si="198"/>
        <v>0</v>
      </c>
      <c r="EZ112" s="710">
        <f t="shared" si="199"/>
        <v>3810999</v>
      </c>
      <c r="FA112" s="711">
        <f t="shared" si="200"/>
        <v>1</v>
      </c>
      <c r="FB112" s="379">
        <v>3811000</v>
      </c>
      <c r="FC112" s="378">
        <v>0</v>
      </c>
      <c r="FD112" s="378">
        <v>3810999</v>
      </c>
      <c r="FE112" s="609">
        <v>1</v>
      </c>
      <c r="FF112" s="381">
        <f t="shared" si="201"/>
        <v>0</v>
      </c>
    </row>
    <row r="113" spans="1:162" s="277" customFormat="1" x14ac:dyDescent="0.15">
      <c r="A113" s="492">
        <v>99</v>
      </c>
      <c r="B113" s="511"/>
      <c r="C113" s="490" t="s">
        <v>197</v>
      </c>
      <c r="D113" s="777">
        <f>IF(C113="","",(VLOOKUP(C113,[3]PD!A:B,2,FALSE)))</f>
        <v>30</v>
      </c>
      <c r="E113" s="390" t="s">
        <v>455</v>
      </c>
      <c r="F113" s="390" t="s">
        <v>434</v>
      </c>
      <c r="G113" s="547" t="s">
        <v>434</v>
      </c>
      <c r="H113" s="528"/>
      <c r="I113" s="376" t="s">
        <v>651</v>
      </c>
      <c r="J113" s="528"/>
      <c r="K113" s="377"/>
      <c r="L113" s="373" t="s">
        <v>652</v>
      </c>
      <c r="M113" s="547" t="s">
        <v>653</v>
      </c>
      <c r="N113" s="374"/>
      <c r="O113" s="530">
        <v>1</v>
      </c>
      <c r="P113" s="528">
        <v>18</v>
      </c>
      <c r="Q113" s="511">
        <v>44</v>
      </c>
      <c r="R113" s="530">
        <v>3</v>
      </c>
      <c r="S113" s="376"/>
      <c r="T113" s="528"/>
      <c r="U113" s="757"/>
      <c r="V113" s="754"/>
      <c r="W113" s="528"/>
      <c r="X113" s="376"/>
      <c r="Y113" s="376"/>
      <c r="Z113" s="511"/>
      <c r="AA113" s="373"/>
      <c r="AB113" s="528"/>
      <c r="AC113" s="377"/>
      <c r="AD113" s="375"/>
      <c r="AE113" s="374"/>
      <c r="AF113" s="492"/>
      <c r="AG113" s="493"/>
      <c r="AH113" s="772" t="s">
        <v>690</v>
      </c>
      <c r="AI113" s="531"/>
      <c r="AJ113" s="530">
        <v>15</v>
      </c>
      <c r="AK113" s="541">
        <f>IF(AJ113="","",(VLOOKUP(AJ113,[3]償却率表!A:B,2,FALSE)))</f>
        <v>6.7000000000000004E-2</v>
      </c>
      <c r="AL113" s="505" t="s">
        <v>177</v>
      </c>
      <c r="AM113" s="524">
        <f>IF(AL113="","",(VLOOKUP(AL113,[3]PD!G:H,2,FALSE)))</f>
        <v>1</v>
      </c>
      <c r="AN113" s="778">
        <v>40746</v>
      </c>
      <c r="AO113" s="779">
        <v>2011</v>
      </c>
      <c r="AP113" s="780">
        <v>40746</v>
      </c>
      <c r="AQ113" s="621">
        <v>2011</v>
      </c>
      <c r="AR113" s="528">
        <f t="shared" si="103"/>
        <v>7</v>
      </c>
      <c r="AS113" s="377">
        <f t="shared" si="164"/>
        <v>2026</v>
      </c>
      <c r="AT113" s="540">
        <v>1522500</v>
      </c>
      <c r="AU113" s="392"/>
      <c r="AV113" s="393"/>
      <c r="AW113" s="577"/>
      <c r="AX113" s="373"/>
      <c r="AY113" s="616" t="s">
        <v>179</v>
      </c>
      <c r="AZ113" s="521">
        <f>IF(AY113="","",(VLOOKUP(AY113,[3]PD!J:K,2,FALSE)))</f>
        <v>1</v>
      </c>
      <c r="BA113" s="528">
        <v>2017</v>
      </c>
      <c r="BB113" s="589">
        <f t="shared" si="204"/>
        <v>910458</v>
      </c>
      <c r="BC113" s="373"/>
      <c r="BD113" s="376">
        <v>2017</v>
      </c>
      <c r="BE113" s="493">
        <v>13</v>
      </c>
      <c r="BF113" s="394">
        <f t="shared" si="104"/>
        <v>0</v>
      </c>
      <c r="BG113" s="395" t="str">
        <f t="shared" si="203"/>
        <v/>
      </c>
      <c r="BH113" s="396" t="str">
        <f t="shared" si="175"/>
        <v/>
      </c>
      <c r="BI113" s="396" t="str">
        <f t="shared" si="176"/>
        <v/>
      </c>
      <c r="BJ113" s="396" t="str">
        <f t="shared" si="177"/>
        <v/>
      </c>
      <c r="BK113" s="396" t="str">
        <f t="shared" si="178"/>
        <v/>
      </c>
      <c r="BL113" s="396" t="str">
        <f t="shared" si="179"/>
        <v/>
      </c>
      <c r="BM113" s="396" t="str">
        <f t="shared" si="180"/>
        <v/>
      </c>
      <c r="BN113" s="396" t="str">
        <f t="shared" si="181"/>
        <v/>
      </c>
      <c r="BO113" s="396" t="str">
        <f t="shared" si="182"/>
        <v/>
      </c>
      <c r="BP113" s="397" t="str">
        <f t="shared" si="183"/>
        <v/>
      </c>
      <c r="BQ113" s="783"/>
      <c r="BR113" s="380"/>
      <c r="BS113" s="600"/>
      <c r="BT113" s="394">
        <f t="shared" si="115"/>
        <v>0</v>
      </c>
      <c r="BU113" s="395" t="str">
        <f t="shared" si="184"/>
        <v/>
      </c>
      <c r="BV113" s="396" t="str">
        <f t="shared" si="185"/>
        <v/>
      </c>
      <c r="BW113" s="396" t="str">
        <f t="shared" si="186"/>
        <v/>
      </c>
      <c r="BX113" s="396" t="str">
        <f t="shared" si="187"/>
        <v/>
      </c>
      <c r="BY113" s="396" t="str">
        <f t="shared" si="188"/>
        <v/>
      </c>
      <c r="BZ113" s="396" t="str">
        <f t="shared" si="189"/>
        <v/>
      </c>
      <c r="CA113" s="396" t="str">
        <f t="shared" si="190"/>
        <v/>
      </c>
      <c r="CB113" s="396" t="str">
        <f t="shared" si="191"/>
        <v/>
      </c>
      <c r="CC113" s="396" t="str">
        <f t="shared" si="192"/>
        <v/>
      </c>
      <c r="CD113" s="396" t="str">
        <f t="shared" si="193"/>
        <v/>
      </c>
      <c r="CE113" s="397" t="str">
        <f t="shared" si="194"/>
        <v/>
      </c>
      <c r="CF113" s="379"/>
      <c r="CG113" s="378"/>
      <c r="CH113" s="378"/>
      <c r="CI113" s="378"/>
      <c r="CJ113" s="382"/>
      <c r="CK113" s="398">
        <f t="shared" si="195"/>
        <v>0</v>
      </c>
      <c r="CL113" s="709">
        <f t="shared" si="166"/>
        <v>1522500</v>
      </c>
      <c r="CM113" s="710">
        <f t="shared" si="172"/>
        <v>102007</v>
      </c>
      <c r="CN113" s="710">
        <f t="shared" si="173"/>
        <v>714049</v>
      </c>
      <c r="CO113" s="786">
        <f t="shared" si="174"/>
        <v>808451</v>
      </c>
      <c r="CP113" s="617">
        <f t="shared" si="202"/>
        <v>0</v>
      </c>
      <c r="CQ113" s="503"/>
      <c r="CR113" s="373"/>
      <c r="CS113" s="377"/>
      <c r="CT113" s="590"/>
      <c r="CU113" s="590"/>
      <c r="CV113" s="373"/>
      <c r="CW113" s="376"/>
      <c r="CX113" s="376"/>
      <c r="CY113" s="376"/>
      <c r="CZ113" s="376"/>
      <c r="DA113" s="376"/>
      <c r="DB113" s="376"/>
      <c r="DC113" s="376"/>
      <c r="DD113" s="376"/>
      <c r="DE113" s="377"/>
      <c r="DF113" s="373"/>
      <c r="DG113" s="376"/>
      <c r="DH113" s="376"/>
      <c r="DI113" s="376"/>
      <c r="DJ113" s="376"/>
      <c r="DK113" s="376"/>
      <c r="DL113" s="376"/>
      <c r="DM113" s="376"/>
      <c r="DN113" s="376"/>
      <c r="DO113" s="376"/>
      <c r="DP113" s="377"/>
      <c r="DQ113" s="592"/>
      <c r="DR113" s="373"/>
      <c r="DS113" s="376"/>
      <c r="DT113" s="376"/>
      <c r="DU113" s="376"/>
      <c r="DV113" s="376"/>
      <c r="DW113" s="376"/>
      <c r="DX113" s="376"/>
      <c r="DY113" s="376"/>
      <c r="DZ113" s="376"/>
      <c r="EA113" s="376"/>
      <c r="EB113" s="376"/>
      <c r="EC113" s="376"/>
      <c r="ED113" s="376"/>
      <c r="EE113" s="376"/>
      <c r="EF113" s="374"/>
      <c r="EG113" s="374"/>
      <c r="EH113" s="374"/>
      <c r="EI113" s="374"/>
      <c r="EJ113" s="374"/>
      <c r="EK113" s="374"/>
      <c r="EL113" s="374"/>
      <c r="EM113" s="374"/>
      <c r="EN113" s="374"/>
      <c r="EO113" s="766">
        <f t="shared" si="196"/>
        <v>102007</v>
      </c>
      <c r="EP113" s="374"/>
      <c r="EQ113" s="374"/>
      <c r="ER113" s="374"/>
      <c r="ES113" s="374"/>
      <c r="ET113" s="374"/>
      <c r="EU113" s="377"/>
      <c r="EV113" s="590"/>
      <c r="EW113" s="618">
        <f t="shared" si="161"/>
        <v>2017</v>
      </c>
      <c r="EX113" s="709">
        <f t="shared" si="197"/>
        <v>1522500</v>
      </c>
      <c r="EY113" s="710">
        <f t="shared" si="198"/>
        <v>102007</v>
      </c>
      <c r="EZ113" s="710">
        <f t="shared" si="199"/>
        <v>612042</v>
      </c>
      <c r="FA113" s="711">
        <f t="shared" si="200"/>
        <v>910458</v>
      </c>
      <c r="FB113" s="379">
        <v>1522500</v>
      </c>
      <c r="FC113" s="378">
        <v>102007</v>
      </c>
      <c r="FD113" s="378">
        <v>612042</v>
      </c>
      <c r="FE113" s="609">
        <v>910458</v>
      </c>
      <c r="FF113" s="381">
        <f t="shared" si="201"/>
        <v>0</v>
      </c>
    </row>
    <row r="114" spans="1:162" s="277" customFormat="1" x14ac:dyDescent="0.15">
      <c r="A114" s="492">
        <v>100</v>
      </c>
      <c r="B114" s="511"/>
      <c r="C114" s="490" t="s">
        <v>197</v>
      </c>
      <c r="D114" s="777">
        <f>IF(C114="","",(VLOOKUP(C114,[3]PD!A:B,2,FALSE)))</f>
        <v>30</v>
      </c>
      <c r="E114" s="390" t="s">
        <v>455</v>
      </c>
      <c r="F114" s="390" t="s">
        <v>434</v>
      </c>
      <c r="G114" s="547" t="s">
        <v>434</v>
      </c>
      <c r="H114" s="528"/>
      <c r="I114" s="376" t="s">
        <v>651</v>
      </c>
      <c r="J114" s="528"/>
      <c r="K114" s="377"/>
      <c r="L114" s="373" t="s">
        <v>652</v>
      </c>
      <c r="M114" s="547" t="s">
        <v>653</v>
      </c>
      <c r="N114" s="374"/>
      <c r="O114" s="530">
        <v>1</v>
      </c>
      <c r="P114" s="528">
        <v>18</v>
      </c>
      <c r="Q114" s="511">
        <v>44</v>
      </c>
      <c r="R114" s="530">
        <v>3</v>
      </c>
      <c r="S114" s="376"/>
      <c r="T114" s="528"/>
      <c r="U114" s="757"/>
      <c r="V114" s="754"/>
      <c r="W114" s="528"/>
      <c r="X114" s="376"/>
      <c r="Y114" s="376"/>
      <c r="Z114" s="511"/>
      <c r="AA114" s="373"/>
      <c r="AB114" s="528"/>
      <c r="AC114" s="377"/>
      <c r="AD114" s="375"/>
      <c r="AE114" s="374"/>
      <c r="AF114" s="492"/>
      <c r="AG114" s="493"/>
      <c r="AH114" s="772" t="s">
        <v>690</v>
      </c>
      <c r="AI114" s="531"/>
      <c r="AJ114" s="530">
        <v>15</v>
      </c>
      <c r="AK114" s="541">
        <f>IF(AJ114="","",(VLOOKUP(AJ114,[3]償却率表!A:B,2,FALSE)))</f>
        <v>6.7000000000000004E-2</v>
      </c>
      <c r="AL114" s="505" t="s">
        <v>177</v>
      </c>
      <c r="AM114" s="524">
        <f>IF(AL114="","",(VLOOKUP(AL114,[3]PD!G:H,2,FALSE)))</f>
        <v>1</v>
      </c>
      <c r="AN114" s="778">
        <v>31191</v>
      </c>
      <c r="AO114" s="779">
        <v>1985</v>
      </c>
      <c r="AP114" s="780">
        <v>31191</v>
      </c>
      <c r="AQ114" s="621">
        <v>1985</v>
      </c>
      <c r="AR114" s="528">
        <f t="shared" si="103"/>
        <v>33</v>
      </c>
      <c r="AS114" s="377">
        <f t="shared" si="164"/>
        <v>2000</v>
      </c>
      <c r="AT114" s="540">
        <v>660000</v>
      </c>
      <c r="AU114" s="392"/>
      <c r="AV114" s="393"/>
      <c r="AW114" s="577"/>
      <c r="AX114" s="373"/>
      <c r="AY114" s="616" t="s">
        <v>179</v>
      </c>
      <c r="AZ114" s="521">
        <f>IF(AY114="","",(VLOOKUP(AY114,[3]PD!J:K,2,FALSE)))</f>
        <v>1</v>
      </c>
      <c r="BA114" s="528">
        <v>2017</v>
      </c>
      <c r="BB114" s="589">
        <f t="shared" si="204"/>
        <v>1</v>
      </c>
      <c r="BC114" s="373"/>
      <c r="BD114" s="376">
        <v>2017</v>
      </c>
      <c r="BE114" s="493">
        <v>13</v>
      </c>
      <c r="BF114" s="394">
        <f t="shared" si="104"/>
        <v>0</v>
      </c>
      <c r="BG114" s="395" t="str">
        <f t="shared" si="203"/>
        <v/>
      </c>
      <c r="BH114" s="396" t="str">
        <f t="shared" si="175"/>
        <v/>
      </c>
      <c r="BI114" s="396" t="str">
        <f t="shared" si="176"/>
        <v/>
      </c>
      <c r="BJ114" s="396" t="str">
        <f t="shared" si="177"/>
        <v/>
      </c>
      <c r="BK114" s="396" t="str">
        <f t="shared" si="178"/>
        <v/>
      </c>
      <c r="BL114" s="396" t="str">
        <f t="shared" si="179"/>
        <v/>
      </c>
      <c r="BM114" s="396" t="str">
        <f t="shared" si="180"/>
        <v/>
      </c>
      <c r="BN114" s="396" t="str">
        <f t="shared" si="181"/>
        <v/>
      </c>
      <c r="BO114" s="396" t="str">
        <f t="shared" si="182"/>
        <v/>
      </c>
      <c r="BP114" s="397" t="str">
        <f t="shared" si="183"/>
        <v/>
      </c>
      <c r="BQ114" s="783"/>
      <c r="BR114" s="380"/>
      <c r="BS114" s="600"/>
      <c r="BT114" s="394">
        <f t="shared" si="115"/>
        <v>0</v>
      </c>
      <c r="BU114" s="395" t="str">
        <f t="shared" si="184"/>
        <v/>
      </c>
      <c r="BV114" s="396" t="str">
        <f t="shared" si="185"/>
        <v/>
      </c>
      <c r="BW114" s="396" t="str">
        <f t="shared" si="186"/>
        <v/>
      </c>
      <c r="BX114" s="396" t="str">
        <f t="shared" si="187"/>
        <v/>
      </c>
      <c r="BY114" s="396" t="str">
        <f t="shared" si="188"/>
        <v/>
      </c>
      <c r="BZ114" s="396" t="str">
        <f t="shared" si="189"/>
        <v/>
      </c>
      <c r="CA114" s="396" t="str">
        <f t="shared" si="190"/>
        <v/>
      </c>
      <c r="CB114" s="396" t="str">
        <f t="shared" si="191"/>
        <v/>
      </c>
      <c r="CC114" s="396" t="str">
        <f t="shared" si="192"/>
        <v/>
      </c>
      <c r="CD114" s="396" t="str">
        <f t="shared" si="193"/>
        <v/>
      </c>
      <c r="CE114" s="397" t="str">
        <f t="shared" si="194"/>
        <v/>
      </c>
      <c r="CF114" s="379"/>
      <c r="CG114" s="378"/>
      <c r="CH114" s="378"/>
      <c r="CI114" s="378"/>
      <c r="CJ114" s="382"/>
      <c r="CK114" s="398">
        <f t="shared" si="195"/>
        <v>0</v>
      </c>
      <c r="CL114" s="709">
        <f t="shared" si="166"/>
        <v>660000</v>
      </c>
      <c r="CM114" s="710">
        <f t="shared" si="172"/>
        <v>0</v>
      </c>
      <c r="CN114" s="710">
        <f t="shared" si="173"/>
        <v>659999</v>
      </c>
      <c r="CO114" s="786">
        <f t="shared" si="174"/>
        <v>1</v>
      </c>
      <c r="CP114" s="617">
        <f t="shared" si="202"/>
        <v>0</v>
      </c>
      <c r="CQ114" s="503"/>
      <c r="CR114" s="373"/>
      <c r="CS114" s="377"/>
      <c r="CT114" s="590"/>
      <c r="CU114" s="590"/>
      <c r="CV114" s="373"/>
      <c r="CW114" s="376"/>
      <c r="CX114" s="376"/>
      <c r="CY114" s="376"/>
      <c r="CZ114" s="376"/>
      <c r="DA114" s="376"/>
      <c r="DB114" s="376"/>
      <c r="DC114" s="376"/>
      <c r="DD114" s="376"/>
      <c r="DE114" s="377"/>
      <c r="DF114" s="373"/>
      <c r="DG114" s="376"/>
      <c r="DH114" s="376"/>
      <c r="DI114" s="376"/>
      <c r="DJ114" s="376"/>
      <c r="DK114" s="376"/>
      <c r="DL114" s="376"/>
      <c r="DM114" s="376"/>
      <c r="DN114" s="376"/>
      <c r="DO114" s="376"/>
      <c r="DP114" s="377"/>
      <c r="DQ114" s="592"/>
      <c r="DR114" s="373"/>
      <c r="DS114" s="376"/>
      <c r="DT114" s="376"/>
      <c r="DU114" s="376"/>
      <c r="DV114" s="376"/>
      <c r="DW114" s="376"/>
      <c r="DX114" s="376"/>
      <c r="DY114" s="376"/>
      <c r="DZ114" s="376"/>
      <c r="EA114" s="376"/>
      <c r="EB114" s="376"/>
      <c r="EC114" s="376"/>
      <c r="ED114" s="376"/>
      <c r="EE114" s="376"/>
      <c r="EF114" s="374"/>
      <c r="EG114" s="374"/>
      <c r="EH114" s="374"/>
      <c r="EI114" s="374"/>
      <c r="EJ114" s="374"/>
      <c r="EK114" s="374"/>
      <c r="EL114" s="374"/>
      <c r="EM114" s="374"/>
      <c r="EN114" s="374"/>
      <c r="EO114" s="766">
        <f t="shared" si="196"/>
        <v>0</v>
      </c>
      <c r="EP114" s="374"/>
      <c r="EQ114" s="374"/>
      <c r="ER114" s="374"/>
      <c r="ES114" s="374"/>
      <c r="ET114" s="374"/>
      <c r="EU114" s="377"/>
      <c r="EV114" s="590"/>
      <c r="EW114" s="618">
        <f t="shared" si="161"/>
        <v>2017</v>
      </c>
      <c r="EX114" s="709">
        <f t="shared" si="197"/>
        <v>660000</v>
      </c>
      <c r="EY114" s="710">
        <f t="shared" si="198"/>
        <v>0</v>
      </c>
      <c r="EZ114" s="710">
        <f t="shared" si="199"/>
        <v>659999</v>
      </c>
      <c r="FA114" s="711">
        <f t="shared" si="200"/>
        <v>1</v>
      </c>
      <c r="FB114" s="379">
        <v>660000</v>
      </c>
      <c r="FC114" s="378">
        <v>0</v>
      </c>
      <c r="FD114" s="378">
        <v>659999</v>
      </c>
      <c r="FE114" s="609">
        <v>1</v>
      </c>
      <c r="FF114" s="381">
        <f t="shared" si="201"/>
        <v>0</v>
      </c>
    </row>
    <row r="115" spans="1:162" s="277" customFormat="1" x14ac:dyDescent="0.15">
      <c r="A115" s="492">
        <v>101</v>
      </c>
      <c r="B115" s="511"/>
      <c r="C115" s="490" t="s">
        <v>197</v>
      </c>
      <c r="D115" s="777">
        <f>IF(C115="","",(VLOOKUP(C115,[3]PD!A:B,2,FALSE)))</f>
        <v>30</v>
      </c>
      <c r="E115" s="390" t="s">
        <v>455</v>
      </c>
      <c r="F115" s="390" t="s">
        <v>650</v>
      </c>
      <c r="G115" s="547" t="s">
        <v>650</v>
      </c>
      <c r="H115" s="528"/>
      <c r="I115" s="376" t="s">
        <v>651</v>
      </c>
      <c r="J115" s="528"/>
      <c r="K115" s="377"/>
      <c r="L115" s="373" t="s">
        <v>652</v>
      </c>
      <c r="M115" s="547" t="s">
        <v>653</v>
      </c>
      <c r="N115" s="374"/>
      <c r="O115" s="530">
        <v>1</v>
      </c>
      <c r="P115" s="528">
        <v>18</v>
      </c>
      <c r="Q115" s="511">
        <v>44</v>
      </c>
      <c r="R115" s="530">
        <v>3</v>
      </c>
      <c r="S115" s="376"/>
      <c r="T115" s="528"/>
      <c r="U115" s="757"/>
      <c r="V115" s="754"/>
      <c r="W115" s="528"/>
      <c r="X115" s="376"/>
      <c r="Y115" s="376"/>
      <c r="Z115" s="511"/>
      <c r="AA115" s="373"/>
      <c r="AB115" s="528"/>
      <c r="AC115" s="377"/>
      <c r="AD115" s="375"/>
      <c r="AE115" s="374"/>
      <c r="AF115" s="492"/>
      <c r="AG115" s="493"/>
      <c r="AH115" s="772" t="s">
        <v>690</v>
      </c>
      <c r="AI115" s="531"/>
      <c r="AJ115" s="530">
        <v>15</v>
      </c>
      <c r="AK115" s="541">
        <f>IF(AJ115="","",(VLOOKUP(AJ115,[3]償却率表!A:B,2,FALSE)))</f>
        <v>6.7000000000000004E-2</v>
      </c>
      <c r="AL115" s="505" t="s">
        <v>177</v>
      </c>
      <c r="AM115" s="524">
        <f>IF(AL115="","",(VLOOKUP(AL115,[3]PD!G:H,2,FALSE)))</f>
        <v>1</v>
      </c>
      <c r="AN115" s="778">
        <v>41155</v>
      </c>
      <c r="AO115" s="779">
        <v>2012</v>
      </c>
      <c r="AP115" s="780">
        <v>41155</v>
      </c>
      <c r="AQ115" s="621">
        <v>2012</v>
      </c>
      <c r="AR115" s="528">
        <f t="shared" si="103"/>
        <v>6</v>
      </c>
      <c r="AS115" s="377">
        <f t="shared" si="164"/>
        <v>2027</v>
      </c>
      <c r="AT115" s="540">
        <v>1249500</v>
      </c>
      <c r="AU115" s="392"/>
      <c r="AV115" s="393"/>
      <c r="AW115" s="577"/>
      <c r="AX115" s="373"/>
      <c r="AY115" s="616" t="s">
        <v>179</v>
      </c>
      <c r="AZ115" s="521">
        <f>IF(AY115="","",(VLOOKUP(AY115,[3]PD!J:K,2,FALSE)))</f>
        <v>1</v>
      </c>
      <c r="BA115" s="528">
        <v>2017</v>
      </c>
      <c r="BB115" s="589">
        <f t="shared" si="204"/>
        <v>830920</v>
      </c>
      <c r="BC115" s="373"/>
      <c r="BD115" s="376">
        <v>2017</v>
      </c>
      <c r="BE115" s="493">
        <v>13</v>
      </c>
      <c r="BF115" s="394">
        <f t="shared" si="104"/>
        <v>0</v>
      </c>
      <c r="BG115" s="395" t="str">
        <f t="shared" si="203"/>
        <v/>
      </c>
      <c r="BH115" s="396" t="str">
        <f t="shared" si="175"/>
        <v/>
      </c>
      <c r="BI115" s="396" t="str">
        <f t="shared" si="176"/>
        <v/>
      </c>
      <c r="BJ115" s="396" t="str">
        <f t="shared" si="177"/>
        <v/>
      </c>
      <c r="BK115" s="396" t="str">
        <f t="shared" si="178"/>
        <v/>
      </c>
      <c r="BL115" s="396" t="str">
        <f t="shared" si="179"/>
        <v/>
      </c>
      <c r="BM115" s="396" t="str">
        <f t="shared" si="180"/>
        <v/>
      </c>
      <c r="BN115" s="396" t="str">
        <f t="shared" si="181"/>
        <v/>
      </c>
      <c r="BO115" s="396" t="str">
        <f t="shared" si="182"/>
        <v/>
      </c>
      <c r="BP115" s="397" t="str">
        <f t="shared" si="183"/>
        <v/>
      </c>
      <c r="BQ115" s="783"/>
      <c r="BR115" s="380"/>
      <c r="BS115" s="600"/>
      <c r="BT115" s="394">
        <f t="shared" si="115"/>
        <v>0</v>
      </c>
      <c r="BU115" s="395" t="str">
        <f t="shared" si="184"/>
        <v/>
      </c>
      <c r="BV115" s="396" t="str">
        <f t="shared" si="185"/>
        <v/>
      </c>
      <c r="BW115" s="396" t="str">
        <f t="shared" si="186"/>
        <v/>
      </c>
      <c r="BX115" s="396" t="str">
        <f t="shared" si="187"/>
        <v/>
      </c>
      <c r="BY115" s="396" t="str">
        <f t="shared" si="188"/>
        <v/>
      </c>
      <c r="BZ115" s="396" t="str">
        <f t="shared" si="189"/>
        <v/>
      </c>
      <c r="CA115" s="396" t="str">
        <f t="shared" si="190"/>
        <v/>
      </c>
      <c r="CB115" s="396" t="str">
        <f t="shared" si="191"/>
        <v/>
      </c>
      <c r="CC115" s="396" t="str">
        <f t="shared" si="192"/>
        <v/>
      </c>
      <c r="CD115" s="396" t="str">
        <f t="shared" si="193"/>
        <v/>
      </c>
      <c r="CE115" s="397" t="str">
        <f t="shared" si="194"/>
        <v/>
      </c>
      <c r="CF115" s="379"/>
      <c r="CG115" s="378"/>
      <c r="CH115" s="378"/>
      <c r="CI115" s="378"/>
      <c r="CJ115" s="382"/>
      <c r="CK115" s="398">
        <f t="shared" si="195"/>
        <v>0</v>
      </c>
      <c r="CL115" s="709">
        <f t="shared" si="166"/>
        <v>1249500</v>
      </c>
      <c r="CM115" s="710">
        <f t="shared" si="172"/>
        <v>83716</v>
      </c>
      <c r="CN115" s="710">
        <f t="shared" si="173"/>
        <v>502296</v>
      </c>
      <c r="CO115" s="786">
        <f t="shared" si="174"/>
        <v>747204</v>
      </c>
      <c r="CP115" s="617">
        <f t="shared" si="202"/>
        <v>0</v>
      </c>
      <c r="CQ115" s="503"/>
      <c r="CR115" s="373"/>
      <c r="CS115" s="377"/>
      <c r="CT115" s="590"/>
      <c r="CU115" s="590"/>
      <c r="CV115" s="373"/>
      <c r="CW115" s="376"/>
      <c r="CX115" s="376"/>
      <c r="CY115" s="376"/>
      <c r="CZ115" s="376"/>
      <c r="DA115" s="376"/>
      <c r="DB115" s="376"/>
      <c r="DC115" s="376"/>
      <c r="DD115" s="376"/>
      <c r="DE115" s="377"/>
      <c r="DF115" s="373"/>
      <c r="DG115" s="376"/>
      <c r="DH115" s="376"/>
      <c r="DI115" s="376"/>
      <c r="DJ115" s="376"/>
      <c r="DK115" s="376"/>
      <c r="DL115" s="376"/>
      <c r="DM115" s="376"/>
      <c r="DN115" s="376"/>
      <c r="DO115" s="376"/>
      <c r="DP115" s="377"/>
      <c r="DQ115" s="592"/>
      <c r="DR115" s="373"/>
      <c r="DS115" s="376"/>
      <c r="DT115" s="376"/>
      <c r="DU115" s="376"/>
      <c r="DV115" s="376"/>
      <c r="DW115" s="376"/>
      <c r="DX115" s="376"/>
      <c r="DY115" s="376"/>
      <c r="DZ115" s="376"/>
      <c r="EA115" s="376"/>
      <c r="EB115" s="376"/>
      <c r="EC115" s="376"/>
      <c r="ED115" s="376"/>
      <c r="EE115" s="376"/>
      <c r="EF115" s="374"/>
      <c r="EG115" s="374"/>
      <c r="EH115" s="374"/>
      <c r="EI115" s="374"/>
      <c r="EJ115" s="374"/>
      <c r="EK115" s="374"/>
      <c r="EL115" s="374"/>
      <c r="EM115" s="374"/>
      <c r="EN115" s="374"/>
      <c r="EO115" s="766">
        <f t="shared" si="196"/>
        <v>83716</v>
      </c>
      <c r="EP115" s="374"/>
      <c r="EQ115" s="374"/>
      <c r="ER115" s="374"/>
      <c r="ES115" s="374"/>
      <c r="ET115" s="374"/>
      <c r="EU115" s="377"/>
      <c r="EV115" s="590"/>
      <c r="EW115" s="618">
        <f t="shared" si="161"/>
        <v>2017</v>
      </c>
      <c r="EX115" s="709">
        <f t="shared" si="197"/>
        <v>1249500</v>
      </c>
      <c r="EY115" s="710">
        <f t="shared" si="198"/>
        <v>83716</v>
      </c>
      <c r="EZ115" s="710">
        <f t="shared" si="199"/>
        <v>418580</v>
      </c>
      <c r="FA115" s="711">
        <f t="shared" si="200"/>
        <v>830920</v>
      </c>
      <c r="FB115" s="379">
        <v>1249500</v>
      </c>
      <c r="FC115" s="378">
        <v>83716</v>
      </c>
      <c r="FD115" s="378">
        <v>418580</v>
      </c>
      <c r="FE115" s="609">
        <v>830920</v>
      </c>
      <c r="FF115" s="381">
        <f t="shared" si="201"/>
        <v>0</v>
      </c>
    </row>
    <row r="116" spans="1:162" s="918" customFormat="1" x14ac:dyDescent="0.15">
      <c r="A116" s="492">
        <v>102</v>
      </c>
      <c r="B116" s="871"/>
      <c r="C116" s="861" t="s">
        <v>197</v>
      </c>
      <c r="D116" s="862">
        <f>IF(C116="","",(VLOOKUP(C116,[3]PD!A:B,2,FALSE)))</f>
        <v>30</v>
      </c>
      <c r="E116" s="863" t="s">
        <v>510</v>
      </c>
      <c r="F116" s="863" t="s">
        <v>638</v>
      </c>
      <c r="G116" s="864" t="s">
        <v>695</v>
      </c>
      <c r="H116" s="865"/>
      <c r="I116" s="866" t="s">
        <v>651</v>
      </c>
      <c r="J116" s="865"/>
      <c r="K116" s="867"/>
      <c r="L116" s="868" t="s">
        <v>652</v>
      </c>
      <c r="M116" s="864" t="s">
        <v>653</v>
      </c>
      <c r="N116" s="374"/>
      <c r="O116" s="870">
        <v>1</v>
      </c>
      <c r="P116" s="865">
        <v>18</v>
      </c>
      <c r="Q116" s="871">
        <v>44</v>
      </c>
      <c r="R116" s="870">
        <v>3</v>
      </c>
      <c r="S116" s="866"/>
      <c r="T116" s="865"/>
      <c r="U116" s="872"/>
      <c r="V116" s="873"/>
      <c r="W116" s="865"/>
      <c r="X116" s="866"/>
      <c r="Y116" s="866"/>
      <c r="Z116" s="871"/>
      <c r="AA116" s="868"/>
      <c r="AB116" s="865"/>
      <c r="AC116" s="867"/>
      <c r="AD116" s="874"/>
      <c r="AE116" s="869"/>
      <c r="AF116" s="875"/>
      <c r="AG116" s="876"/>
      <c r="AH116" s="877" t="s">
        <v>690</v>
      </c>
      <c r="AI116" s="878"/>
      <c r="AJ116" s="870">
        <v>5</v>
      </c>
      <c r="AK116" s="879">
        <f>IF(AJ116="","",(VLOOKUP(AJ116,[3]償却率表!A:B,2,FALSE)))</f>
        <v>0.2</v>
      </c>
      <c r="AL116" s="880" t="s">
        <v>177</v>
      </c>
      <c r="AM116" s="881">
        <f>IF(AL116="","",(VLOOKUP(AL116,[3]PD!G:H,2,FALSE)))</f>
        <v>1</v>
      </c>
      <c r="AN116" s="930">
        <v>43396</v>
      </c>
      <c r="AO116" s="931">
        <v>2018</v>
      </c>
      <c r="AP116" s="932">
        <v>43396</v>
      </c>
      <c r="AQ116" s="885">
        <v>2018</v>
      </c>
      <c r="AR116" s="865">
        <f t="shared" si="103"/>
        <v>0</v>
      </c>
      <c r="AS116" s="867">
        <f t="shared" si="164"/>
        <v>2023</v>
      </c>
      <c r="AT116" s="886">
        <v>17388000</v>
      </c>
      <c r="AU116" s="887"/>
      <c r="AV116" s="888"/>
      <c r="AW116" s="889"/>
      <c r="AX116" s="868"/>
      <c r="AY116" s="890" t="s">
        <v>179</v>
      </c>
      <c r="AZ116" s="891">
        <f>IF(AY116="","",(VLOOKUP(AY116,[3]PD!J:K,2,FALSE)))</f>
        <v>1</v>
      </c>
      <c r="BA116" s="865">
        <v>2018</v>
      </c>
      <c r="BB116" s="892">
        <f t="shared" si="204"/>
        <v>0</v>
      </c>
      <c r="BC116" s="893">
        <v>43396</v>
      </c>
      <c r="BD116" s="866">
        <v>2018</v>
      </c>
      <c r="BE116" s="876">
        <v>10</v>
      </c>
      <c r="BF116" s="894">
        <f t="shared" si="104"/>
        <v>17388000</v>
      </c>
      <c r="BG116" s="895">
        <f t="shared" si="203"/>
        <v>17388000</v>
      </c>
      <c r="BH116" s="896" t="str">
        <f t="shared" si="175"/>
        <v/>
      </c>
      <c r="BI116" s="896" t="str">
        <f t="shared" si="176"/>
        <v/>
      </c>
      <c r="BJ116" s="896" t="str">
        <f>IF(AND($A$1=BD116,BJ$10=BE116),1,"")</f>
        <v/>
      </c>
      <c r="BK116" s="896" t="str">
        <f t="shared" si="178"/>
        <v/>
      </c>
      <c r="BL116" s="896" t="str">
        <f t="shared" si="179"/>
        <v/>
      </c>
      <c r="BM116" s="896" t="str">
        <f t="shared" si="180"/>
        <v/>
      </c>
      <c r="BN116" s="896" t="str">
        <f t="shared" si="181"/>
        <v/>
      </c>
      <c r="BO116" s="896" t="str">
        <f t="shared" si="182"/>
        <v/>
      </c>
      <c r="BP116" s="897" t="str">
        <f t="shared" si="183"/>
        <v/>
      </c>
      <c r="BQ116" s="933"/>
      <c r="BR116" s="899"/>
      <c r="BS116" s="900"/>
      <c r="BT116" s="894">
        <f t="shared" si="115"/>
        <v>0</v>
      </c>
      <c r="BU116" s="895" t="str">
        <f t="shared" si="184"/>
        <v/>
      </c>
      <c r="BV116" s="896" t="str">
        <f>IF(AND($A$1=BR116,BV$10=BS116),1,"")</f>
        <v/>
      </c>
      <c r="BW116" s="896" t="str">
        <f t="shared" si="186"/>
        <v/>
      </c>
      <c r="BX116" s="896" t="str">
        <f t="shared" si="187"/>
        <v/>
      </c>
      <c r="BY116" s="896" t="str">
        <f t="shared" si="188"/>
        <v/>
      </c>
      <c r="BZ116" s="896" t="str">
        <f t="shared" si="189"/>
        <v/>
      </c>
      <c r="CA116" s="396" t="str">
        <f t="shared" si="190"/>
        <v/>
      </c>
      <c r="CB116" s="896" t="str">
        <f t="shared" si="191"/>
        <v/>
      </c>
      <c r="CC116" s="896" t="str">
        <f t="shared" si="192"/>
        <v/>
      </c>
      <c r="CD116" s="896" t="str">
        <f t="shared" si="193"/>
        <v/>
      </c>
      <c r="CE116" s="897" t="str">
        <f t="shared" si="194"/>
        <v/>
      </c>
      <c r="CF116" s="901">
        <v>17388000</v>
      </c>
      <c r="CG116" s="902"/>
      <c r="CH116" s="902"/>
      <c r="CI116" s="902"/>
      <c r="CJ116" s="903"/>
      <c r="CK116" s="904">
        <f t="shared" si="195"/>
        <v>17388000</v>
      </c>
      <c r="CL116" s="905">
        <f t="shared" si="166"/>
        <v>17388000</v>
      </c>
      <c r="CM116" s="906">
        <f t="shared" si="172"/>
        <v>0</v>
      </c>
      <c r="CN116" s="906">
        <f t="shared" si="173"/>
        <v>0</v>
      </c>
      <c r="CO116" s="907">
        <f t="shared" si="174"/>
        <v>17388000</v>
      </c>
      <c r="CP116" s="617">
        <f t="shared" si="202"/>
        <v>17388000</v>
      </c>
      <c r="CQ116" s="909"/>
      <c r="CR116" s="868"/>
      <c r="CS116" s="867"/>
      <c r="CT116" s="910"/>
      <c r="CU116" s="910"/>
      <c r="CV116" s="868"/>
      <c r="CW116" s="866"/>
      <c r="CX116" s="866"/>
      <c r="CY116" s="866"/>
      <c r="CZ116" s="866"/>
      <c r="DA116" s="866"/>
      <c r="DB116" s="866"/>
      <c r="DC116" s="866"/>
      <c r="DD116" s="866"/>
      <c r="DE116" s="867"/>
      <c r="DF116" s="868"/>
      <c r="DG116" s="866"/>
      <c r="DH116" s="866"/>
      <c r="DI116" s="866"/>
      <c r="DJ116" s="866"/>
      <c r="DK116" s="866"/>
      <c r="DL116" s="866"/>
      <c r="DM116" s="866"/>
      <c r="DN116" s="866"/>
      <c r="DO116" s="866"/>
      <c r="DP116" s="867"/>
      <c r="DQ116" s="912"/>
      <c r="DR116" s="373"/>
      <c r="DS116" s="376"/>
      <c r="DT116" s="376"/>
      <c r="DU116" s="376"/>
      <c r="DV116" s="376"/>
      <c r="DW116" s="376"/>
      <c r="DX116" s="376"/>
      <c r="DY116" s="376"/>
      <c r="DZ116" s="376"/>
      <c r="EA116" s="376"/>
      <c r="EB116" s="376"/>
      <c r="EC116" s="376"/>
      <c r="ED116" s="376"/>
      <c r="EE116" s="376"/>
      <c r="EF116" s="374"/>
      <c r="EG116" s="374"/>
      <c r="EH116" s="374"/>
      <c r="EI116" s="374"/>
      <c r="EJ116" s="374"/>
      <c r="EK116" s="374"/>
      <c r="EL116" s="374"/>
      <c r="EM116" s="374"/>
      <c r="EN116" s="374"/>
      <c r="EO116" s="766">
        <f t="shared" si="196"/>
        <v>0</v>
      </c>
      <c r="EP116" s="374"/>
      <c r="EQ116" s="374"/>
      <c r="ER116" s="374"/>
      <c r="ES116" s="374"/>
      <c r="ET116" s="374"/>
      <c r="EU116" s="377"/>
      <c r="EV116" s="910"/>
      <c r="EW116" s="914">
        <f t="shared" si="161"/>
        <v>2018</v>
      </c>
      <c r="EX116" s="905">
        <f t="shared" si="197"/>
        <v>0</v>
      </c>
      <c r="EY116" s="906">
        <f t="shared" si="198"/>
        <v>0</v>
      </c>
      <c r="EZ116" s="906">
        <f t="shared" si="199"/>
        <v>0</v>
      </c>
      <c r="FA116" s="915">
        <f t="shared" si="200"/>
        <v>0</v>
      </c>
      <c r="FB116" s="901">
        <v>0</v>
      </c>
      <c r="FC116" s="902">
        <v>0</v>
      </c>
      <c r="FD116" s="902">
        <v>0</v>
      </c>
      <c r="FE116" s="916">
        <v>0</v>
      </c>
      <c r="FF116" s="917">
        <f t="shared" si="201"/>
        <v>0</v>
      </c>
    </row>
    <row r="117" spans="1:162" s="277" customFormat="1" x14ac:dyDescent="0.15">
      <c r="A117" s="492">
        <v>103</v>
      </c>
      <c r="B117" s="511"/>
      <c r="C117" s="490"/>
      <c r="D117" s="777" t="str">
        <f>IF(C117="","",(VLOOKUP(C117,PD!A:B,2,FALSE)))</f>
        <v/>
      </c>
      <c r="E117" s="390"/>
      <c r="F117" s="390"/>
      <c r="G117" s="547"/>
      <c r="H117" s="528"/>
      <c r="I117" s="376"/>
      <c r="J117" s="528"/>
      <c r="K117" s="377"/>
      <c r="L117" s="373"/>
      <c r="M117" s="547"/>
      <c r="N117" s="374"/>
      <c r="O117" s="530"/>
      <c r="P117" s="528"/>
      <c r="Q117" s="511"/>
      <c r="R117" s="530"/>
      <c r="S117" s="376"/>
      <c r="T117" s="528"/>
      <c r="U117" s="757"/>
      <c r="V117" s="754"/>
      <c r="W117" s="528"/>
      <c r="X117" s="376"/>
      <c r="Y117" s="376"/>
      <c r="Z117" s="511"/>
      <c r="AA117" s="373"/>
      <c r="AB117" s="528"/>
      <c r="AC117" s="377"/>
      <c r="AD117" s="375"/>
      <c r="AE117" s="374"/>
      <c r="AF117" s="492"/>
      <c r="AG117" s="493"/>
      <c r="AH117" s="772"/>
      <c r="AI117" s="531"/>
      <c r="AJ117" s="530"/>
      <c r="AK117" s="541" t="str">
        <f>IF(AJ117="","",(VLOOKUP(AJ117,償却率表!A:B,2,FALSE)))</f>
        <v/>
      </c>
      <c r="AL117" s="505"/>
      <c r="AM117" s="524" t="str">
        <f>IF(AL117="","",(VLOOKUP(AL117,PD!G:H,2,FALSE)))</f>
        <v/>
      </c>
      <c r="AN117" s="599"/>
      <c r="AO117" s="533"/>
      <c r="AP117" s="620"/>
      <c r="AQ117" s="621"/>
      <c r="AR117" s="528" t="str">
        <f t="shared" si="103"/>
        <v/>
      </c>
      <c r="AS117" s="377" t="str">
        <f t="shared" si="164"/>
        <v/>
      </c>
      <c r="AT117" s="540"/>
      <c r="AU117" s="392"/>
      <c r="AV117" s="393"/>
      <c r="AW117" s="577"/>
      <c r="AX117" s="373"/>
      <c r="AY117" s="616"/>
      <c r="AZ117" s="521" t="str">
        <f>IF(AY117="","",(VLOOKUP(AY117,PD!J:K,2,FALSE)))</f>
        <v/>
      </c>
      <c r="BA117" s="528"/>
      <c r="BB117" s="589">
        <f t="shared" ref="BB117:BB157" si="205">FE117</f>
        <v>0</v>
      </c>
      <c r="BC117" s="373"/>
      <c r="BD117" s="376"/>
      <c r="BE117" s="493"/>
      <c r="BF117" s="394">
        <f t="shared" si="104"/>
        <v>0</v>
      </c>
      <c r="BG117" s="395" t="str">
        <f t="shared" si="105"/>
        <v/>
      </c>
      <c r="BH117" s="396" t="str">
        <f t="shared" si="106"/>
        <v/>
      </c>
      <c r="BI117" s="396" t="str">
        <f t="shared" si="107"/>
        <v/>
      </c>
      <c r="BJ117" s="396" t="str">
        <f t="shared" si="108"/>
        <v/>
      </c>
      <c r="BK117" s="396" t="str">
        <f t="shared" si="109"/>
        <v/>
      </c>
      <c r="BL117" s="396" t="str">
        <f t="shared" si="110"/>
        <v/>
      </c>
      <c r="BM117" s="396" t="str">
        <f t="shared" si="111"/>
        <v/>
      </c>
      <c r="BN117" s="396" t="str">
        <f t="shared" si="112"/>
        <v/>
      </c>
      <c r="BO117" s="396" t="str">
        <f t="shared" si="113"/>
        <v/>
      </c>
      <c r="BP117" s="397" t="str">
        <f t="shared" si="114"/>
        <v/>
      </c>
      <c r="BQ117" s="782"/>
      <c r="BR117" s="380"/>
      <c r="BS117" s="600"/>
      <c r="BT117" s="394">
        <f t="shared" si="115"/>
        <v>0</v>
      </c>
      <c r="BU117" s="395" t="str">
        <f t="shared" si="116"/>
        <v/>
      </c>
      <c r="BV117" s="396" t="str">
        <f t="shared" si="117"/>
        <v/>
      </c>
      <c r="BW117" s="396" t="str">
        <f t="shared" si="118"/>
        <v/>
      </c>
      <c r="BX117" s="396" t="str">
        <f t="shared" si="119"/>
        <v/>
      </c>
      <c r="BY117" s="396" t="str">
        <f t="shared" si="120"/>
        <v/>
      </c>
      <c r="BZ117" s="396" t="str">
        <f t="shared" si="121"/>
        <v/>
      </c>
      <c r="CA117" s="396" t="str">
        <f t="shared" si="122"/>
        <v/>
      </c>
      <c r="CB117" s="396" t="str">
        <f t="shared" si="123"/>
        <v/>
      </c>
      <c r="CC117" s="396" t="str">
        <f t="shared" si="124"/>
        <v/>
      </c>
      <c r="CD117" s="396" t="str">
        <f t="shared" si="125"/>
        <v/>
      </c>
      <c r="CE117" s="397" t="str">
        <f t="shared" si="126"/>
        <v/>
      </c>
      <c r="CF117" s="379"/>
      <c r="CG117" s="378"/>
      <c r="CH117" s="378"/>
      <c r="CI117" s="378"/>
      <c r="CJ117" s="382"/>
      <c r="CK117" s="398">
        <f t="shared" si="165"/>
        <v>0</v>
      </c>
      <c r="CL117" s="709">
        <f t="shared" si="166"/>
        <v>0</v>
      </c>
      <c r="CM117" s="710">
        <f t="shared" si="167"/>
        <v>0</v>
      </c>
      <c r="CN117" s="710">
        <f t="shared" si="168"/>
        <v>0</v>
      </c>
      <c r="CO117" s="786">
        <f t="shared" si="169"/>
        <v>0</v>
      </c>
      <c r="CP117" s="617">
        <f t="shared" si="170"/>
        <v>0</v>
      </c>
      <c r="CQ117" s="503"/>
      <c r="CR117" s="373"/>
      <c r="CS117" s="377"/>
      <c r="CT117" s="590"/>
      <c r="CU117" s="590"/>
      <c r="CV117" s="373"/>
      <c r="CW117" s="376"/>
      <c r="CX117" s="376"/>
      <c r="CY117" s="376"/>
      <c r="CZ117" s="376"/>
      <c r="DA117" s="376"/>
      <c r="DB117" s="376"/>
      <c r="DC117" s="376"/>
      <c r="DD117" s="376"/>
      <c r="DE117" s="377"/>
      <c r="DF117" s="373"/>
      <c r="DG117" s="376"/>
      <c r="DH117" s="376"/>
      <c r="DI117" s="376"/>
      <c r="DJ117" s="376"/>
      <c r="DK117" s="376"/>
      <c r="DL117" s="376"/>
      <c r="DM117" s="376"/>
      <c r="DN117" s="376"/>
      <c r="DO117" s="376"/>
      <c r="DP117" s="377"/>
      <c r="DQ117" s="592"/>
      <c r="DR117" s="373"/>
      <c r="DS117" s="376"/>
      <c r="DT117" s="376"/>
      <c r="DU117" s="376"/>
      <c r="DV117" s="376"/>
      <c r="DW117" s="376"/>
      <c r="DX117" s="376"/>
      <c r="DY117" s="376"/>
      <c r="DZ117" s="376"/>
      <c r="EA117" s="376"/>
      <c r="EB117" s="376"/>
      <c r="EC117" s="376"/>
      <c r="ED117" s="376"/>
      <c r="EE117" s="376"/>
      <c r="EF117" s="374"/>
      <c r="EG117" s="374"/>
      <c r="EH117" s="374"/>
      <c r="EI117" s="374"/>
      <c r="EJ117" s="374"/>
      <c r="EK117" s="374"/>
      <c r="EL117" s="374"/>
      <c r="EM117" s="374"/>
      <c r="EN117" s="374"/>
      <c r="EO117" s="766">
        <f t="shared" si="127"/>
        <v>0</v>
      </c>
      <c r="EP117" s="374"/>
      <c r="EQ117" s="374"/>
      <c r="ER117" s="374"/>
      <c r="ES117" s="374"/>
      <c r="ET117" s="374"/>
      <c r="EU117" s="377"/>
      <c r="EV117" s="590"/>
      <c r="EW117" s="618">
        <f t="shared" si="161"/>
        <v>0</v>
      </c>
      <c r="EX117" s="709">
        <f t="shared" ref="EX117:EX149" si="206">IF($A$1=BA117,0,IF(AND(BE117&lt;&gt;"",$A$1=BD117),0,IF(AND(BR117&lt;$A$1,BS117&gt;=20),0,IF(AZ117=4,1,IF(AQ117="",0,IF($A$1=$AQ117,0,IF(AZ117=1,AT117,IF(AZ117=2,INT(AU117*AH117),IF(AZ117=3,AV117,IF(AZ117=4,1,))))))))))</f>
        <v>0</v>
      </c>
      <c r="EY117" s="710">
        <f t="shared" ref="EY117:EY149" si="207">IF(OR(AM117=3,AZ117=4),0,IF(EX117=0,0,IF(EX117="","",IF(AND(BE117&lt;&gt;"",$A$1=BD117),0,IF(AND(BR117&lt;$A$1,BS117&gt;=20),0,IF($A$1=AQ117,0,IF(OR(AQ117="",AK117="",AK117=0),0,IF(AM117=1,IF(0&gt;EX117-(($AR117-2)*INT($EX117*$AK117)),0,IF(OR(AR117-1&gt;AJ117,AR117=0),0,IF(OR(AJ117=AR117-1,EX117-(($AR117-2)*INT($EX117*$AK117))&lt;INT(AK117*EX117)),EX117-(($AR117-2)*INT($EX117*$AK117))-1,IF($A$1-1=$AQ117,0,IF($A$1-1&gt;$AQ117,INT(AK117*EX117)))))),IF(AM117=2,IF(0&gt;EX117-(($AR117-2)*INT($EX117*$AK117)),0,IF(OR(AR117-1&gt;AJ117,AR117=0),0,IF(OR(AJ117=AR117-1,EX117-(($AR117-2)*INT($EX117*$AK117))&lt;INT(AK117*EX117)),EX117-(($AR117-2)*INT($EX117*$AK117)),IF($A$1-1=$AQ117,0,IF($A$1-1&gt;$AQ117,INT(AK117*EX117)))))))))))))))</f>
        <v>0</v>
      </c>
      <c r="EZ117" s="710">
        <f t="shared" ref="EZ117:EZ149" si="208">IF(OR(AM117=3,AZ117=4),0,IF(EX117=0,0,IF(EX117="","",IF(AND(BE117&lt;&gt;"",$A$1=BD117),0,IF(AND(BR117&lt;$A$1,BS117&gt;=20),0,IF($A$1=AQ117,0,IF(AM117=1,IF(OR(EX117=0,AK117="",AK117=0),0,IF($AR117-1&gt;$AJ117,EX117-1,IF($A$1-1&lt;=AQ117,0,IF(OR(AJ117=AR117-1,EX117-(($AR117-2)*INT($EX117*$AK117))&lt;INT(AK117*EX117)),EX117-1,(($AR117-1)*INT($EX117*$AK117)))))),IF(AM117=2,IF(EX117=0,0,IF($AR117-1&gt;$AJ117,EX117,IF($A$1-1&lt;=AQ117,0,IF(OR(AJ117=AR117-1,EX117-(($AR117-2)*INT($EX117*$AK117))&lt;INT(AK117*EX117)),EX117,(($AR117-1)*INT($EX117*$AK117))))))))))))))</f>
        <v>0</v>
      </c>
      <c r="FA117" s="711">
        <f t="shared" ref="FA117:FA149" si="209">IF(EX117=0,0,IF(EX117="","",IF(AND(BE117&lt;&gt;"",$A$1=BD117),0,IF(AND(BR117&lt;$A$1,BS117&gt;=20),0,IF(AZ117=4,1,IF(AQ117="",0,IF($A$1=$AQ117,0,INT(EX117-EZ117))))))))</f>
        <v>0</v>
      </c>
      <c r="FB117" s="379">
        <v>0</v>
      </c>
      <c r="FC117" s="378">
        <v>0</v>
      </c>
      <c r="FD117" s="378">
        <v>0</v>
      </c>
      <c r="FE117" s="609">
        <v>0</v>
      </c>
      <c r="FF117" s="381">
        <f t="shared" si="163"/>
        <v>0</v>
      </c>
    </row>
    <row r="118" spans="1:162" s="277" customFormat="1" x14ac:dyDescent="0.15">
      <c r="A118" s="492">
        <v>104</v>
      </c>
      <c r="B118" s="511"/>
      <c r="C118" s="490"/>
      <c r="D118" s="777" t="str">
        <f>IF(C118="","",(VLOOKUP(C118,PD!A:B,2,FALSE)))</f>
        <v/>
      </c>
      <c r="E118" s="390"/>
      <c r="F118" s="390"/>
      <c r="G118" s="547"/>
      <c r="H118" s="528"/>
      <c r="I118" s="376"/>
      <c r="J118" s="528"/>
      <c r="K118" s="377"/>
      <c r="L118" s="373"/>
      <c r="M118" s="547"/>
      <c r="N118" s="374"/>
      <c r="O118" s="530"/>
      <c r="P118" s="528"/>
      <c r="Q118" s="511"/>
      <c r="R118" s="530"/>
      <c r="S118" s="376"/>
      <c r="T118" s="528"/>
      <c r="U118" s="757"/>
      <c r="V118" s="754"/>
      <c r="W118" s="528"/>
      <c r="X118" s="376"/>
      <c r="Y118" s="376"/>
      <c r="Z118" s="511"/>
      <c r="AA118" s="373"/>
      <c r="AB118" s="528"/>
      <c r="AC118" s="377"/>
      <c r="AD118" s="375"/>
      <c r="AE118" s="374"/>
      <c r="AF118" s="492"/>
      <c r="AG118" s="493"/>
      <c r="AH118" s="772"/>
      <c r="AI118" s="531"/>
      <c r="AJ118" s="530"/>
      <c r="AK118" s="541" t="str">
        <f>IF(AJ118="","",(VLOOKUP(AJ118,償却率表!A:B,2,FALSE)))</f>
        <v/>
      </c>
      <c r="AL118" s="505"/>
      <c r="AM118" s="524" t="str">
        <f>IF(AL118="","",(VLOOKUP(AL118,PD!G:H,2,FALSE)))</f>
        <v/>
      </c>
      <c r="AN118" s="599"/>
      <c r="AO118" s="533"/>
      <c r="AP118" s="620"/>
      <c r="AQ118" s="621"/>
      <c r="AR118" s="528" t="str">
        <f t="shared" si="103"/>
        <v/>
      </c>
      <c r="AS118" s="377" t="str">
        <f t="shared" si="164"/>
        <v/>
      </c>
      <c r="AT118" s="540"/>
      <c r="AU118" s="392"/>
      <c r="AV118" s="393"/>
      <c r="AW118" s="577"/>
      <c r="AX118" s="373"/>
      <c r="AY118" s="616"/>
      <c r="AZ118" s="521" t="str">
        <f>IF(AY118="","",(VLOOKUP(AY118,PD!J:K,2,FALSE)))</f>
        <v/>
      </c>
      <c r="BA118" s="528"/>
      <c r="BB118" s="589">
        <f t="shared" si="205"/>
        <v>0</v>
      </c>
      <c r="BC118" s="373"/>
      <c r="BD118" s="376"/>
      <c r="BE118" s="493"/>
      <c r="BF118" s="394">
        <f t="shared" si="104"/>
        <v>0</v>
      </c>
      <c r="BG118" s="395" t="str">
        <f t="shared" si="105"/>
        <v/>
      </c>
      <c r="BH118" s="396" t="str">
        <f t="shared" si="106"/>
        <v/>
      </c>
      <c r="BI118" s="396" t="str">
        <f t="shared" si="107"/>
        <v/>
      </c>
      <c r="BJ118" s="396" t="str">
        <f t="shared" si="108"/>
        <v/>
      </c>
      <c r="BK118" s="396" t="str">
        <f t="shared" si="109"/>
        <v/>
      </c>
      <c r="BL118" s="396" t="str">
        <f t="shared" si="110"/>
        <v/>
      </c>
      <c r="BM118" s="396" t="str">
        <f t="shared" si="111"/>
        <v/>
      </c>
      <c r="BN118" s="396" t="str">
        <f t="shared" si="112"/>
        <v/>
      </c>
      <c r="BO118" s="396" t="str">
        <f t="shared" si="113"/>
        <v/>
      </c>
      <c r="BP118" s="397" t="str">
        <f t="shared" si="114"/>
        <v/>
      </c>
      <c r="BQ118" s="782"/>
      <c r="BR118" s="380"/>
      <c r="BS118" s="600"/>
      <c r="BT118" s="394">
        <f t="shared" si="115"/>
        <v>0</v>
      </c>
      <c r="BU118" s="395" t="str">
        <f t="shared" si="116"/>
        <v/>
      </c>
      <c r="BV118" s="396" t="str">
        <f t="shared" si="117"/>
        <v/>
      </c>
      <c r="BW118" s="396" t="str">
        <f t="shared" si="118"/>
        <v/>
      </c>
      <c r="BX118" s="396" t="str">
        <f t="shared" si="119"/>
        <v/>
      </c>
      <c r="BY118" s="396" t="str">
        <f t="shared" si="120"/>
        <v/>
      </c>
      <c r="BZ118" s="396" t="str">
        <f t="shared" si="121"/>
        <v/>
      </c>
      <c r="CA118" s="396" t="str">
        <f t="shared" si="122"/>
        <v/>
      </c>
      <c r="CB118" s="396" t="str">
        <f t="shared" si="123"/>
        <v/>
      </c>
      <c r="CC118" s="396" t="str">
        <f t="shared" si="124"/>
        <v/>
      </c>
      <c r="CD118" s="396" t="str">
        <f t="shared" si="125"/>
        <v/>
      </c>
      <c r="CE118" s="397" t="str">
        <f t="shared" si="126"/>
        <v/>
      </c>
      <c r="CF118" s="379"/>
      <c r="CG118" s="378"/>
      <c r="CH118" s="378"/>
      <c r="CI118" s="378"/>
      <c r="CJ118" s="382"/>
      <c r="CK118" s="398">
        <f t="shared" si="165"/>
        <v>0</v>
      </c>
      <c r="CL118" s="709">
        <f t="shared" si="166"/>
        <v>0</v>
      </c>
      <c r="CM118" s="710">
        <f t="shared" si="167"/>
        <v>0</v>
      </c>
      <c r="CN118" s="710">
        <f t="shared" si="168"/>
        <v>0</v>
      </c>
      <c r="CO118" s="786">
        <f t="shared" si="169"/>
        <v>0</v>
      </c>
      <c r="CP118" s="617">
        <f t="shared" si="170"/>
        <v>0</v>
      </c>
      <c r="CQ118" s="503"/>
      <c r="CR118" s="373"/>
      <c r="CS118" s="377"/>
      <c r="CT118" s="590"/>
      <c r="CU118" s="590"/>
      <c r="CV118" s="373"/>
      <c r="CW118" s="376"/>
      <c r="CX118" s="376"/>
      <c r="CY118" s="376"/>
      <c r="CZ118" s="376"/>
      <c r="DA118" s="376"/>
      <c r="DB118" s="376"/>
      <c r="DC118" s="376"/>
      <c r="DD118" s="376"/>
      <c r="DE118" s="377"/>
      <c r="DF118" s="373"/>
      <c r="DG118" s="376"/>
      <c r="DH118" s="376"/>
      <c r="DI118" s="376"/>
      <c r="DJ118" s="376"/>
      <c r="DK118" s="376"/>
      <c r="DL118" s="376"/>
      <c r="DM118" s="376"/>
      <c r="DN118" s="376"/>
      <c r="DO118" s="376"/>
      <c r="DP118" s="377"/>
      <c r="DQ118" s="592"/>
      <c r="DR118" s="373"/>
      <c r="DS118" s="376"/>
      <c r="DT118" s="376"/>
      <c r="DU118" s="376"/>
      <c r="DV118" s="376"/>
      <c r="DW118" s="376"/>
      <c r="DX118" s="376"/>
      <c r="DY118" s="376"/>
      <c r="DZ118" s="376"/>
      <c r="EA118" s="376"/>
      <c r="EB118" s="376"/>
      <c r="EC118" s="376"/>
      <c r="ED118" s="376"/>
      <c r="EE118" s="376"/>
      <c r="EF118" s="374"/>
      <c r="EG118" s="374"/>
      <c r="EH118" s="374"/>
      <c r="EI118" s="374"/>
      <c r="EJ118" s="374"/>
      <c r="EK118" s="374"/>
      <c r="EL118" s="374"/>
      <c r="EM118" s="374"/>
      <c r="EN118" s="374"/>
      <c r="EO118" s="766">
        <f t="shared" si="127"/>
        <v>0</v>
      </c>
      <c r="EP118" s="374"/>
      <c r="EQ118" s="374"/>
      <c r="ER118" s="374"/>
      <c r="ES118" s="374"/>
      <c r="ET118" s="374"/>
      <c r="EU118" s="377"/>
      <c r="EV118" s="590"/>
      <c r="EW118" s="618">
        <f t="shared" si="161"/>
        <v>0</v>
      </c>
      <c r="EX118" s="709">
        <f t="shared" si="206"/>
        <v>0</v>
      </c>
      <c r="EY118" s="710">
        <f t="shared" si="207"/>
        <v>0</v>
      </c>
      <c r="EZ118" s="710">
        <f t="shared" si="208"/>
        <v>0</v>
      </c>
      <c r="FA118" s="711">
        <f t="shared" si="209"/>
        <v>0</v>
      </c>
      <c r="FB118" s="379">
        <v>0</v>
      </c>
      <c r="FC118" s="378">
        <v>0</v>
      </c>
      <c r="FD118" s="378">
        <v>0</v>
      </c>
      <c r="FE118" s="609">
        <v>0</v>
      </c>
      <c r="FF118" s="381">
        <f t="shared" si="163"/>
        <v>0</v>
      </c>
    </row>
    <row r="119" spans="1:162" s="277" customFormat="1" x14ac:dyDescent="0.15">
      <c r="A119" s="492">
        <v>105</v>
      </c>
      <c r="B119" s="511"/>
      <c r="C119" s="490"/>
      <c r="D119" s="777" t="str">
        <f>IF(C119="","",(VLOOKUP(C119,PD!A:B,2,FALSE)))</f>
        <v/>
      </c>
      <c r="E119" s="390"/>
      <c r="F119" s="390"/>
      <c r="G119" s="547"/>
      <c r="H119" s="528"/>
      <c r="I119" s="376"/>
      <c r="J119" s="528"/>
      <c r="K119" s="377"/>
      <c r="L119" s="373"/>
      <c r="M119" s="547"/>
      <c r="N119" s="374"/>
      <c r="O119" s="530"/>
      <c r="P119" s="528"/>
      <c r="Q119" s="511"/>
      <c r="R119" s="530"/>
      <c r="S119" s="376"/>
      <c r="T119" s="528"/>
      <c r="U119" s="757"/>
      <c r="V119" s="754"/>
      <c r="W119" s="528"/>
      <c r="X119" s="376"/>
      <c r="Y119" s="376"/>
      <c r="Z119" s="511"/>
      <c r="AA119" s="373"/>
      <c r="AB119" s="528"/>
      <c r="AC119" s="377"/>
      <c r="AD119" s="375"/>
      <c r="AE119" s="374"/>
      <c r="AF119" s="492"/>
      <c r="AG119" s="493"/>
      <c r="AH119" s="772"/>
      <c r="AI119" s="531"/>
      <c r="AJ119" s="530"/>
      <c r="AK119" s="541" t="str">
        <f>IF(AJ119="","",(VLOOKUP(AJ119,償却率表!A:B,2,FALSE)))</f>
        <v/>
      </c>
      <c r="AL119" s="505"/>
      <c r="AM119" s="524" t="str">
        <f>IF(AL119="","",(VLOOKUP(AL119,PD!G:H,2,FALSE)))</f>
        <v/>
      </c>
      <c r="AN119" s="599"/>
      <c r="AO119" s="533"/>
      <c r="AP119" s="620"/>
      <c r="AQ119" s="621"/>
      <c r="AR119" s="528" t="str">
        <f t="shared" si="103"/>
        <v/>
      </c>
      <c r="AS119" s="377" t="str">
        <f t="shared" si="164"/>
        <v/>
      </c>
      <c r="AT119" s="540"/>
      <c r="AU119" s="392"/>
      <c r="AV119" s="393"/>
      <c r="AW119" s="577"/>
      <c r="AX119" s="373"/>
      <c r="AY119" s="616"/>
      <c r="AZ119" s="521" t="str">
        <f>IF(AY119="","",(VLOOKUP(AY119,PD!J:K,2,FALSE)))</f>
        <v/>
      </c>
      <c r="BA119" s="528"/>
      <c r="BB119" s="589">
        <f t="shared" si="205"/>
        <v>0</v>
      </c>
      <c r="BC119" s="373"/>
      <c r="BD119" s="376"/>
      <c r="BE119" s="493"/>
      <c r="BF119" s="394">
        <f t="shared" si="104"/>
        <v>0</v>
      </c>
      <c r="BG119" s="395" t="str">
        <f t="shared" si="105"/>
        <v/>
      </c>
      <c r="BH119" s="396" t="str">
        <f t="shared" si="106"/>
        <v/>
      </c>
      <c r="BI119" s="396" t="str">
        <f t="shared" si="107"/>
        <v/>
      </c>
      <c r="BJ119" s="396" t="str">
        <f t="shared" si="108"/>
        <v/>
      </c>
      <c r="BK119" s="396" t="str">
        <f t="shared" si="109"/>
        <v/>
      </c>
      <c r="BL119" s="396" t="str">
        <f t="shared" si="110"/>
        <v/>
      </c>
      <c r="BM119" s="396" t="str">
        <f t="shared" si="111"/>
        <v/>
      </c>
      <c r="BN119" s="396" t="str">
        <f t="shared" si="112"/>
        <v/>
      </c>
      <c r="BO119" s="396" t="str">
        <f t="shared" si="113"/>
        <v/>
      </c>
      <c r="BP119" s="397" t="str">
        <f t="shared" si="114"/>
        <v/>
      </c>
      <c r="BQ119" s="782"/>
      <c r="BR119" s="380"/>
      <c r="BS119" s="600"/>
      <c r="BT119" s="394">
        <f t="shared" si="115"/>
        <v>0</v>
      </c>
      <c r="BU119" s="395" t="str">
        <f t="shared" si="116"/>
        <v/>
      </c>
      <c r="BV119" s="396" t="str">
        <f t="shared" si="117"/>
        <v/>
      </c>
      <c r="BW119" s="396" t="str">
        <f t="shared" si="118"/>
        <v/>
      </c>
      <c r="BX119" s="396" t="str">
        <f t="shared" si="119"/>
        <v/>
      </c>
      <c r="BY119" s="396" t="str">
        <f t="shared" si="120"/>
        <v/>
      </c>
      <c r="BZ119" s="396" t="str">
        <f t="shared" si="121"/>
        <v/>
      </c>
      <c r="CA119" s="396" t="str">
        <f t="shared" si="122"/>
        <v/>
      </c>
      <c r="CB119" s="396" t="str">
        <f t="shared" si="123"/>
        <v/>
      </c>
      <c r="CC119" s="396" t="str">
        <f t="shared" si="124"/>
        <v/>
      </c>
      <c r="CD119" s="396" t="str">
        <f t="shared" si="125"/>
        <v/>
      </c>
      <c r="CE119" s="397" t="str">
        <f t="shared" si="126"/>
        <v/>
      </c>
      <c r="CF119" s="379"/>
      <c r="CG119" s="378"/>
      <c r="CH119" s="378"/>
      <c r="CI119" s="378"/>
      <c r="CJ119" s="382"/>
      <c r="CK119" s="398">
        <f t="shared" si="165"/>
        <v>0</v>
      </c>
      <c r="CL119" s="709">
        <f t="shared" si="166"/>
        <v>0</v>
      </c>
      <c r="CM119" s="710">
        <f t="shared" si="167"/>
        <v>0</v>
      </c>
      <c r="CN119" s="710">
        <f t="shared" si="168"/>
        <v>0</v>
      </c>
      <c r="CO119" s="786">
        <f t="shared" si="169"/>
        <v>0</v>
      </c>
      <c r="CP119" s="617">
        <f t="shared" si="170"/>
        <v>0</v>
      </c>
      <c r="CQ119" s="503"/>
      <c r="CR119" s="373"/>
      <c r="CS119" s="377"/>
      <c r="CT119" s="590"/>
      <c r="CU119" s="590"/>
      <c r="CV119" s="373"/>
      <c r="CW119" s="376"/>
      <c r="CX119" s="376"/>
      <c r="CY119" s="376"/>
      <c r="CZ119" s="376"/>
      <c r="DA119" s="376"/>
      <c r="DB119" s="376"/>
      <c r="DC119" s="376"/>
      <c r="DD119" s="376"/>
      <c r="DE119" s="377"/>
      <c r="DF119" s="373"/>
      <c r="DG119" s="376"/>
      <c r="DH119" s="376"/>
      <c r="DI119" s="376"/>
      <c r="DJ119" s="376"/>
      <c r="DK119" s="376"/>
      <c r="DL119" s="376"/>
      <c r="DM119" s="376"/>
      <c r="DN119" s="376"/>
      <c r="DO119" s="376"/>
      <c r="DP119" s="377"/>
      <c r="DQ119" s="592"/>
      <c r="DR119" s="373"/>
      <c r="DS119" s="376"/>
      <c r="DT119" s="376"/>
      <c r="DU119" s="376"/>
      <c r="DV119" s="376"/>
      <c r="DW119" s="376"/>
      <c r="DX119" s="376"/>
      <c r="DY119" s="376"/>
      <c r="DZ119" s="376"/>
      <c r="EA119" s="376"/>
      <c r="EB119" s="376"/>
      <c r="EC119" s="376"/>
      <c r="ED119" s="376"/>
      <c r="EE119" s="376"/>
      <c r="EF119" s="374"/>
      <c r="EG119" s="374"/>
      <c r="EH119" s="374"/>
      <c r="EI119" s="374"/>
      <c r="EJ119" s="374"/>
      <c r="EK119" s="374"/>
      <c r="EL119" s="374"/>
      <c r="EM119" s="374"/>
      <c r="EN119" s="374"/>
      <c r="EO119" s="766">
        <f t="shared" si="127"/>
        <v>0</v>
      </c>
      <c r="EP119" s="374"/>
      <c r="EQ119" s="374"/>
      <c r="ER119" s="374"/>
      <c r="ES119" s="374"/>
      <c r="ET119" s="374"/>
      <c r="EU119" s="377"/>
      <c r="EV119" s="590"/>
      <c r="EW119" s="618">
        <f t="shared" si="161"/>
        <v>0</v>
      </c>
      <c r="EX119" s="709">
        <f t="shared" si="206"/>
        <v>0</v>
      </c>
      <c r="EY119" s="710">
        <f t="shared" si="207"/>
        <v>0</v>
      </c>
      <c r="EZ119" s="710">
        <f t="shared" si="208"/>
        <v>0</v>
      </c>
      <c r="FA119" s="711">
        <f t="shared" si="209"/>
        <v>0</v>
      </c>
      <c r="FB119" s="379">
        <v>0</v>
      </c>
      <c r="FC119" s="378">
        <v>0</v>
      </c>
      <c r="FD119" s="378">
        <v>0</v>
      </c>
      <c r="FE119" s="609">
        <v>0</v>
      </c>
      <c r="FF119" s="381">
        <f t="shared" si="163"/>
        <v>0</v>
      </c>
    </row>
    <row r="120" spans="1:162" s="277" customFormat="1" x14ac:dyDescent="0.15">
      <c r="A120" s="492">
        <v>106</v>
      </c>
      <c r="B120" s="511"/>
      <c r="C120" s="490"/>
      <c r="D120" s="777" t="str">
        <f>IF(C120="","",(VLOOKUP(C120,PD!A:B,2,FALSE)))</f>
        <v/>
      </c>
      <c r="E120" s="390"/>
      <c r="F120" s="390"/>
      <c r="G120" s="547"/>
      <c r="H120" s="528"/>
      <c r="I120" s="376"/>
      <c r="J120" s="528"/>
      <c r="K120" s="377"/>
      <c r="L120" s="373"/>
      <c r="M120" s="547"/>
      <c r="N120" s="374"/>
      <c r="O120" s="530"/>
      <c r="P120" s="528"/>
      <c r="Q120" s="511"/>
      <c r="R120" s="530"/>
      <c r="S120" s="376"/>
      <c r="T120" s="528"/>
      <c r="U120" s="757"/>
      <c r="V120" s="754"/>
      <c r="W120" s="528"/>
      <c r="X120" s="376"/>
      <c r="Y120" s="376"/>
      <c r="Z120" s="511"/>
      <c r="AA120" s="373"/>
      <c r="AB120" s="528"/>
      <c r="AC120" s="377"/>
      <c r="AD120" s="375"/>
      <c r="AE120" s="374"/>
      <c r="AF120" s="492"/>
      <c r="AG120" s="493"/>
      <c r="AH120" s="772"/>
      <c r="AI120" s="531"/>
      <c r="AJ120" s="530"/>
      <c r="AK120" s="541" t="str">
        <f>IF(AJ120="","",(VLOOKUP(AJ120,償却率表!A:B,2,FALSE)))</f>
        <v/>
      </c>
      <c r="AL120" s="505"/>
      <c r="AM120" s="524" t="str">
        <f>IF(AL120="","",(VLOOKUP(AL120,PD!G:H,2,FALSE)))</f>
        <v/>
      </c>
      <c r="AN120" s="599"/>
      <c r="AO120" s="533"/>
      <c r="AP120" s="620"/>
      <c r="AQ120" s="621"/>
      <c r="AR120" s="528" t="str">
        <f t="shared" si="103"/>
        <v/>
      </c>
      <c r="AS120" s="377" t="str">
        <f t="shared" si="164"/>
        <v/>
      </c>
      <c r="AT120" s="540"/>
      <c r="AU120" s="392"/>
      <c r="AV120" s="393"/>
      <c r="AW120" s="577"/>
      <c r="AX120" s="373"/>
      <c r="AY120" s="616"/>
      <c r="AZ120" s="521" t="str">
        <f>IF(AY120="","",(VLOOKUP(AY120,PD!J:K,2,FALSE)))</f>
        <v/>
      </c>
      <c r="BA120" s="528"/>
      <c r="BB120" s="589">
        <f t="shared" si="205"/>
        <v>0</v>
      </c>
      <c r="BC120" s="373"/>
      <c r="BD120" s="376"/>
      <c r="BE120" s="493"/>
      <c r="BF120" s="394">
        <f t="shared" si="104"/>
        <v>0</v>
      </c>
      <c r="BG120" s="395" t="str">
        <f t="shared" si="105"/>
        <v/>
      </c>
      <c r="BH120" s="396" t="str">
        <f t="shared" si="106"/>
        <v/>
      </c>
      <c r="BI120" s="396" t="str">
        <f t="shared" si="107"/>
        <v/>
      </c>
      <c r="BJ120" s="396" t="str">
        <f t="shared" si="108"/>
        <v/>
      </c>
      <c r="BK120" s="396" t="str">
        <f t="shared" si="109"/>
        <v/>
      </c>
      <c r="BL120" s="396" t="str">
        <f t="shared" si="110"/>
        <v/>
      </c>
      <c r="BM120" s="396" t="str">
        <f t="shared" si="111"/>
        <v/>
      </c>
      <c r="BN120" s="396" t="str">
        <f t="shared" si="112"/>
        <v/>
      </c>
      <c r="BO120" s="396" t="str">
        <f t="shared" si="113"/>
        <v/>
      </c>
      <c r="BP120" s="397" t="str">
        <f t="shared" si="114"/>
        <v/>
      </c>
      <c r="BQ120" s="782"/>
      <c r="BR120" s="380"/>
      <c r="BS120" s="600"/>
      <c r="BT120" s="394">
        <f t="shared" si="115"/>
        <v>0</v>
      </c>
      <c r="BU120" s="395" t="str">
        <f t="shared" si="116"/>
        <v/>
      </c>
      <c r="BV120" s="396" t="str">
        <f t="shared" si="117"/>
        <v/>
      </c>
      <c r="BW120" s="396" t="str">
        <f t="shared" si="118"/>
        <v/>
      </c>
      <c r="BX120" s="396" t="str">
        <f t="shared" si="119"/>
        <v/>
      </c>
      <c r="BY120" s="396" t="str">
        <f t="shared" si="120"/>
        <v/>
      </c>
      <c r="BZ120" s="396" t="str">
        <f t="shared" si="121"/>
        <v/>
      </c>
      <c r="CA120" s="396" t="str">
        <f t="shared" si="122"/>
        <v/>
      </c>
      <c r="CB120" s="396" t="str">
        <f t="shared" si="123"/>
        <v/>
      </c>
      <c r="CC120" s="396" t="str">
        <f t="shared" si="124"/>
        <v/>
      </c>
      <c r="CD120" s="396" t="str">
        <f t="shared" si="125"/>
        <v/>
      </c>
      <c r="CE120" s="397" t="str">
        <f t="shared" si="126"/>
        <v/>
      </c>
      <c r="CF120" s="379"/>
      <c r="CG120" s="378"/>
      <c r="CH120" s="378"/>
      <c r="CI120" s="378"/>
      <c r="CJ120" s="382"/>
      <c r="CK120" s="398">
        <f t="shared" si="165"/>
        <v>0</v>
      </c>
      <c r="CL120" s="709">
        <f t="shared" si="166"/>
        <v>0</v>
      </c>
      <c r="CM120" s="710">
        <f t="shared" si="167"/>
        <v>0</v>
      </c>
      <c r="CN120" s="710">
        <f t="shared" si="168"/>
        <v>0</v>
      </c>
      <c r="CO120" s="786">
        <f t="shared" si="169"/>
        <v>0</v>
      </c>
      <c r="CP120" s="617">
        <f t="shared" si="170"/>
        <v>0</v>
      </c>
      <c r="CQ120" s="503"/>
      <c r="CR120" s="373"/>
      <c r="CS120" s="377"/>
      <c r="CT120" s="590"/>
      <c r="CU120" s="590"/>
      <c r="CV120" s="373"/>
      <c r="CW120" s="376"/>
      <c r="CX120" s="376"/>
      <c r="CY120" s="376"/>
      <c r="CZ120" s="376"/>
      <c r="DA120" s="376"/>
      <c r="DB120" s="376"/>
      <c r="DC120" s="376"/>
      <c r="DD120" s="376"/>
      <c r="DE120" s="377"/>
      <c r="DF120" s="373"/>
      <c r="DG120" s="376"/>
      <c r="DH120" s="376"/>
      <c r="DI120" s="376"/>
      <c r="DJ120" s="376"/>
      <c r="DK120" s="376"/>
      <c r="DL120" s="376"/>
      <c r="DM120" s="376"/>
      <c r="DN120" s="376"/>
      <c r="DO120" s="376"/>
      <c r="DP120" s="377"/>
      <c r="DQ120" s="592"/>
      <c r="DR120" s="373"/>
      <c r="DS120" s="376"/>
      <c r="DT120" s="376"/>
      <c r="DU120" s="376"/>
      <c r="DV120" s="376"/>
      <c r="DW120" s="376"/>
      <c r="DX120" s="376"/>
      <c r="DY120" s="376"/>
      <c r="DZ120" s="376"/>
      <c r="EA120" s="376"/>
      <c r="EB120" s="376"/>
      <c r="EC120" s="376"/>
      <c r="ED120" s="376"/>
      <c r="EE120" s="376"/>
      <c r="EF120" s="374"/>
      <c r="EG120" s="374"/>
      <c r="EH120" s="374"/>
      <c r="EI120" s="374"/>
      <c r="EJ120" s="374"/>
      <c r="EK120" s="374"/>
      <c r="EL120" s="374"/>
      <c r="EM120" s="374"/>
      <c r="EN120" s="374"/>
      <c r="EO120" s="766">
        <f t="shared" si="127"/>
        <v>0</v>
      </c>
      <c r="EP120" s="374"/>
      <c r="EQ120" s="374"/>
      <c r="ER120" s="374"/>
      <c r="ES120" s="374"/>
      <c r="ET120" s="374"/>
      <c r="EU120" s="377"/>
      <c r="EV120" s="590"/>
      <c r="EW120" s="618">
        <f t="shared" si="161"/>
        <v>0</v>
      </c>
      <c r="EX120" s="709">
        <f t="shared" si="206"/>
        <v>0</v>
      </c>
      <c r="EY120" s="710">
        <f t="shared" si="207"/>
        <v>0</v>
      </c>
      <c r="EZ120" s="710">
        <f t="shared" si="208"/>
        <v>0</v>
      </c>
      <c r="FA120" s="711">
        <f t="shared" si="209"/>
        <v>0</v>
      </c>
      <c r="FB120" s="379">
        <v>0</v>
      </c>
      <c r="FC120" s="378">
        <v>0</v>
      </c>
      <c r="FD120" s="378">
        <v>0</v>
      </c>
      <c r="FE120" s="609">
        <v>0</v>
      </c>
      <c r="FF120" s="381">
        <f t="shared" si="163"/>
        <v>0</v>
      </c>
    </row>
    <row r="121" spans="1:162" s="277" customFormat="1" x14ac:dyDescent="0.15">
      <c r="A121" s="492">
        <v>107</v>
      </c>
      <c r="B121" s="511"/>
      <c r="C121" s="490"/>
      <c r="D121" s="777" t="str">
        <f>IF(C121="","",(VLOOKUP(C121,PD!A:B,2,FALSE)))</f>
        <v/>
      </c>
      <c r="E121" s="390"/>
      <c r="F121" s="390"/>
      <c r="G121" s="547"/>
      <c r="H121" s="528"/>
      <c r="I121" s="376"/>
      <c r="J121" s="528"/>
      <c r="K121" s="377"/>
      <c r="L121" s="373"/>
      <c r="M121" s="547"/>
      <c r="N121" s="374"/>
      <c r="O121" s="530"/>
      <c r="P121" s="528"/>
      <c r="Q121" s="511"/>
      <c r="R121" s="530"/>
      <c r="S121" s="376"/>
      <c r="T121" s="528"/>
      <c r="U121" s="757"/>
      <c r="V121" s="754"/>
      <c r="W121" s="528"/>
      <c r="X121" s="376"/>
      <c r="Y121" s="376"/>
      <c r="Z121" s="511"/>
      <c r="AA121" s="373"/>
      <c r="AB121" s="528"/>
      <c r="AC121" s="377"/>
      <c r="AD121" s="375"/>
      <c r="AE121" s="374"/>
      <c r="AF121" s="492"/>
      <c r="AG121" s="493"/>
      <c r="AH121" s="772"/>
      <c r="AI121" s="531"/>
      <c r="AJ121" s="530"/>
      <c r="AK121" s="541" t="str">
        <f>IF(AJ121="","",(VLOOKUP(AJ121,償却率表!A:B,2,FALSE)))</f>
        <v/>
      </c>
      <c r="AL121" s="505"/>
      <c r="AM121" s="524" t="str">
        <f>IF(AL121="","",(VLOOKUP(AL121,PD!G:H,2,FALSE)))</f>
        <v/>
      </c>
      <c r="AN121" s="599"/>
      <c r="AO121" s="533"/>
      <c r="AP121" s="620"/>
      <c r="AQ121" s="621"/>
      <c r="AR121" s="528" t="str">
        <f t="shared" si="103"/>
        <v/>
      </c>
      <c r="AS121" s="377" t="str">
        <f t="shared" si="164"/>
        <v/>
      </c>
      <c r="AT121" s="540"/>
      <c r="AU121" s="392"/>
      <c r="AV121" s="393"/>
      <c r="AW121" s="577"/>
      <c r="AX121" s="373"/>
      <c r="AY121" s="616"/>
      <c r="AZ121" s="521" t="str">
        <f>IF(AY121="","",(VLOOKUP(AY121,PD!J:K,2,FALSE)))</f>
        <v/>
      </c>
      <c r="BA121" s="528"/>
      <c r="BB121" s="589">
        <f t="shared" si="205"/>
        <v>0</v>
      </c>
      <c r="BC121" s="373"/>
      <c r="BD121" s="376"/>
      <c r="BE121" s="493"/>
      <c r="BF121" s="394">
        <f t="shared" si="104"/>
        <v>0</v>
      </c>
      <c r="BG121" s="395" t="str">
        <f t="shared" si="105"/>
        <v/>
      </c>
      <c r="BH121" s="396" t="str">
        <f t="shared" si="106"/>
        <v/>
      </c>
      <c r="BI121" s="396" t="str">
        <f t="shared" si="107"/>
        <v/>
      </c>
      <c r="BJ121" s="396" t="str">
        <f t="shared" si="108"/>
        <v/>
      </c>
      <c r="BK121" s="396" t="str">
        <f t="shared" si="109"/>
        <v/>
      </c>
      <c r="BL121" s="396" t="str">
        <f t="shared" si="110"/>
        <v/>
      </c>
      <c r="BM121" s="396" t="str">
        <f t="shared" si="111"/>
        <v/>
      </c>
      <c r="BN121" s="396" t="str">
        <f t="shared" si="112"/>
        <v/>
      </c>
      <c r="BO121" s="396" t="str">
        <f t="shared" si="113"/>
        <v/>
      </c>
      <c r="BP121" s="397" t="str">
        <f t="shared" si="114"/>
        <v/>
      </c>
      <c r="BQ121" s="782"/>
      <c r="BR121" s="380"/>
      <c r="BS121" s="600"/>
      <c r="BT121" s="394">
        <f t="shared" si="115"/>
        <v>0</v>
      </c>
      <c r="BU121" s="395" t="str">
        <f t="shared" si="116"/>
        <v/>
      </c>
      <c r="BV121" s="396" t="str">
        <f t="shared" si="117"/>
        <v/>
      </c>
      <c r="BW121" s="396" t="str">
        <f t="shared" si="118"/>
        <v/>
      </c>
      <c r="BX121" s="396" t="str">
        <f t="shared" si="119"/>
        <v/>
      </c>
      <c r="BY121" s="396" t="str">
        <f t="shared" si="120"/>
        <v/>
      </c>
      <c r="BZ121" s="396" t="str">
        <f t="shared" si="121"/>
        <v/>
      </c>
      <c r="CA121" s="396" t="str">
        <f t="shared" si="122"/>
        <v/>
      </c>
      <c r="CB121" s="396" t="str">
        <f t="shared" si="123"/>
        <v/>
      </c>
      <c r="CC121" s="396" t="str">
        <f t="shared" si="124"/>
        <v/>
      </c>
      <c r="CD121" s="396" t="str">
        <f t="shared" si="125"/>
        <v/>
      </c>
      <c r="CE121" s="397" t="str">
        <f t="shared" si="126"/>
        <v/>
      </c>
      <c r="CF121" s="379"/>
      <c r="CG121" s="378"/>
      <c r="CH121" s="378"/>
      <c r="CI121" s="378"/>
      <c r="CJ121" s="382"/>
      <c r="CK121" s="398">
        <f t="shared" si="165"/>
        <v>0</v>
      </c>
      <c r="CL121" s="709">
        <f t="shared" si="166"/>
        <v>0</v>
      </c>
      <c r="CM121" s="710">
        <f t="shared" si="167"/>
        <v>0</v>
      </c>
      <c r="CN121" s="710">
        <f t="shared" si="168"/>
        <v>0</v>
      </c>
      <c r="CO121" s="786">
        <f t="shared" si="169"/>
        <v>0</v>
      </c>
      <c r="CP121" s="617">
        <f t="shared" si="170"/>
        <v>0</v>
      </c>
      <c r="CQ121" s="503"/>
      <c r="CR121" s="373"/>
      <c r="CS121" s="377"/>
      <c r="CT121" s="590"/>
      <c r="CU121" s="590"/>
      <c r="CV121" s="373"/>
      <c r="CW121" s="376"/>
      <c r="CX121" s="376"/>
      <c r="CY121" s="376"/>
      <c r="CZ121" s="376"/>
      <c r="DA121" s="376"/>
      <c r="DB121" s="376"/>
      <c r="DC121" s="376"/>
      <c r="DD121" s="376"/>
      <c r="DE121" s="377"/>
      <c r="DF121" s="373"/>
      <c r="DG121" s="376"/>
      <c r="DH121" s="376"/>
      <c r="DI121" s="376"/>
      <c r="DJ121" s="376"/>
      <c r="DK121" s="376"/>
      <c r="DL121" s="376"/>
      <c r="DM121" s="376"/>
      <c r="DN121" s="376"/>
      <c r="DO121" s="376"/>
      <c r="DP121" s="377"/>
      <c r="DQ121" s="592"/>
      <c r="DR121" s="373"/>
      <c r="DS121" s="376"/>
      <c r="DT121" s="376"/>
      <c r="DU121" s="376"/>
      <c r="DV121" s="376"/>
      <c r="DW121" s="376"/>
      <c r="DX121" s="376"/>
      <c r="DY121" s="376"/>
      <c r="DZ121" s="376"/>
      <c r="EA121" s="376"/>
      <c r="EB121" s="376"/>
      <c r="EC121" s="376"/>
      <c r="ED121" s="376"/>
      <c r="EE121" s="376"/>
      <c r="EF121" s="374"/>
      <c r="EG121" s="374"/>
      <c r="EH121" s="374"/>
      <c r="EI121" s="374"/>
      <c r="EJ121" s="374"/>
      <c r="EK121" s="374"/>
      <c r="EL121" s="374"/>
      <c r="EM121" s="374"/>
      <c r="EN121" s="374"/>
      <c r="EO121" s="766">
        <f t="shared" si="127"/>
        <v>0</v>
      </c>
      <c r="EP121" s="374"/>
      <c r="EQ121" s="374"/>
      <c r="ER121" s="374"/>
      <c r="ES121" s="374"/>
      <c r="ET121" s="374"/>
      <c r="EU121" s="377"/>
      <c r="EV121" s="590"/>
      <c r="EW121" s="618">
        <f t="shared" si="161"/>
        <v>0</v>
      </c>
      <c r="EX121" s="709">
        <f t="shared" si="206"/>
        <v>0</v>
      </c>
      <c r="EY121" s="710">
        <f t="shared" si="207"/>
        <v>0</v>
      </c>
      <c r="EZ121" s="710">
        <f t="shared" si="208"/>
        <v>0</v>
      </c>
      <c r="FA121" s="711">
        <f t="shared" si="209"/>
        <v>0</v>
      </c>
      <c r="FB121" s="379"/>
      <c r="FC121" s="378"/>
      <c r="FD121" s="378"/>
      <c r="FE121" s="609"/>
      <c r="FF121" s="381">
        <f t="shared" si="163"/>
        <v>0</v>
      </c>
    </row>
    <row r="122" spans="1:162" s="277" customFormat="1" x14ac:dyDescent="0.15">
      <c r="A122" s="492">
        <v>108</v>
      </c>
      <c r="B122" s="511"/>
      <c r="C122" s="490"/>
      <c r="D122" s="777" t="str">
        <f>IF(C122="","",(VLOOKUP(C122,PD!A:B,2,FALSE)))</f>
        <v/>
      </c>
      <c r="E122" s="390"/>
      <c r="F122" s="390"/>
      <c r="G122" s="547"/>
      <c r="H122" s="528"/>
      <c r="I122" s="376"/>
      <c r="J122" s="528"/>
      <c r="K122" s="377"/>
      <c r="L122" s="373"/>
      <c r="M122" s="547"/>
      <c r="N122" s="374"/>
      <c r="O122" s="530"/>
      <c r="P122" s="528"/>
      <c r="Q122" s="511"/>
      <c r="R122" s="530"/>
      <c r="S122" s="376"/>
      <c r="T122" s="528"/>
      <c r="U122" s="757"/>
      <c r="V122" s="754"/>
      <c r="W122" s="528"/>
      <c r="X122" s="376"/>
      <c r="Y122" s="376"/>
      <c r="Z122" s="511"/>
      <c r="AA122" s="373"/>
      <c r="AB122" s="528"/>
      <c r="AC122" s="377"/>
      <c r="AD122" s="375"/>
      <c r="AE122" s="374"/>
      <c r="AF122" s="492"/>
      <c r="AG122" s="493"/>
      <c r="AH122" s="772"/>
      <c r="AI122" s="531"/>
      <c r="AJ122" s="530"/>
      <c r="AK122" s="541" t="str">
        <f>IF(AJ122="","",(VLOOKUP(AJ122,償却率表!A:B,2,FALSE)))</f>
        <v/>
      </c>
      <c r="AL122" s="505"/>
      <c r="AM122" s="524" t="str">
        <f>IF(AL122="","",(VLOOKUP(AL122,PD!G:H,2,FALSE)))</f>
        <v/>
      </c>
      <c r="AN122" s="599"/>
      <c r="AO122" s="533"/>
      <c r="AP122" s="620"/>
      <c r="AQ122" s="621"/>
      <c r="AR122" s="528" t="str">
        <f t="shared" si="103"/>
        <v/>
      </c>
      <c r="AS122" s="377" t="str">
        <f t="shared" si="164"/>
        <v/>
      </c>
      <c r="AT122" s="540"/>
      <c r="AU122" s="392"/>
      <c r="AV122" s="393"/>
      <c r="AW122" s="577"/>
      <c r="AX122" s="373"/>
      <c r="AY122" s="616"/>
      <c r="AZ122" s="521" t="str">
        <f>IF(AY122="","",(VLOOKUP(AY122,PD!J:K,2,FALSE)))</f>
        <v/>
      </c>
      <c r="BA122" s="528"/>
      <c r="BB122" s="589">
        <f t="shared" si="205"/>
        <v>0</v>
      </c>
      <c r="BC122" s="373"/>
      <c r="BD122" s="376"/>
      <c r="BE122" s="493"/>
      <c r="BF122" s="394">
        <f t="shared" si="104"/>
        <v>0</v>
      </c>
      <c r="BG122" s="395" t="str">
        <f t="shared" si="105"/>
        <v/>
      </c>
      <c r="BH122" s="396" t="str">
        <f t="shared" si="106"/>
        <v/>
      </c>
      <c r="BI122" s="396" t="str">
        <f t="shared" si="107"/>
        <v/>
      </c>
      <c r="BJ122" s="396" t="str">
        <f t="shared" si="108"/>
        <v/>
      </c>
      <c r="BK122" s="396" t="str">
        <f t="shared" si="109"/>
        <v/>
      </c>
      <c r="BL122" s="396" t="str">
        <f t="shared" si="110"/>
        <v/>
      </c>
      <c r="BM122" s="396" t="str">
        <f t="shared" si="111"/>
        <v/>
      </c>
      <c r="BN122" s="396" t="str">
        <f t="shared" si="112"/>
        <v/>
      </c>
      <c r="BO122" s="396" t="str">
        <f t="shared" si="113"/>
        <v/>
      </c>
      <c r="BP122" s="397" t="str">
        <f t="shared" si="114"/>
        <v/>
      </c>
      <c r="BQ122" s="782"/>
      <c r="BR122" s="380"/>
      <c r="BS122" s="600"/>
      <c r="BT122" s="394">
        <f t="shared" si="115"/>
        <v>0</v>
      </c>
      <c r="BU122" s="395" t="str">
        <f t="shared" si="116"/>
        <v/>
      </c>
      <c r="BV122" s="396" t="str">
        <f t="shared" si="117"/>
        <v/>
      </c>
      <c r="BW122" s="396" t="str">
        <f t="shared" si="118"/>
        <v/>
      </c>
      <c r="BX122" s="396" t="str">
        <f t="shared" si="119"/>
        <v/>
      </c>
      <c r="BY122" s="396" t="str">
        <f t="shared" si="120"/>
        <v/>
      </c>
      <c r="BZ122" s="396" t="str">
        <f t="shared" si="121"/>
        <v/>
      </c>
      <c r="CA122" s="396" t="str">
        <f t="shared" si="122"/>
        <v/>
      </c>
      <c r="CB122" s="396" t="str">
        <f t="shared" si="123"/>
        <v/>
      </c>
      <c r="CC122" s="396" t="str">
        <f t="shared" si="124"/>
        <v/>
      </c>
      <c r="CD122" s="396" t="str">
        <f t="shared" si="125"/>
        <v/>
      </c>
      <c r="CE122" s="397" t="str">
        <f t="shared" si="126"/>
        <v/>
      </c>
      <c r="CF122" s="379"/>
      <c r="CG122" s="378"/>
      <c r="CH122" s="378"/>
      <c r="CI122" s="378"/>
      <c r="CJ122" s="382"/>
      <c r="CK122" s="398">
        <f t="shared" si="165"/>
        <v>0</v>
      </c>
      <c r="CL122" s="709">
        <f t="shared" si="166"/>
        <v>0</v>
      </c>
      <c r="CM122" s="710">
        <f t="shared" si="167"/>
        <v>0</v>
      </c>
      <c r="CN122" s="710">
        <f t="shared" si="168"/>
        <v>0</v>
      </c>
      <c r="CO122" s="786">
        <f t="shared" si="169"/>
        <v>0</v>
      </c>
      <c r="CP122" s="617">
        <f t="shared" si="170"/>
        <v>0</v>
      </c>
      <c r="CQ122" s="503"/>
      <c r="CR122" s="373"/>
      <c r="CS122" s="377"/>
      <c r="CT122" s="590"/>
      <c r="CU122" s="590"/>
      <c r="CV122" s="373"/>
      <c r="CW122" s="376"/>
      <c r="CX122" s="376"/>
      <c r="CY122" s="376"/>
      <c r="CZ122" s="376"/>
      <c r="DA122" s="376"/>
      <c r="DB122" s="376"/>
      <c r="DC122" s="376"/>
      <c r="DD122" s="376"/>
      <c r="DE122" s="377"/>
      <c r="DF122" s="373"/>
      <c r="DG122" s="376"/>
      <c r="DH122" s="376"/>
      <c r="DI122" s="376"/>
      <c r="DJ122" s="376"/>
      <c r="DK122" s="376"/>
      <c r="DL122" s="376"/>
      <c r="DM122" s="376"/>
      <c r="DN122" s="376"/>
      <c r="DO122" s="376"/>
      <c r="DP122" s="377"/>
      <c r="DQ122" s="592"/>
      <c r="DR122" s="373"/>
      <c r="DS122" s="376"/>
      <c r="DT122" s="376"/>
      <c r="DU122" s="376"/>
      <c r="DV122" s="376"/>
      <c r="DW122" s="376"/>
      <c r="DX122" s="376"/>
      <c r="DY122" s="376"/>
      <c r="DZ122" s="376"/>
      <c r="EA122" s="376"/>
      <c r="EB122" s="376"/>
      <c r="EC122" s="376"/>
      <c r="ED122" s="376"/>
      <c r="EE122" s="376"/>
      <c r="EF122" s="374"/>
      <c r="EG122" s="374"/>
      <c r="EH122" s="374"/>
      <c r="EI122" s="374"/>
      <c r="EJ122" s="374"/>
      <c r="EK122" s="374"/>
      <c r="EL122" s="374"/>
      <c r="EM122" s="374"/>
      <c r="EN122" s="374"/>
      <c r="EO122" s="766">
        <f t="shared" si="127"/>
        <v>0</v>
      </c>
      <c r="EP122" s="374"/>
      <c r="EQ122" s="374"/>
      <c r="ER122" s="374"/>
      <c r="ES122" s="374"/>
      <c r="ET122" s="374"/>
      <c r="EU122" s="377"/>
      <c r="EV122" s="590"/>
      <c r="EW122" s="618">
        <f t="shared" si="161"/>
        <v>0</v>
      </c>
      <c r="EX122" s="709">
        <f t="shared" si="206"/>
        <v>0</v>
      </c>
      <c r="EY122" s="710">
        <f t="shared" si="207"/>
        <v>0</v>
      </c>
      <c r="EZ122" s="710">
        <f t="shared" si="208"/>
        <v>0</v>
      </c>
      <c r="FA122" s="711">
        <f t="shared" si="209"/>
        <v>0</v>
      </c>
      <c r="FB122" s="379"/>
      <c r="FC122" s="378"/>
      <c r="FD122" s="378"/>
      <c r="FE122" s="609"/>
      <c r="FF122" s="381">
        <f t="shared" si="163"/>
        <v>0</v>
      </c>
    </row>
    <row r="123" spans="1:162" s="277" customFormat="1" x14ac:dyDescent="0.15">
      <c r="A123" s="492">
        <v>109</v>
      </c>
      <c r="B123" s="511"/>
      <c r="C123" s="490"/>
      <c r="D123" s="777" t="str">
        <f>IF(C123="","",(VLOOKUP(C123,PD!A:B,2,FALSE)))</f>
        <v/>
      </c>
      <c r="E123" s="390"/>
      <c r="F123" s="390"/>
      <c r="G123" s="547"/>
      <c r="H123" s="528"/>
      <c r="I123" s="376"/>
      <c r="J123" s="528"/>
      <c r="K123" s="377"/>
      <c r="L123" s="373"/>
      <c r="M123" s="547"/>
      <c r="N123" s="374"/>
      <c r="O123" s="530"/>
      <c r="P123" s="528"/>
      <c r="Q123" s="511"/>
      <c r="R123" s="530"/>
      <c r="S123" s="376"/>
      <c r="T123" s="528"/>
      <c r="U123" s="757"/>
      <c r="V123" s="754"/>
      <c r="W123" s="528"/>
      <c r="X123" s="376"/>
      <c r="Y123" s="376"/>
      <c r="Z123" s="511"/>
      <c r="AA123" s="373"/>
      <c r="AB123" s="528"/>
      <c r="AC123" s="377"/>
      <c r="AD123" s="375"/>
      <c r="AE123" s="374"/>
      <c r="AF123" s="492"/>
      <c r="AG123" s="493"/>
      <c r="AH123" s="772"/>
      <c r="AI123" s="531"/>
      <c r="AJ123" s="530"/>
      <c r="AK123" s="541" t="str">
        <f>IF(AJ123="","",(VLOOKUP(AJ123,償却率表!A:B,2,FALSE)))</f>
        <v/>
      </c>
      <c r="AL123" s="505"/>
      <c r="AM123" s="524" t="str">
        <f>IF(AL123="","",(VLOOKUP(AL123,PD!G:H,2,FALSE)))</f>
        <v/>
      </c>
      <c r="AN123" s="599"/>
      <c r="AO123" s="533"/>
      <c r="AP123" s="620"/>
      <c r="AQ123" s="621"/>
      <c r="AR123" s="528" t="str">
        <f t="shared" si="103"/>
        <v/>
      </c>
      <c r="AS123" s="377" t="str">
        <f t="shared" si="164"/>
        <v/>
      </c>
      <c r="AT123" s="540"/>
      <c r="AU123" s="392"/>
      <c r="AV123" s="393"/>
      <c r="AW123" s="577"/>
      <c r="AX123" s="373"/>
      <c r="AY123" s="616"/>
      <c r="AZ123" s="521" t="str">
        <f>IF(AY123="","",(VLOOKUP(AY123,PD!J:K,2,FALSE)))</f>
        <v/>
      </c>
      <c r="BA123" s="528"/>
      <c r="BB123" s="589">
        <f t="shared" si="205"/>
        <v>0</v>
      </c>
      <c r="BC123" s="373"/>
      <c r="BD123" s="376"/>
      <c r="BE123" s="493"/>
      <c r="BF123" s="394">
        <f t="shared" si="104"/>
        <v>0</v>
      </c>
      <c r="BG123" s="395" t="str">
        <f t="shared" si="105"/>
        <v/>
      </c>
      <c r="BH123" s="396" t="str">
        <f t="shared" si="106"/>
        <v/>
      </c>
      <c r="BI123" s="396" t="str">
        <f t="shared" si="107"/>
        <v/>
      </c>
      <c r="BJ123" s="396" t="str">
        <f t="shared" si="108"/>
        <v/>
      </c>
      <c r="BK123" s="396" t="str">
        <f t="shared" si="109"/>
        <v/>
      </c>
      <c r="BL123" s="396" t="str">
        <f t="shared" si="110"/>
        <v/>
      </c>
      <c r="BM123" s="396" t="str">
        <f t="shared" si="111"/>
        <v/>
      </c>
      <c r="BN123" s="396" t="str">
        <f t="shared" si="112"/>
        <v/>
      </c>
      <c r="BO123" s="396" t="str">
        <f t="shared" si="113"/>
        <v/>
      </c>
      <c r="BP123" s="397" t="str">
        <f t="shared" si="114"/>
        <v/>
      </c>
      <c r="BQ123" s="782"/>
      <c r="BR123" s="380"/>
      <c r="BS123" s="600"/>
      <c r="BT123" s="394">
        <f t="shared" si="115"/>
        <v>0</v>
      </c>
      <c r="BU123" s="395" t="str">
        <f t="shared" si="116"/>
        <v/>
      </c>
      <c r="BV123" s="396" t="str">
        <f t="shared" si="117"/>
        <v/>
      </c>
      <c r="BW123" s="396" t="str">
        <f t="shared" si="118"/>
        <v/>
      </c>
      <c r="BX123" s="396" t="str">
        <f t="shared" si="119"/>
        <v/>
      </c>
      <c r="BY123" s="396" t="str">
        <f t="shared" si="120"/>
        <v/>
      </c>
      <c r="BZ123" s="396" t="str">
        <f t="shared" si="121"/>
        <v/>
      </c>
      <c r="CA123" s="396" t="str">
        <f t="shared" si="122"/>
        <v/>
      </c>
      <c r="CB123" s="396" t="str">
        <f t="shared" si="123"/>
        <v/>
      </c>
      <c r="CC123" s="396" t="str">
        <f t="shared" si="124"/>
        <v/>
      </c>
      <c r="CD123" s="396" t="str">
        <f t="shared" si="125"/>
        <v/>
      </c>
      <c r="CE123" s="397" t="str">
        <f t="shared" si="126"/>
        <v/>
      </c>
      <c r="CF123" s="379"/>
      <c r="CG123" s="378"/>
      <c r="CH123" s="378"/>
      <c r="CI123" s="378"/>
      <c r="CJ123" s="382"/>
      <c r="CK123" s="398">
        <f t="shared" si="165"/>
        <v>0</v>
      </c>
      <c r="CL123" s="709">
        <f t="shared" si="166"/>
        <v>0</v>
      </c>
      <c r="CM123" s="710">
        <f t="shared" si="167"/>
        <v>0</v>
      </c>
      <c r="CN123" s="710">
        <f t="shared" si="168"/>
        <v>0</v>
      </c>
      <c r="CO123" s="786">
        <f t="shared" si="169"/>
        <v>0</v>
      </c>
      <c r="CP123" s="617">
        <f t="shared" si="170"/>
        <v>0</v>
      </c>
      <c r="CQ123" s="503"/>
      <c r="CR123" s="373"/>
      <c r="CS123" s="377"/>
      <c r="CT123" s="590"/>
      <c r="CU123" s="590"/>
      <c r="CV123" s="373"/>
      <c r="CW123" s="376"/>
      <c r="CX123" s="376"/>
      <c r="CY123" s="376"/>
      <c r="CZ123" s="376"/>
      <c r="DA123" s="376"/>
      <c r="DB123" s="376"/>
      <c r="DC123" s="376"/>
      <c r="DD123" s="376"/>
      <c r="DE123" s="377"/>
      <c r="DF123" s="373"/>
      <c r="DG123" s="376"/>
      <c r="DH123" s="376"/>
      <c r="DI123" s="376"/>
      <c r="DJ123" s="376"/>
      <c r="DK123" s="376"/>
      <c r="DL123" s="376"/>
      <c r="DM123" s="376"/>
      <c r="DN123" s="376"/>
      <c r="DO123" s="376"/>
      <c r="DP123" s="377"/>
      <c r="DQ123" s="592"/>
      <c r="DR123" s="373"/>
      <c r="DS123" s="376"/>
      <c r="DT123" s="376"/>
      <c r="DU123" s="376"/>
      <c r="DV123" s="376"/>
      <c r="DW123" s="376"/>
      <c r="DX123" s="376"/>
      <c r="DY123" s="376"/>
      <c r="DZ123" s="376"/>
      <c r="EA123" s="376"/>
      <c r="EB123" s="376"/>
      <c r="EC123" s="376"/>
      <c r="ED123" s="376"/>
      <c r="EE123" s="376"/>
      <c r="EF123" s="374"/>
      <c r="EG123" s="374"/>
      <c r="EH123" s="374"/>
      <c r="EI123" s="374"/>
      <c r="EJ123" s="374"/>
      <c r="EK123" s="374"/>
      <c r="EL123" s="374"/>
      <c r="EM123" s="374"/>
      <c r="EN123" s="374"/>
      <c r="EO123" s="766">
        <f t="shared" si="127"/>
        <v>0</v>
      </c>
      <c r="EP123" s="374"/>
      <c r="EQ123" s="374"/>
      <c r="ER123" s="374"/>
      <c r="ES123" s="374"/>
      <c r="ET123" s="374"/>
      <c r="EU123" s="377"/>
      <c r="EV123" s="590"/>
      <c r="EW123" s="618">
        <f t="shared" si="161"/>
        <v>0</v>
      </c>
      <c r="EX123" s="709">
        <f t="shared" si="206"/>
        <v>0</v>
      </c>
      <c r="EY123" s="710">
        <f t="shared" si="207"/>
        <v>0</v>
      </c>
      <c r="EZ123" s="710">
        <f t="shared" si="208"/>
        <v>0</v>
      </c>
      <c r="FA123" s="711">
        <f t="shared" si="209"/>
        <v>0</v>
      </c>
      <c r="FB123" s="379"/>
      <c r="FC123" s="378"/>
      <c r="FD123" s="378"/>
      <c r="FE123" s="609"/>
      <c r="FF123" s="381">
        <f t="shared" si="163"/>
        <v>0</v>
      </c>
    </row>
    <row r="124" spans="1:162" s="277" customFormat="1" x14ac:dyDescent="0.15">
      <c r="A124" s="492">
        <v>110</v>
      </c>
      <c r="B124" s="511"/>
      <c r="C124" s="490"/>
      <c r="D124" s="777" t="str">
        <f>IF(C124="","",(VLOOKUP(C124,PD!A:B,2,FALSE)))</f>
        <v/>
      </c>
      <c r="E124" s="390"/>
      <c r="F124" s="390"/>
      <c r="G124" s="547"/>
      <c r="H124" s="528"/>
      <c r="I124" s="376"/>
      <c r="J124" s="528"/>
      <c r="K124" s="377"/>
      <c r="L124" s="373"/>
      <c r="M124" s="547"/>
      <c r="N124" s="374"/>
      <c r="O124" s="530"/>
      <c r="P124" s="528"/>
      <c r="Q124" s="511"/>
      <c r="R124" s="530"/>
      <c r="S124" s="376"/>
      <c r="T124" s="528"/>
      <c r="U124" s="757"/>
      <c r="V124" s="754"/>
      <c r="W124" s="528"/>
      <c r="X124" s="376"/>
      <c r="Y124" s="376"/>
      <c r="Z124" s="511"/>
      <c r="AA124" s="373"/>
      <c r="AB124" s="528"/>
      <c r="AC124" s="377"/>
      <c r="AD124" s="375"/>
      <c r="AE124" s="374"/>
      <c r="AF124" s="492"/>
      <c r="AG124" s="493"/>
      <c r="AH124" s="772"/>
      <c r="AI124" s="531"/>
      <c r="AJ124" s="530"/>
      <c r="AK124" s="541" t="str">
        <f>IF(AJ124="","",(VLOOKUP(AJ124,償却率表!A:B,2,FALSE)))</f>
        <v/>
      </c>
      <c r="AL124" s="505"/>
      <c r="AM124" s="524" t="str">
        <f>IF(AL124="","",(VLOOKUP(AL124,PD!G:H,2,FALSE)))</f>
        <v/>
      </c>
      <c r="AN124" s="599"/>
      <c r="AO124" s="533"/>
      <c r="AP124" s="620"/>
      <c r="AQ124" s="621"/>
      <c r="AR124" s="528" t="str">
        <f t="shared" si="103"/>
        <v/>
      </c>
      <c r="AS124" s="377" t="str">
        <f t="shared" si="164"/>
        <v/>
      </c>
      <c r="AT124" s="540"/>
      <c r="AU124" s="392"/>
      <c r="AV124" s="393"/>
      <c r="AW124" s="577"/>
      <c r="AX124" s="373"/>
      <c r="AY124" s="616"/>
      <c r="AZ124" s="521" t="str">
        <f>IF(AY124="","",(VLOOKUP(AY124,PD!J:K,2,FALSE)))</f>
        <v/>
      </c>
      <c r="BA124" s="528"/>
      <c r="BB124" s="589">
        <f t="shared" si="205"/>
        <v>0</v>
      </c>
      <c r="BC124" s="373"/>
      <c r="BD124" s="376"/>
      <c r="BE124" s="493"/>
      <c r="BF124" s="394">
        <f t="shared" si="104"/>
        <v>0</v>
      </c>
      <c r="BG124" s="395" t="str">
        <f t="shared" si="105"/>
        <v/>
      </c>
      <c r="BH124" s="396" t="str">
        <f t="shared" si="106"/>
        <v/>
      </c>
      <c r="BI124" s="396" t="str">
        <f t="shared" si="107"/>
        <v/>
      </c>
      <c r="BJ124" s="396" t="str">
        <f t="shared" si="108"/>
        <v/>
      </c>
      <c r="BK124" s="396" t="str">
        <f t="shared" si="109"/>
        <v/>
      </c>
      <c r="BL124" s="396" t="str">
        <f t="shared" si="110"/>
        <v/>
      </c>
      <c r="BM124" s="396" t="str">
        <f t="shared" si="111"/>
        <v/>
      </c>
      <c r="BN124" s="396" t="str">
        <f t="shared" si="112"/>
        <v/>
      </c>
      <c r="BO124" s="396" t="str">
        <f t="shared" si="113"/>
        <v/>
      </c>
      <c r="BP124" s="397" t="str">
        <f t="shared" si="114"/>
        <v/>
      </c>
      <c r="BQ124" s="782"/>
      <c r="BR124" s="380"/>
      <c r="BS124" s="600"/>
      <c r="BT124" s="394">
        <f t="shared" si="115"/>
        <v>0</v>
      </c>
      <c r="BU124" s="395" t="str">
        <f t="shared" si="116"/>
        <v/>
      </c>
      <c r="BV124" s="396" t="str">
        <f t="shared" si="117"/>
        <v/>
      </c>
      <c r="BW124" s="396" t="str">
        <f t="shared" si="118"/>
        <v/>
      </c>
      <c r="BX124" s="396" t="str">
        <f t="shared" si="119"/>
        <v/>
      </c>
      <c r="BY124" s="396" t="str">
        <f t="shared" si="120"/>
        <v/>
      </c>
      <c r="BZ124" s="396" t="str">
        <f t="shared" si="121"/>
        <v/>
      </c>
      <c r="CA124" s="396" t="str">
        <f t="shared" si="122"/>
        <v/>
      </c>
      <c r="CB124" s="396" t="str">
        <f t="shared" si="123"/>
        <v/>
      </c>
      <c r="CC124" s="396" t="str">
        <f t="shared" si="124"/>
        <v/>
      </c>
      <c r="CD124" s="396" t="str">
        <f t="shared" si="125"/>
        <v/>
      </c>
      <c r="CE124" s="397" t="str">
        <f t="shared" si="126"/>
        <v/>
      </c>
      <c r="CF124" s="379"/>
      <c r="CG124" s="378"/>
      <c r="CH124" s="378"/>
      <c r="CI124" s="378"/>
      <c r="CJ124" s="382"/>
      <c r="CK124" s="398">
        <f t="shared" si="165"/>
        <v>0</v>
      </c>
      <c r="CL124" s="709">
        <f t="shared" si="166"/>
        <v>0</v>
      </c>
      <c r="CM124" s="710">
        <f t="shared" si="167"/>
        <v>0</v>
      </c>
      <c r="CN124" s="710">
        <f t="shared" si="168"/>
        <v>0</v>
      </c>
      <c r="CO124" s="786">
        <f t="shared" si="169"/>
        <v>0</v>
      </c>
      <c r="CP124" s="617">
        <f t="shared" si="170"/>
        <v>0</v>
      </c>
      <c r="CQ124" s="503"/>
      <c r="CR124" s="373"/>
      <c r="CS124" s="377"/>
      <c r="CT124" s="590"/>
      <c r="CU124" s="590"/>
      <c r="CV124" s="373"/>
      <c r="CW124" s="376"/>
      <c r="CX124" s="376"/>
      <c r="CY124" s="376"/>
      <c r="CZ124" s="376"/>
      <c r="DA124" s="376"/>
      <c r="DB124" s="376"/>
      <c r="DC124" s="376"/>
      <c r="DD124" s="376"/>
      <c r="DE124" s="377"/>
      <c r="DF124" s="373"/>
      <c r="DG124" s="376"/>
      <c r="DH124" s="376"/>
      <c r="DI124" s="376"/>
      <c r="DJ124" s="376"/>
      <c r="DK124" s="376"/>
      <c r="DL124" s="376"/>
      <c r="DM124" s="376"/>
      <c r="DN124" s="376"/>
      <c r="DO124" s="376"/>
      <c r="DP124" s="377"/>
      <c r="DQ124" s="592"/>
      <c r="DR124" s="373"/>
      <c r="DS124" s="376"/>
      <c r="DT124" s="376"/>
      <c r="DU124" s="376"/>
      <c r="DV124" s="376"/>
      <c r="DW124" s="376"/>
      <c r="DX124" s="376"/>
      <c r="DY124" s="376"/>
      <c r="DZ124" s="376"/>
      <c r="EA124" s="376"/>
      <c r="EB124" s="376"/>
      <c r="EC124" s="376"/>
      <c r="ED124" s="376"/>
      <c r="EE124" s="376"/>
      <c r="EF124" s="374"/>
      <c r="EG124" s="374"/>
      <c r="EH124" s="374"/>
      <c r="EI124" s="374"/>
      <c r="EJ124" s="374"/>
      <c r="EK124" s="374"/>
      <c r="EL124" s="374"/>
      <c r="EM124" s="374"/>
      <c r="EN124" s="374"/>
      <c r="EO124" s="766">
        <f t="shared" si="127"/>
        <v>0</v>
      </c>
      <c r="EP124" s="374"/>
      <c r="EQ124" s="374"/>
      <c r="ER124" s="374"/>
      <c r="ES124" s="374"/>
      <c r="ET124" s="374"/>
      <c r="EU124" s="377"/>
      <c r="EV124" s="590"/>
      <c r="EW124" s="618">
        <f t="shared" si="161"/>
        <v>0</v>
      </c>
      <c r="EX124" s="709">
        <f t="shared" si="206"/>
        <v>0</v>
      </c>
      <c r="EY124" s="710">
        <f t="shared" si="207"/>
        <v>0</v>
      </c>
      <c r="EZ124" s="710">
        <f t="shared" si="208"/>
        <v>0</v>
      </c>
      <c r="FA124" s="711">
        <f t="shared" si="209"/>
        <v>0</v>
      </c>
      <c r="FB124" s="379"/>
      <c r="FC124" s="378"/>
      <c r="FD124" s="378"/>
      <c r="FE124" s="609"/>
      <c r="FF124" s="381">
        <f t="shared" si="163"/>
        <v>0</v>
      </c>
    </row>
    <row r="125" spans="1:162" s="277" customFormat="1" x14ac:dyDescent="0.15">
      <c r="A125" s="492">
        <v>111</v>
      </c>
      <c r="B125" s="511"/>
      <c r="C125" s="490"/>
      <c r="D125" s="777" t="str">
        <f>IF(C125="","",(VLOOKUP(C125,PD!A:B,2,FALSE)))</f>
        <v/>
      </c>
      <c r="E125" s="390"/>
      <c r="F125" s="390"/>
      <c r="G125" s="547"/>
      <c r="H125" s="528"/>
      <c r="I125" s="376"/>
      <c r="J125" s="528"/>
      <c r="K125" s="377"/>
      <c r="L125" s="373"/>
      <c r="M125" s="547"/>
      <c r="N125" s="374"/>
      <c r="O125" s="530"/>
      <c r="P125" s="528"/>
      <c r="Q125" s="511"/>
      <c r="R125" s="530"/>
      <c r="S125" s="376"/>
      <c r="T125" s="528"/>
      <c r="U125" s="757"/>
      <c r="V125" s="754"/>
      <c r="W125" s="528"/>
      <c r="X125" s="376"/>
      <c r="Y125" s="376"/>
      <c r="Z125" s="511"/>
      <c r="AA125" s="373"/>
      <c r="AB125" s="528"/>
      <c r="AC125" s="377"/>
      <c r="AD125" s="375"/>
      <c r="AE125" s="374"/>
      <c r="AF125" s="492"/>
      <c r="AG125" s="493"/>
      <c r="AH125" s="772"/>
      <c r="AI125" s="531"/>
      <c r="AJ125" s="530"/>
      <c r="AK125" s="541" t="str">
        <f>IF(AJ125="","",(VLOOKUP(AJ125,償却率表!A:B,2,FALSE)))</f>
        <v/>
      </c>
      <c r="AL125" s="505"/>
      <c r="AM125" s="524" t="str">
        <f>IF(AL125="","",(VLOOKUP(AL125,PD!G:H,2,FALSE)))</f>
        <v/>
      </c>
      <c r="AN125" s="599"/>
      <c r="AO125" s="533"/>
      <c r="AP125" s="620"/>
      <c r="AQ125" s="621"/>
      <c r="AR125" s="528" t="str">
        <f t="shared" si="103"/>
        <v/>
      </c>
      <c r="AS125" s="377" t="str">
        <f t="shared" si="164"/>
        <v/>
      </c>
      <c r="AT125" s="540"/>
      <c r="AU125" s="392"/>
      <c r="AV125" s="393"/>
      <c r="AW125" s="577"/>
      <c r="AX125" s="373"/>
      <c r="AY125" s="616"/>
      <c r="AZ125" s="521" t="str">
        <f>IF(AY125="","",(VLOOKUP(AY125,PD!J:K,2,FALSE)))</f>
        <v/>
      </c>
      <c r="BA125" s="528"/>
      <c r="BB125" s="589">
        <f t="shared" si="205"/>
        <v>0</v>
      </c>
      <c r="BC125" s="373"/>
      <c r="BD125" s="376"/>
      <c r="BE125" s="493"/>
      <c r="BF125" s="394">
        <f t="shared" si="104"/>
        <v>0</v>
      </c>
      <c r="BG125" s="395" t="str">
        <f t="shared" si="105"/>
        <v/>
      </c>
      <c r="BH125" s="396" t="str">
        <f t="shared" si="106"/>
        <v/>
      </c>
      <c r="BI125" s="396" t="str">
        <f t="shared" si="107"/>
        <v/>
      </c>
      <c r="BJ125" s="396" t="str">
        <f t="shared" si="108"/>
        <v/>
      </c>
      <c r="BK125" s="396" t="str">
        <f t="shared" si="109"/>
        <v/>
      </c>
      <c r="BL125" s="396" t="str">
        <f t="shared" si="110"/>
        <v/>
      </c>
      <c r="BM125" s="396" t="str">
        <f t="shared" si="111"/>
        <v/>
      </c>
      <c r="BN125" s="396" t="str">
        <f t="shared" si="112"/>
        <v/>
      </c>
      <c r="BO125" s="396" t="str">
        <f t="shared" si="113"/>
        <v/>
      </c>
      <c r="BP125" s="397" t="str">
        <f t="shared" si="114"/>
        <v/>
      </c>
      <c r="BQ125" s="782"/>
      <c r="BR125" s="380"/>
      <c r="BS125" s="600"/>
      <c r="BT125" s="394">
        <f t="shared" si="115"/>
        <v>0</v>
      </c>
      <c r="BU125" s="395" t="str">
        <f t="shared" si="116"/>
        <v/>
      </c>
      <c r="BV125" s="396" t="str">
        <f t="shared" si="117"/>
        <v/>
      </c>
      <c r="BW125" s="396" t="str">
        <f t="shared" si="118"/>
        <v/>
      </c>
      <c r="BX125" s="396" t="str">
        <f t="shared" si="119"/>
        <v/>
      </c>
      <c r="BY125" s="396" t="str">
        <f t="shared" si="120"/>
        <v/>
      </c>
      <c r="BZ125" s="396" t="str">
        <f t="shared" si="121"/>
        <v/>
      </c>
      <c r="CA125" s="396" t="str">
        <f t="shared" si="122"/>
        <v/>
      </c>
      <c r="CB125" s="396" t="str">
        <f t="shared" si="123"/>
        <v/>
      </c>
      <c r="CC125" s="396" t="str">
        <f t="shared" si="124"/>
        <v/>
      </c>
      <c r="CD125" s="396" t="str">
        <f t="shared" si="125"/>
        <v/>
      </c>
      <c r="CE125" s="397" t="str">
        <f t="shared" si="126"/>
        <v/>
      </c>
      <c r="CF125" s="379"/>
      <c r="CG125" s="378"/>
      <c r="CH125" s="378"/>
      <c r="CI125" s="378"/>
      <c r="CJ125" s="382"/>
      <c r="CK125" s="398">
        <f t="shared" si="165"/>
        <v>0</v>
      </c>
      <c r="CL125" s="709">
        <f t="shared" si="166"/>
        <v>0</v>
      </c>
      <c r="CM125" s="710">
        <f t="shared" si="167"/>
        <v>0</v>
      </c>
      <c r="CN125" s="710">
        <f t="shared" si="168"/>
        <v>0</v>
      </c>
      <c r="CO125" s="786">
        <f t="shared" si="169"/>
        <v>0</v>
      </c>
      <c r="CP125" s="617">
        <f t="shared" si="170"/>
        <v>0</v>
      </c>
      <c r="CQ125" s="503"/>
      <c r="CR125" s="373"/>
      <c r="CS125" s="377"/>
      <c r="CT125" s="590"/>
      <c r="CU125" s="590"/>
      <c r="CV125" s="373"/>
      <c r="CW125" s="376"/>
      <c r="CX125" s="376"/>
      <c r="CY125" s="376"/>
      <c r="CZ125" s="376"/>
      <c r="DA125" s="376"/>
      <c r="DB125" s="376"/>
      <c r="DC125" s="376"/>
      <c r="DD125" s="376"/>
      <c r="DE125" s="377"/>
      <c r="DF125" s="373"/>
      <c r="DG125" s="376"/>
      <c r="DH125" s="376"/>
      <c r="DI125" s="376"/>
      <c r="DJ125" s="376"/>
      <c r="DK125" s="376"/>
      <c r="DL125" s="376"/>
      <c r="DM125" s="376"/>
      <c r="DN125" s="376"/>
      <c r="DO125" s="376"/>
      <c r="DP125" s="377"/>
      <c r="DQ125" s="592"/>
      <c r="DR125" s="373"/>
      <c r="DS125" s="376"/>
      <c r="DT125" s="376"/>
      <c r="DU125" s="376"/>
      <c r="DV125" s="376"/>
      <c r="DW125" s="376"/>
      <c r="DX125" s="376"/>
      <c r="DY125" s="376"/>
      <c r="DZ125" s="376"/>
      <c r="EA125" s="376"/>
      <c r="EB125" s="376"/>
      <c r="EC125" s="376"/>
      <c r="ED125" s="376"/>
      <c r="EE125" s="376"/>
      <c r="EF125" s="374"/>
      <c r="EG125" s="374"/>
      <c r="EH125" s="374"/>
      <c r="EI125" s="374"/>
      <c r="EJ125" s="374"/>
      <c r="EK125" s="374"/>
      <c r="EL125" s="374"/>
      <c r="EM125" s="374"/>
      <c r="EN125" s="374"/>
      <c r="EO125" s="766">
        <f t="shared" si="127"/>
        <v>0</v>
      </c>
      <c r="EP125" s="374"/>
      <c r="EQ125" s="374"/>
      <c r="ER125" s="374"/>
      <c r="ES125" s="374"/>
      <c r="ET125" s="374"/>
      <c r="EU125" s="377"/>
      <c r="EV125" s="590"/>
      <c r="EW125" s="618">
        <f t="shared" si="161"/>
        <v>0</v>
      </c>
      <c r="EX125" s="709">
        <f t="shared" si="206"/>
        <v>0</v>
      </c>
      <c r="EY125" s="710">
        <f t="shared" si="207"/>
        <v>0</v>
      </c>
      <c r="EZ125" s="710">
        <f t="shared" si="208"/>
        <v>0</v>
      </c>
      <c r="FA125" s="711">
        <f t="shared" si="209"/>
        <v>0</v>
      </c>
      <c r="FB125" s="379"/>
      <c r="FC125" s="378"/>
      <c r="FD125" s="378"/>
      <c r="FE125" s="609"/>
      <c r="FF125" s="381">
        <f t="shared" si="163"/>
        <v>0</v>
      </c>
    </row>
    <row r="126" spans="1:162" s="277" customFormat="1" x14ac:dyDescent="0.15">
      <c r="A126" s="492">
        <v>112</v>
      </c>
      <c r="B126" s="511"/>
      <c r="C126" s="490"/>
      <c r="D126" s="777" t="str">
        <f>IF(C126="","",(VLOOKUP(C126,PD!A:B,2,FALSE)))</f>
        <v/>
      </c>
      <c r="E126" s="390"/>
      <c r="F126" s="390"/>
      <c r="G126" s="547"/>
      <c r="H126" s="528"/>
      <c r="I126" s="376"/>
      <c r="J126" s="528"/>
      <c r="K126" s="377"/>
      <c r="L126" s="373"/>
      <c r="M126" s="547"/>
      <c r="N126" s="374"/>
      <c r="O126" s="530"/>
      <c r="P126" s="528"/>
      <c r="Q126" s="511"/>
      <c r="R126" s="530"/>
      <c r="S126" s="376"/>
      <c r="T126" s="528"/>
      <c r="U126" s="757"/>
      <c r="V126" s="754"/>
      <c r="W126" s="528"/>
      <c r="X126" s="376"/>
      <c r="Y126" s="376"/>
      <c r="Z126" s="511"/>
      <c r="AA126" s="373"/>
      <c r="AB126" s="528"/>
      <c r="AC126" s="377"/>
      <c r="AD126" s="375"/>
      <c r="AE126" s="374"/>
      <c r="AF126" s="492"/>
      <c r="AG126" s="493"/>
      <c r="AH126" s="772"/>
      <c r="AI126" s="531"/>
      <c r="AJ126" s="530"/>
      <c r="AK126" s="541" t="str">
        <f>IF(AJ126="","",(VLOOKUP(AJ126,償却率表!A:B,2,FALSE)))</f>
        <v/>
      </c>
      <c r="AL126" s="505"/>
      <c r="AM126" s="524" t="str">
        <f>IF(AL126="","",(VLOOKUP(AL126,PD!G:H,2,FALSE)))</f>
        <v/>
      </c>
      <c r="AN126" s="599"/>
      <c r="AO126" s="533"/>
      <c r="AP126" s="620"/>
      <c r="AQ126" s="621"/>
      <c r="AR126" s="528" t="str">
        <f t="shared" si="103"/>
        <v/>
      </c>
      <c r="AS126" s="377" t="str">
        <f t="shared" si="164"/>
        <v/>
      </c>
      <c r="AT126" s="540"/>
      <c r="AU126" s="392"/>
      <c r="AV126" s="393"/>
      <c r="AW126" s="577"/>
      <c r="AX126" s="373"/>
      <c r="AY126" s="616"/>
      <c r="AZ126" s="521" t="str">
        <f>IF(AY126="","",(VLOOKUP(AY126,PD!J:K,2,FALSE)))</f>
        <v/>
      </c>
      <c r="BA126" s="528"/>
      <c r="BB126" s="589">
        <f t="shared" si="205"/>
        <v>0</v>
      </c>
      <c r="BC126" s="373"/>
      <c r="BD126" s="376"/>
      <c r="BE126" s="493"/>
      <c r="BF126" s="394">
        <f t="shared" si="104"/>
        <v>0</v>
      </c>
      <c r="BG126" s="395" t="str">
        <f t="shared" si="105"/>
        <v/>
      </c>
      <c r="BH126" s="396" t="str">
        <f t="shared" si="106"/>
        <v/>
      </c>
      <c r="BI126" s="396" t="str">
        <f t="shared" si="107"/>
        <v/>
      </c>
      <c r="BJ126" s="396" t="str">
        <f t="shared" si="108"/>
        <v/>
      </c>
      <c r="BK126" s="396" t="str">
        <f t="shared" si="109"/>
        <v/>
      </c>
      <c r="BL126" s="396" t="str">
        <f t="shared" si="110"/>
        <v/>
      </c>
      <c r="BM126" s="396" t="str">
        <f t="shared" si="111"/>
        <v/>
      </c>
      <c r="BN126" s="396" t="str">
        <f t="shared" si="112"/>
        <v/>
      </c>
      <c r="BO126" s="396" t="str">
        <f t="shared" si="113"/>
        <v/>
      </c>
      <c r="BP126" s="397" t="str">
        <f t="shared" si="114"/>
        <v/>
      </c>
      <c r="BQ126" s="782"/>
      <c r="BR126" s="380"/>
      <c r="BS126" s="600"/>
      <c r="BT126" s="394">
        <f t="shared" si="115"/>
        <v>0</v>
      </c>
      <c r="BU126" s="395" t="str">
        <f t="shared" si="116"/>
        <v/>
      </c>
      <c r="BV126" s="396" t="str">
        <f t="shared" si="117"/>
        <v/>
      </c>
      <c r="BW126" s="396" t="str">
        <f t="shared" si="118"/>
        <v/>
      </c>
      <c r="BX126" s="396" t="str">
        <f t="shared" si="119"/>
        <v/>
      </c>
      <c r="BY126" s="396" t="str">
        <f t="shared" si="120"/>
        <v/>
      </c>
      <c r="BZ126" s="396" t="str">
        <f t="shared" si="121"/>
        <v/>
      </c>
      <c r="CA126" s="396" t="str">
        <f t="shared" si="122"/>
        <v/>
      </c>
      <c r="CB126" s="396" t="str">
        <f t="shared" si="123"/>
        <v/>
      </c>
      <c r="CC126" s="396" t="str">
        <f t="shared" si="124"/>
        <v/>
      </c>
      <c r="CD126" s="396" t="str">
        <f t="shared" si="125"/>
        <v/>
      </c>
      <c r="CE126" s="397" t="str">
        <f t="shared" si="126"/>
        <v/>
      </c>
      <c r="CF126" s="379"/>
      <c r="CG126" s="378"/>
      <c r="CH126" s="378"/>
      <c r="CI126" s="378"/>
      <c r="CJ126" s="382"/>
      <c r="CK126" s="398">
        <f t="shared" si="165"/>
        <v>0</v>
      </c>
      <c r="CL126" s="709">
        <f t="shared" si="166"/>
        <v>0</v>
      </c>
      <c r="CM126" s="710">
        <f t="shared" si="167"/>
        <v>0</v>
      </c>
      <c r="CN126" s="710">
        <f t="shared" si="168"/>
        <v>0</v>
      </c>
      <c r="CO126" s="786">
        <f t="shared" si="169"/>
        <v>0</v>
      </c>
      <c r="CP126" s="617">
        <f t="shared" si="170"/>
        <v>0</v>
      </c>
      <c r="CQ126" s="503"/>
      <c r="CR126" s="373"/>
      <c r="CS126" s="377"/>
      <c r="CT126" s="590"/>
      <c r="CU126" s="590"/>
      <c r="CV126" s="373"/>
      <c r="CW126" s="376"/>
      <c r="CX126" s="376"/>
      <c r="CY126" s="376"/>
      <c r="CZ126" s="376"/>
      <c r="DA126" s="376"/>
      <c r="DB126" s="376"/>
      <c r="DC126" s="376"/>
      <c r="DD126" s="376"/>
      <c r="DE126" s="377"/>
      <c r="DF126" s="373"/>
      <c r="DG126" s="376"/>
      <c r="DH126" s="376"/>
      <c r="DI126" s="376"/>
      <c r="DJ126" s="376"/>
      <c r="DK126" s="376"/>
      <c r="DL126" s="376"/>
      <c r="DM126" s="376"/>
      <c r="DN126" s="376"/>
      <c r="DO126" s="376"/>
      <c r="DP126" s="377"/>
      <c r="DQ126" s="592"/>
      <c r="DR126" s="373"/>
      <c r="DS126" s="376"/>
      <c r="DT126" s="376"/>
      <c r="DU126" s="376"/>
      <c r="DV126" s="376"/>
      <c r="DW126" s="376"/>
      <c r="DX126" s="376"/>
      <c r="DY126" s="376"/>
      <c r="DZ126" s="376"/>
      <c r="EA126" s="376"/>
      <c r="EB126" s="376"/>
      <c r="EC126" s="376"/>
      <c r="ED126" s="376"/>
      <c r="EE126" s="376"/>
      <c r="EF126" s="374"/>
      <c r="EG126" s="374"/>
      <c r="EH126" s="374"/>
      <c r="EI126" s="374"/>
      <c r="EJ126" s="374"/>
      <c r="EK126" s="374"/>
      <c r="EL126" s="374"/>
      <c r="EM126" s="374"/>
      <c r="EN126" s="374"/>
      <c r="EO126" s="766">
        <f t="shared" si="127"/>
        <v>0</v>
      </c>
      <c r="EP126" s="374"/>
      <c r="EQ126" s="374"/>
      <c r="ER126" s="374"/>
      <c r="ES126" s="374"/>
      <c r="ET126" s="374"/>
      <c r="EU126" s="377"/>
      <c r="EV126" s="590"/>
      <c r="EW126" s="618">
        <f t="shared" si="161"/>
        <v>0</v>
      </c>
      <c r="EX126" s="709">
        <f t="shared" si="206"/>
        <v>0</v>
      </c>
      <c r="EY126" s="710">
        <f t="shared" si="207"/>
        <v>0</v>
      </c>
      <c r="EZ126" s="710">
        <f t="shared" si="208"/>
        <v>0</v>
      </c>
      <c r="FA126" s="711">
        <f t="shared" si="209"/>
        <v>0</v>
      </c>
      <c r="FB126" s="379"/>
      <c r="FC126" s="378"/>
      <c r="FD126" s="378"/>
      <c r="FE126" s="609"/>
      <c r="FF126" s="381">
        <f t="shared" si="163"/>
        <v>0</v>
      </c>
    </row>
    <row r="127" spans="1:162" s="277" customFormat="1" x14ac:dyDescent="0.15">
      <c r="A127" s="492">
        <v>113</v>
      </c>
      <c r="B127" s="511"/>
      <c r="C127" s="490"/>
      <c r="D127" s="777" t="str">
        <f>IF(C127="","",(VLOOKUP(C127,PD!A:B,2,FALSE)))</f>
        <v/>
      </c>
      <c r="E127" s="390"/>
      <c r="F127" s="390"/>
      <c r="G127" s="547"/>
      <c r="H127" s="528"/>
      <c r="I127" s="376"/>
      <c r="J127" s="528"/>
      <c r="K127" s="377"/>
      <c r="L127" s="373"/>
      <c r="M127" s="547"/>
      <c r="N127" s="374"/>
      <c r="O127" s="530"/>
      <c r="P127" s="528"/>
      <c r="Q127" s="511"/>
      <c r="R127" s="530"/>
      <c r="S127" s="376"/>
      <c r="T127" s="528"/>
      <c r="U127" s="757"/>
      <c r="V127" s="754"/>
      <c r="W127" s="528"/>
      <c r="X127" s="376"/>
      <c r="Y127" s="376"/>
      <c r="Z127" s="511"/>
      <c r="AA127" s="373"/>
      <c r="AB127" s="528"/>
      <c r="AC127" s="377"/>
      <c r="AD127" s="375"/>
      <c r="AE127" s="374"/>
      <c r="AF127" s="492"/>
      <c r="AG127" s="493"/>
      <c r="AH127" s="772"/>
      <c r="AI127" s="531"/>
      <c r="AJ127" s="530"/>
      <c r="AK127" s="541" t="str">
        <f>IF(AJ127="","",(VLOOKUP(AJ127,償却率表!A:B,2,FALSE)))</f>
        <v/>
      </c>
      <c r="AL127" s="505"/>
      <c r="AM127" s="524" t="str">
        <f>IF(AL127="","",(VLOOKUP(AL127,PD!G:H,2,FALSE)))</f>
        <v/>
      </c>
      <c r="AN127" s="599"/>
      <c r="AO127" s="533"/>
      <c r="AP127" s="620"/>
      <c r="AQ127" s="621"/>
      <c r="AR127" s="528" t="str">
        <f t="shared" si="103"/>
        <v/>
      </c>
      <c r="AS127" s="377" t="str">
        <f t="shared" si="164"/>
        <v/>
      </c>
      <c r="AT127" s="540"/>
      <c r="AU127" s="392"/>
      <c r="AV127" s="393"/>
      <c r="AW127" s="577"/>
      <c r="AX127" s="373"/>
      <c r="AY127" s="616"/>
      <c r="AZ127" s="521" t="str">
        <f>IF(AY127="","",(VLOOKUP(AY127,PD!J:K,2,FALSE)))</f>
        <v/>
      </c>
      <c r="BA127" s="528"/>
      <c r="BB127" s="589">
        <f t="shared" si="205"/>
        <v>0</v>
      </c>
      <c r="BC127" s="373"/>
      <c r="BD127" s="376"/>
      <c r="BE127" s="493"/>
      <c r="BF127" s="394">
        <f t="shared" si="104"/>
        <v>0</v>
      </c>
      <c r="BG127" s="395" t="str">
        <f t="shared" si="105"/>
        <v/>
      </c>
      <c r="BH127" s="396" t="str">
        <f t="shared" si="106"/>
        <v/>
      </c>
      <c r="BI127" s="396" t="str">
        <f t="shared" si="107"/>
        <v/>
      </c>
      <c r="BJ127" s="396" t="str">
        <f t="shared" si="108"/>
        <v/>
      </c>
      <c r="BK127" s="396" t="str">
        <f t="shared" si="109"/>
        <v/>
      </c>
      <c r="BL127" s="396" t="str">
        <f t="shared" si="110"/>
        <v/>
      </c>
      <c r="BM127" s="396" t="str">
        <f t="shared" si="111"/>
        <v/>
      </c>
      <c r="BN127" s="396" t="str">
        <f t="shared" si="112"/>
        <v/>
      </c>
      <c r="BO127" s="396" t="str">
        <f t="shared" si="113"/>
        <v/>
      </c>
      <c r="BP127" s="397" t="str">
        <f t="shared" si="114"/>
        <v/>
      </c>
      <c r="BQ127" s="782"/>
      <c r="BR127" s="380"/>
      <c r="BS127" s="600"/>
      <c r="BT127" s="394">
        <f t="shared" si="115"/>
        <v>0</v>
      </c>
      <c r="BU127" s="395" t="str">
        <f t="shared" si="116"/>
        <v/>
      </c>
      <c r="BV127" s="396" t="str">
        <f t="shared" si="117"/>
        <v/>
      </c>
      <c r="BW127" s="396" t="str">
        <f t="shared" si="118"/>
        <v/>
      </c>
      <c r="BX127" s="396" t="str">
        <f t="shared" si="119"/>
        <v/>
      </c>
      <c r="BY127" s="396" t="str">
        <f t="shared" si="120"/>
        <v/>
      </c>
      <c r="BZ127" s="396" t="str">
        <f t="shared" si="121"/>
        <v/>
      </c>
      <c r="CA127" s="396" t="str">
        <f t="shared" si="122"/>
        <v/>
      </c>
      <c r="CB127" s="396" t="str">
        <f t="shared" si="123"/>
        <v/>
      </c>
      <c r="CC127" s="396" t="str">
        <f t="shared" si="124"/>
        <v/>
      </c>
      <c r="CD127" s="396" t="str">
        <f t="shared" si="125"/>
        <v/>
      </c>
      <c r="CE127" s="397" t="str">
        <f t="shared" si="126"/>
        <v/>
      </c>
      <c r="CF127" s="379"/>
      <c r="CG127" s="378"/>
      <c r="CH127" s="378"/>
      <c r="CI127" s="378"/>
      <c r="CJ127" s="382"/>
      <c r="CK127" s="398">
        <f t="shared" si="165"/>
        <v>0</v>
      </c>
      <c r="CL127" s="709">
        <f t="shared" si="166"/>
        <v>0</v>
      </c>
      <c r="CM127" s="710">
        <f t="shared" si="167"/>
        <v>0</v>
      </c>
      <c r="CN127" s="710">
        <f t="shared" si="168"/>
        <v>0</v>
      </c>
      <c r="CO127" s="786">
        <f t="shared" si="169"/>
        <v>0</v>
      </c>
      <c r="CP127" s="617">
        <f t="shared" si="170"/>
        <v>0</v>
      </c>
      <c r="CQ127" s="503"/>
      <c r="CR127" s="373"/>
      <c r="CS127" s="377"/>
      <c r="CT127" s="590"/>
      <c r="CU127" s="590"/>
      <c r="CV127" s="373"/>
      <c r="CW127" s="376"/>
      <c r="CX127" s="376"/>
      <c r="CY127" s="376"/>
      <c r="CZ127" s="376"/>
      <c r="DA127" s="376"/>
      <c r="DB127" s="376"/>
      <c r="DC127" s="376"/>
      <c r="DD127" s="376"/>
      <c r="DE127" s="377"/>
      <c r="DF127" s="373"/>
      <c r="DG127" s="376"/>
      <c r="DH127" s="376"/>
      <c r="DI127" s="376"/>
      <c r="DJ127" s="376"/>
      <c r="DK127" s="376"/>
      <c r="DL127" s="376"/>
      <c r="DM127" s="376"/>
      <c r="DN127" s="376"/>
      <c r="DO127" s="376"/>
      <c r="DP127" s="377"/>
      <c r="DQ127" s="592"/>
      <c r="DR127" s="373"/>
      <c r="DS127" s="376"/>
      <c r="DT127" s="376"/>
      <c r="DU127" s="376"/>
      <c r="DV127" s="376"/>
      <c r="DW127" s="376"/>
      <c r="DX127" s="376"/>
      <c r="DY127" s="376"/>
      <c r="DZ127" s="376"/>
      <c r="EA127" s="376"/>
      <c r="EB127" s="376"/>
      <c r="EC127" s="376"/>
      <c r="ED127" s="376"/>
      <c r="EE127" s="376"/>
      <c r="EF127" s="374"/>
      <c r="EG127" s="374"/>
      <c r="EH127" s="374"/>
      <c r="EI127" s="374"/>
      <c r="EJ127" s="374"/>
      <c r="EK127" s="374"/>
      <c r="EL127" s="374"/>
      <c r="EM127" s="374"/>
      <c r="EN127" s="374"/>
      <c r="EO127" s="766">
        <f t="shared" si="127"/>
        <v>0</v>
      </c>
      <c r="EP127" s="374"/>
      <c r="EQ127" s="374"/>
      <c r="ER127" s="374"/>
      <c r="ES127" s="374"/>
      <c r="ET127" s="374"/>
      <c r="EU127" s="377"/>
      <c r="EV127" s="590"/>
      <c r="EW127" s="618">
        <f t="shared" si="161"/>
        <v>0</v>
      </c>
      <c r="EX127" s="709">
        <f t="shared" si="206"/>
        <v>0</v>
      </c>
      <c r="EY127" s="710">
        <f t="shared" si="207"/>
        <v>0</v>
      </c>
      <c r="EZ127" s="710">
        <f t="shared" si="208"/>
        <v>0</v>
      </c>
      <c r="FA127" s="711">
        <f t="shared" si="209"/>
        <v>0</v>
      </c>
      <c r="FB127" s="379"/>
      <c r="FC127" s="378"/>
      <c r="FD127" s="378"/>
      <c r="FE127" s="609"/>
      <c r="FF127" s="381">
        <f t="shared" si="163"/>
        <v>0</v>
      </c>
    </row>
    <row r="128" spans="1:162" s="277" customFormat="1" x14ac:dyDescent="0.15">
      <c r="A128" s="492">
        <v>114</v>
      </c>
      <c r="B128" s="511"/>
      <c r="C128" s="490"/>
      <c r="D128" s="777" t="str">
        <f>IF(C128="","",(VLOOKUP(C128,PD!A:B,2,FALSE)))</f>
        <v/>
      </c>
      <c r="E128" s="390"/>
      <c r="F128" s="390"/>
      <c r="G128" s="547"/>
      <c r="H128" s="528"/>
      <c r="I128" s="376"/>
      <c r="J128" s="528"/>
      <c r="K128" s="377"/>
      <c r="L128" s="373"/>
      <c r="M128" s="547"/>
      <c r="N128" s="374"/>
      <c r="O128" s="530"/>
      <c r="P128" s="528"/>
      <c r="Q128" s="511"/>
      <c r="R128" s="530"/>
      <c r="S128" s="376"/>
      <c r="T128" s="528"/>
      <c r="U128" s="757"/>
      <c r="V128" s="754"/>
      <c r="W128" s="528"/>
      <c r="X128" s="376"/>
      <c r="Y128" s="376"/>
      <c r="Z128" s="511"/>
      <c r="AA128" s="373"/>
      <c r="AB128" s="528"/>
      <c r="AC128" s="377"/>
      <c r="AD128" s="375"/>
      <c r="AE128" s="374"/>
      <c r="AF128" s="492"/>
      <c r="AG128" s="493"/>
      <c r="AH128" s="772"/>
      <c r="AI128" s="531"/>
      <c r="AJ128" s="530"/>
      <c r="AK128" s="541" t="str">
        <f>IF(AJ128="","",(VLOOKUP(AJ128,償却率表!A:B,2,FALSE)))</f>
        <v/>
      </c>
      <c r="AL128" s="505"/>
      <c r="AM128" s="524" t="str">
        <f>IF(AL128="","",(VLOOKUP(AL128,PD!G:H,2,FALSE)))</f>
        <v/>
      </c>
      <c r="AN128" s="599"/>
      <c r="AO128" s="533"/>
      <c r="AP128" s="620"/>
      <c r="AQ128" s="621"/>
      <c r="AR128" s="528" t="str">
        <f t="shared" si="103"/>
        <v/>
      </c>
      <c r="AS128" s="377" t="str">
        <f t="shared" si="164"/>
        <v/>
      </c>
      <c r="AT128" s="540"/>
      <c r="AU128" s="392"/>
      <c r="AV128" s="393"/>
      <c r="AW128" s="577"/>
      <c r="AX128" s="373"/>
      <c r="AY128" s="616"/>
      <c r="AZ128" s="521" t="str">
        <f>IF(AY128="","",(VLOOKUP(AY128,PD!J:K,2,FALSE)))</f>
        <v/>
      </c>
      <c r="BA128" s="528"/>
      <c r="BB128" s="589">
        <f t="shared" si="205"/>
        <v>0</v>
      </c>
      <c r="BC128" s="373"/>
      <c r="BD128" s="376"/>
      <c r="BE128" s="493"/>
      <c r="BF128" s="394">
        <f t="shared" si="104"/>
        <v>0</v>
      </c>
      <c r="BG128" s="395" t="str">
        <f t="shared" si="105"/>
        <v/>
      </c>
      <c r="BH128" s="396" t="str">
        <f t="shared" si="106"/>
        <v/>
      </c>
      <c r="BI128" s="396" t="str">
        <f t="shared" si="107"/>
        <v/>
      </c>
      <c r="BJ128" s="396" t="str">
        <f t="shared" si="108"/>
        <v/>
      </c>
      <c r="BK128" s="396" t="str">
        <f t="shared" si="109"/>
        <v/>
      </c>
      <c r="BL128" s="396" t="str">
        <f t="shared" si="110"/>
        <v/>
      </c>
      <c r="BM128" s="396" t="str">
        <f t="shared" si="111"/>
        <v/>
      </c>
      <c r="BN128" s="396" t="str">
        <f t="shared" si="112"/>
        <v/>
      </c>
      <c r="BO128" s="396" t="str">
        <f t="shared" si="113"/>
        <v/>
      </c>
      <c r="BP128" s="397" t="str">
        <f t="shared" si="114"/>
        <v/>
      </c>
      <c r="BQ128" s="782"/>
      <c r="BR128" s="380"/>
      <c r="BS128" s="600"/>
      <c r="BT128" s="394">
        <f t="shared" si="115"/>
        <v>0</v>
      </c>
      <c r="BU128" s="395" t="str">
        <f t="shared" si="116"/>
        <v/>
      </c>
      <c r="BV128" s="396" t="str">
        <f t="shared" si="117"/>
        <v/>
      </c>
      <c r="BW128" s="396" t="str">
        <f t="shared" si="118"/>
        <v/>
      </c>
      <c r="BX128" s="396" t="str">
        <f t="shared" si="119"/>
        <v/>
      </c>
      <c r="BY128" s="396" t="str">
        <f t="shared" si="120"/>
        <v/>
      </c>
      <c r="BZ128" s="396" t="str">
        <f t="shared" si="121"/>
        <v/>
      </c>
      <c r="CA128" s="396" t="str">
        <f t="shared" si="122"/>
        <v/>
      </c>
      <c r="CB128" s="396" t="str">
        <f t="shared" si="123"/>
        <v/>
      </c>
      <c r="CC128" s="396" t="str">
        <f t="shared" si="124"/>
        <v/>
      </c>
      <c r="CD128" s="396" t="str">
        <f t="shared" si="125"/>
        <v/>
      </c>
      <c r="CE128" s="397" t="str">
        <f t="shared" si="126"/>
        <v/>
      </c>
      <c r="CF128" s="379"/>
      <c r="CG128" s="378"/>
      <c r="CH128" s="378"/>
      <c r="CI128" s="378"/>
      <c r="CJ128" s="382"/>
      <c r="CK128" s="398">
        <f t="shared" si="165"/>
        <v>0</v>
      </c>
      <c r="CL128" s="709">
        <f t="shared" si="166"/>
        <v>0</v>
      </c>
      <c r="CM128" s="710">
        <f t="shared" si="167"/>
        <v>0</v>
      </c>
      <c r="CN128" s="710">
        <f t="shared" si="168"/>
        <v>0</v>
      </c>
      <c r="CO128" s="786">
        <f t="shared" si="169"/>
        <v>0</v>
      </c>
      <c r="CP128" s="617">
        <f t="shared" si="170"/>
        <v>0</v>
      </c>
      <c r="CQ128" s="503"/>
      <c r="CR128" s="373"/>
      <c r="CS128" s="377"/>
      <c r="CT128" s="590"/>
      <c r="CU128" s="590"/>
      <c r="CV128" s="373"/>
      <c r="CW128" s="376"/>
      <c r="CX128" s="376"/>
      <c r="CY128" s="376"/>
      <c r="CZ128" s="376"/>
      <c r="DA128" s="376"/>
      <c r="DB128" s="376"/>
      <c r="DC128" s="376"/>
      <c r="DD128" s="376"/>
      <c r="DE128" s="377"/>
      <c r="DF128" s="373"/>
      <c r="DG128" s="376"/>
      <c r="DH128" s="376"/>
      <c r="DI128" s="376"/>
      <c r="DJ128" s="376"/>
      <c r="DK128" s="376"/>
      <c r="DL128" s="376"/>
      <c r="DM128" s="376"/>
      <c r="DN128" s="376"/>
      <c r="DO128" s="376"/>
      <c r="DP128" s="377"/>
      <c r="DQ128" s="592"/>
      <c r="DR128" s="373"/>
      <c r="DS128" s="376"/>
      <c r="DT128" s="376"/>
      <c r="DU128" s="376"/>
      <c r="DV128" s="376"/>
      <c r="DW128" s="376"/>
      <c r="DX128" s="376"/>
      <c r="DY128" s="376"/>
      <c r="DZ128" s="376"/>
      <c r="EA128" s="376"/>
      <c r="EB128" s="376"/>
      <c r="EC128" s="376"/>
      <c r="ED128" s="376"/>
      <c r="EE128" s="376"/>
      <c r="EF128" s="374"/>
      <c r="EG128" s="374"/>
      <c r="EH128" s="374"/>
      <c r="EI128" s="374"/>
      <c r="EJ128" s="374"/>
      <c r="EK128" s="374"/>
      <c r="EL128" s="374"/>
      <c r="EM128" s="374"/>
      <c r="EN128" s="374"/>
      <c r="EO128" s="766">
        <f t="shared" si="127"/>
        <v>0</v>
      </c>
      <c r="EP128" s="374"/>
      <c r="EQ128" s="374"/>
      <c r="ER128" s="374"/>
      <c r="ES128" s="374"/>
      <c r="ET128" s="374"/>
      <c r="EU128" s="377"/>
      <c r="EV128" s="590"/>
      <c r="EW128" s="618">
        <f t="shared" si="161"/>
        <v>0</v>
      </c>
      <c r="EX128" s="709">
        <f t="shared" si="206"/>
        <v>0</v>
      </c>
      <c r="EY128" s="710">
        <f t="shared" si="207"/>
        <v>0</v>
      </c>
      <c r="EZ128" s="710">
        <f t="shared" si="208"/>
        <v>0</v>
      </c>
      <c r="FA128" s="711">
        <f t="shared" si="209"/>
        <v>0</v>
      </c>
      <c r="FB128" s="379"/>
      <c r="FC128" s="378"/>
      <c r="FD128" s="378"/>
      <c r="FE128" s="609"/>
      <c r="FF128" s="381">
        <f t="shared" si="163"/>
        <v>0</v>
      </c>
    </row>
    <row r="129" spans="1:162" s="277" customFormat="1" x14ac:dyDescent="0.15">
      <c r="A129" s="492">
        <v>115</v>
      </c>
      <c r="B129" s="511"/>
      <c r="C129" s="490"/>
      <c r="D129" s="777" t="str">
        <f>IF(C129="","",(VLOOKUP(C129,PD!A:B,2,FALSE)))</f>
        <v/>
      </c>
      <c r="E129" s="390"/>
      <c r="F129" s="390"/>
      <c r="G129" s="547"/>
      <c r="H129" s="528"/>
      <c r="I129" s="376"/>
      <c r="J129" s="528"/>
      <c r="K129" s="377"/>
      <c r="L129" s="373"/>
      <c r="M129" s="547"/>
      <c r="N129" s="374"/>
      <c r="O129" s="530"/>
      <c r="P129" s="528"/>
      <c r="Q129" s="511"/>
      <c r="R129" s="530"/>
      <c r="S129" s="376"/>
      <c r="T129" s="528"/>
      <c r="U129" s="757"/>
      <c r="V129" s="754"/>
      <c r="W129" s="528"/>
      <c r="X129" s="376"/>
      <c r="Y129" s="376"/>
      <c r="Z129" s="511"/>
      <c r="AA129" s="373"/>
      <c r="AB129" s="528"/>
      <c r="AC129" s="377"/>
      <c r="AD129" s="375"/>
      <c r="AE129" s="374"/>
      <c r="AF129" s="492"/>
      <c r="AG129" s="493"/>
      <c r="AH129" s="772"/>
      <c r="AI129" s="531"/>
      <c r="AJ129" s="530"/>
      <c r="AK129" s="541" t="str">
        <f>IF(AJ129="","",(VLOOKUP(AJ129,償却率表!A:B,2,FALSE)))</f>
        <v/>
      </c>
      <c r="AL129" s="505"/>
      <c r="AM129" s="524" t="str">
        <f>IF(AL129="","",(VLOOKUP(AL129,PD!G:H,2,FALSE)))</f>
        <v/>
      </c>
      <c r="AN129" s="599"/>
      <c r="AO129" s="533"/>
      <c r="AP129" s="620"/>
      <c r="AQ129" s="621"/>
      <c r="AR129" s="528" t="str">
        <f t="shared" si="103"/>
        <v/>
      </c>
      <c r="AS129" s="377" t="str">
        <f t="shared" si="164"/>
        <v/>
      </c>
      <c r="AT129" s="540"/>
      <c r="AU129" s="392"/>
      <c r="AV129" s="393"/>
      <c r="AW129" s="577"/>
      <c r="AX129" s="373"/>
      <c r="AY129" s="616"/>
      <c r="AZ129" s="521" t="str">
        <f>IF(AY129="","",(VLOOKUP(AY129,PD!J:K,2,FALSE)))</f>
        <v/>
      </c>
      <c r="BA129" s="528"/>
      <c r="BB129" s="589">
        <f t="shared" si="205"/>
        <v>0</v>
      </c>
      <c r="BC129" s="373"/>
      <c r="BD129" s="376"/>
      <c r="BE129" s="493"/>
      <c r="BF129" s="394">
        <f t="shared" si="104"/>
        <v>0</v>
      </c>
      <c r="BG129" s="395" t="str">
        <f t="shared" si="105"/>
        <v/>
      </c>
      <c r="BH129" s="396" t="str">
        <f t="shared" si="106"/>
        <v/>
      </c>
      <c r="BI129" s="396" t="str">
        <f t="shared" si="107"/>
        <v/>
      </c>
      <c r="BJ129" s="396" t="str">
        <f t="shared" si="108"/>
        <v/>
      </c>
      <c r="BK129" s="396" t="str">
        <f t="shared" si="109"/>
        <v/>
      </c>
      <c r="BL129" s="396" t="str">
        <f t="shared" si="110"/>
        <v/>
      </c>
      <c r="BM129" s="396" t="str">
        <f t="shared" si="111"/>
        <v/>
      </c>
      <c r="BN129" s="396" t="str">
        <f t="shared" si="112"/>
        <v/>
      </c>
      <c r="BO129" s="396" t="str">
        <f t="shared" si="113"/>
        <v/>
      </c>
      <c r="BP129" s="397" t="str">
        <f t="shared" si="114"/>
        <v/>
      </c>
      <c r="BQ129" s="782"/>
      <c r="BR129" s="380"/>
      <c r="BS129" s="600"/>
      <c r="BT129" s="394">
        <f t="shared" si="115"/>
        <v>0</v>
      </c>
      <c r="BU129" s="395" t="str">
        <f t="shared" si="116"/>
        <v/>
      </c>
      <c r="BV129" s="396" t="str">
        <f t="shared" si="117"/>
        <v/>
      </c>
      <c r="BW129" s="396" t="str">
        <f t="shared" si="118"/>
        <v/>
      </c>
      <c r="BX129" s="396" t="str">
        <f t="shared" si="119"/>
        <v/>
      </c>
      <c r="BY129" s="396" t="str">
        <f t="shared" si="120"/>
        <v/>
      </c>
      <c r="BZ129" s="396" t="str">
        <f t="shared" si="121"/>
        <v/>
      </c>
      <c r="CA129" s="396" t="str">
        <f t="shared" si="122"/>
        <v/>
      </c>
      <c r="CB129" s="396" t="str">
        <f t="shared" si="123"/>
        <v/>
      </c>
      <c r="CC129" s="396" t="str">
        <f t="shared" si="124"/>
        <v/>
      </c>
      <c r="CD129" s="396" t="str">
        <f t="shared" si="125"/>
        <v/>
      </c>
      <c r="CE129" s="397" t="str">
        <f t="shared" si="126"/>
        <v/>
      </c>
      <c r="CF129" s="379"/>
      <c r="CG129" s="378"/>
      <c r="CH129" s="378"/>
      <c r="CI129" s="378"/>
      <c r="CJ129" s="382"/>
      <c r="CK129" s="398">
        <f t="shared" si="165"/>
        <v>0</v>
      </c>
      <c r="CL129" s="709">
        <f t="shared" si="166"/>
        <v>0</v>
      </c>
      <c r="CM129" s="710">
        <f t="shared" si="167"/>
        <v>0</v>
      </c>
      <c r="CN129" s="710">
        <f t="shared" si="168"/>
        <v>0</v>
      </c>
      <c r="CO129" s="786">
        <f t="shared" si="169"/>
        <v>0</v>
      </c>
      <c r="CP129" s="617">
        <f t="shared" si="170"/>
        <v>0</v>
      </c>
      <c r="CQ129" s="503"/>
      <c r="CR129" s="373"/>
      <c r="CS129" s="377"/>
      <c r="CT129" s="590"/>
      <c r="CU129" s="590"/>
      <c r="CV129" s="373"/>
      <c r="CW129" s="376"/>
      <c r="CX129" s="376"/>
      <c r="CY129" s="376"/>
      <c r="CZ129" s="376"/>
      <c r="DA129" s="376"/>
      <c r="DB129" s="376"/>
      <c r="DC129" s="376"/>
      <c r="DD129" s="376"/>
      <c r="DE129" s="377"/>
      <c r="DF129" s="373"/>
      <c r="DG129" s="376"/>
      <c r="DH129" s="376"/>
      <c r="DI129" s="376"/>
      <c r="DJ129" s="376"/>
      <c r="DK129" s="376"/>
      <c r="DL129" s="376"/>
      <c r="DM129" s="376"/>
      <c r="DN129" s="376"/>
      <c r="DO129" s="376"/>
      <c r="DP129" s="377"/>
      <c r="DQ129" s="592"/>
      <c r="DR129" s="373"/>
      <c r="DS129" s="376"/>
      <c r="DT129" s="376"/>
      <c r="DU129" s="376"/>
      <c r="DV129" s="376"/>
      <c r="DW129" s="376"/>
      <c r="DX129" s="376"/>
      <c r="DY129" s="376"/>
      <c r="DZ129" s="376"/>
      <c r="EA129" s="376"/>
      <c r="EB129" s="376"/>
      <c r="EC129" s="376"/>
      <c r="ED129" s="376"/>
      <c r="EE129" s="376"/>
      <c r="EF129" s="374"/>
      <c r="EG129" s="374"/>
      <c r="EH129" s="374"/>
      <c r="EI129" s="374"/>
      <c r="EJ129" s="374"/>
      <c r="EK129" s="374"/>
      <c r="EL129" s="374"/>
      <c r="EM129" s="374"/>
      <c r="EN129" s="374"/>
      <c r="EO129" s="766">
        <f t="shared" si="127"/>
        <v>0</v>
      </c>
      <c r="EP129" s="374"/>
      <c r="EQ129" s="374"/>
      <c r="ER129" s="374"/>
      <c r="ES129" s="374"/>
      <c r="ET129" s="374"/>
      <c r="EU129" s="377"/>
      <c r="EV129" s="590"/>
      <c r="EW129" s="618">
        <f t="shared" si="161"/>
        <v>0</v>
      </c>
      <c r="EX129" s="709">
        <f t="shared" si="206"/>
        <v>0</v>
      </c>
      <c r="EY129" s="710">
        <f t="shared" si="207"/>
        <v>0</v>
      </c>
      <c r="EZ129" s="710">
        <f t="shared" si="208"/>
        <v>0</v>
      </c>
      <c r="FA129" s="711">
        <f t="shared" si="209"/>
        <v>0</v>
      </c>
      <c r="FB129" s="379"/>
      <c r="FC129" s="378"/>
      <c r="FD129" s="378"/>
      <c r="FE129" s="609"/>
      <c r="FF129" s="381">
        <f t="shared" si="163"/>
        <v>0</v>
      </c>
    </row>
    <row r="130" spans="1:162" s="277" customFormat="1" x14ac:dyDescent="0.15">
      <c r="A130" s="492">
        <v>116</v>
      </c>
      <c r="B130" s="511"/>
      <c r="C130" s="490"/>
      <c r="D130" s="777" t="str">
        <f>IF(C130="","",(VLOOKUP(C130,PD!A:B,2,FALSE)))</f>
        <v/>
      </c>
      <c r="E130" s="390"/>
      <c r="F130" s="390"/>
      <c r="G130" s="547"/>
      <c r="H130" s="528"/>
      <c r="I130" s="376"/>
      <c r="J130" s="528"/>
      <c r="K130" s="377"/>
      <c r="L130" s="373"/>
      <c r="M130" s="547"/>
      <c r="N130" s="374"/>
      <c r="O130" s="530"/>
      <c r="P130" s="528"/>
      <c r="Q130" s="511"/>
      <c r="R130" s="530"/>
      <c r="S130" s="376"/>
      <c r="T130" s="528"/>
      <c r="U130" s="757"/>
      <c r="V130" s="754"/>
      <c r="W130" s="528"/>
      <c r="X130" s="376"/>
      <c r="Y130" s="376"/>
      <c r="Z130" s="511"/>
      <c r="AA130" s="373"/>
      <c r="AB130" s="528"/>
      <c r="AC130" s="377"/>
      <c r="AD130" s="375"/>
      <c r="AE130" s="374"/>
      <c r="AF130" s="492"/>
      <c r="AG130" s="493"/>
      <c r="AH130" s="772"/>
      <c r="AI130" s="531"/>
      <c r="AJ130" s="530"/>
      <c r="AK130" s="541" t="str">
        <f>IF(AJ130="","",(VLOOKUP(AJ130,償却率表!A:B,2,FALSE)))</f>
        <v/>
      </c>
      <c r="AL130" s="505"/>
      <c r="AM130" s="524" t="str">
        <f>IF(AL130="","",(VLOOKUP(AL130,PD!G:H,2,FALSE)))</f>
        <v/>
      </c>
      <c r="AN130" s="599"/>
      <c r="AO130" s="533"/>
      <c r="AP130" s="620"/>
      <c r="AQ130" s="621"/>
      <c r="AR130" s="528" t="str">
        <f t="shared" si="103"/>
        <v/>
      </c>
      <c r="AS130" s="377" t="str">
        <f t="shared" si="164"/>
        <v/>
      </c>
      <c r="AT130" s="540"/>
      <c r="AU130" s="392"/>
      <c r="AV130" s="393"/>
      <c r="AW130" s="577"/>
      <c r="AX130" s="373"/>
      <c r="AY130" s="616"/>
      <c r="AZ130" s="521" t="str">
        <f>IF(AY130="","",(VLOOKUP(AY130,PD!J:K,2,FALSE)))</f>
        <v/>
      </c>
      <c r="BA130" s="528"/>
      <c r="BB130" s="589">
        <f t="shared" si="205"/>
        <v>0</v>
      </c>
      <c r="BC130" s="373"/>
      <c r="BD130" s="376"/>
      <c r="BE130" s="493"/>
      <c r="BF130" s="394">
        <f t="shared" si="104"/>
        <v>0</v>
      </c>
      <c r="BG130" s="395" t="str">
        <f t="shared" si="105"/>
        <v/>
      </c>
      <c r="BH130" s="396" t="str">
        <f t="shared" si="106"/>
        <v/>
      </c>
      <c r="BI130" s="396" t="str">
        <f t="shared" si="107"/>
        <v/>
      </c>
      <c r="BJ130" s="396" t="str">
        <f t="shared" si="108"/>
        <v/>
      </c>
      <c r="BK130" s="396" t="str">
        <f t="shared" si="109"/>
        <v/>
      </c>
      <c r="BL130" s="396" t="str">
        <f t="shared" si="110"/>
        <v/>
      </c>
      <c r="BM130" s="396" t="str">
        <f t="shared" si="111"/>
        <v/>
      </c>
      <c r="BN130" s="396" t="str">
        <f t="shared" si="112"/>
        <v/>
      </c>
      <c r="BO130" s="396" t="str">
        <f t="shared" si="113"/>
        <v/>
      </c>
      <c r="BP130" s="397" t="str">
        <f t="shared" si="114"/>
        <v/>
      </c>
      <c r="BQ130" s="782"/>
      <c r="BR130" s="380"/>
      <c r="BS130" s="600"/>
      <c r="BT130" s="394">
        <f t="shared" si="115"/>
        <v>0</v>
      </c>
      <c r="BU130" s="395" t="str">
        <f t="shared" si="116"/>
        <v/>
      </c>
      <c r="BV130" s="396" t="str">
        <f t="shared" si="117"/>
        <v/>
      </c>
      <c r="BW130" s="396" t="str">
        <f t="shared" si="118"/>
        <v/>
      </c>
      <c r="BX130" s="396" t="str">
        <f t="shared" si="119"/>
        <v/>
      </c>
      <c r="BY130" s="396" t="str">
        <f t="shared" si="120"/>
        <v/>
      </c>
      <c r="BZ130" s="396" t="str">
        <f t="shared" si="121"/>
        <v/>
      </c>
      <c r="CA130" s="396" t="str">
        <f t="shared" si="122"/>
        <v/>
      </c>
      <c r="CB130" s="396" t="str">
        <f t="shared" si="123"/>
        <v/>
      </c>
      <c r="CC130" s="396" t="str">
        <f t="shared" si="124"/>
        <v/>
      </c>
      <c r="CD130" s="396" t="str">
        <f t="shared" si="125"/>
        <v/>
      </c>
      <c r="CE130" s="397" t="str">
        <f t="shared" si="126"/>
        <v/>
      </c>
      <c r="CF130" s="379"/>
      <c r="CG130" s="378"/>
      <c r="CH130" s="378"/>
      <c r="CI130" s="378"/>
      <c r="CJ130" s="382"/>
      <c r="CK130" s="398">
        <f t="shared" si="165"/>
        <v>0</v>
      </c>
      <c r="CL130" s="709">
        <f t="shared" si="166"/>
        <v>0</v>
      </c>
      <c r="CM130" s="710">
        <f t="shared" si="167"/>
        <v>0</v>
      </c>
      <c r="CN130" s="710">
        <f t="shared" si="168"/>
        <v>0</v>
      </c>
      <c r="CO130" s="786">
        <f t="shared" si="169"/>
        <v>0</v>
      </c>
      <c r="CP130" s="617">
        <f t="shared" si="170"/>
        <v>0</v>
      </c>
      <c r="CQ130" s="503"/>
      <c r="CR130" s="373"/>
      <c r="CS130" s="377"/>
      <c r="CT130" s="590"/>
      <c r="CU130" s="590"/>
      <c r="CV130" s="373"/>
      <c r="CW130" s="376"/>
      <c r="CX130" s="376"/>
      <c r="CY130" s="376"/>
      <c r="CZ130" s="376"/>
      <c r="DA130" s="376"/>
      <c r="DB130" s="376"/>
      <c r="DC130" s="376"/>
      <c r="DD130" s="376"/>
      <c r="DE130" s="377"/>
      <c r="DF130" s="373"/>
      <c r="DG130" s="376"/>
      <c r="DH130" s="376"/>
      <c r="DI130" s="376"/>
      <c r="DJ130" s="376"/>
      <c r="DK130" s="376"/>
      <c r="DL130" s="376"/>
      <c r="DM130" s="376"/>
      <c r="DN130" s="376"/>
      <c r="DO130" s="376"/>
      <c r="DP130" s="377"/>
      <c r="DQ130" s="592"/>
      <c r="DR130" s="373"/>
      <c r="DS130" s="376"/>
      <c r="DT130" s="376"/>
      <c r="DU130" s="376"/>
      <c r="DV130" s="376"/>
      <c r="DW130" s="376"/>
      <c r="DX130" s="376"/>
      <c r="DY130" s="376"/>
      <c r="DZ130" s="376"/>
      <c r="EA130" s="376"/>
      <c r="EB130" s="376"/>
      <c r="EC130" s="376"/>
      <c r="ED130" s="376"/>
      <c r="EE130" s="376"/>
      <c r="EF130" s="374"/>
      <c r="EG130" s="374"/>
      <c r="EH130" s="374"/>
      <c r="EI130" s="374"/>
      <c r="EJ130" s="374"/>
      <c r="EK130" s="374"/>
      <c r="EL130" s="374"/>
      <c r="EM130" s="374"/>
      <c r="EN130" s="374"/>
      <c r="EO130" s="766">
        <f t="shared" si="127"/>
        <v>0</v>
      </c>
      <c r="EP130" s="374"/>
      <c r="EQ130" s="374"/>
      <c r="ER130" s="374"/>
      <c r="ES130" s="374"/>
      <c r="ET130" s="374"/>
      <c r="EU130" s="377"/>
      <c r="EV130" s="590"/>
      <c r="EW130" s="618">
        <f t="shared" si="161"/>
        <v>0</v>
      </c>
      <c r="EX130" s="709">
        <f t="shared" si="206"/>
        <v>0</v>
      </c>
      <c r="EY130" s="710">
        <f t="shared" si="207"/>
        <v>0</v>
      </c>
      <c r="EZ130" s="710">
        <f t="shared" si="208"/>
        <v>0</v>
      </c>
      <c r="FA130" s="711">
        <f t="shared" si="209"/>
        <v>0</v>
      </c>
      <c r="FB130" s="379"/>
      <c r="FC130" s="378"/>
      <c r="FD130" s="378"/>
      <c r="FE130" s="609"/>
      <c r="FF130" s="381">
        <f t="shared" si="163"/>
        <v>0</v>
      </c>
    </row>
    <row r="131" spans="1:162" s="277" customFormat="1" x14ac:dyDescent="0.15">
      <c r="A131" s="492">
        <v>117</v>
      </c>
      <c r="B131" s="511"/>
      <c r="C131" s="490"/>
      <c r="D131" s="777" t="str">
        <f>IF(C131="","",(VLOOKUP(C131,PD!A:B,2,FALSE)))</f>
        <v/>
      </c>
      <c r="E131" s="390"/>
      <c r="F131" s="390"/>
      <c r="G131" s="547"/>
      <c r="H131" s="528"/>
      <c r="I131" s="376"/>
      <c r="J131" s="528"/>
      <c r="K131" s="377"/>
      <c r="L131" s="373"/>
      <c r="M131" s="547"/>
      <c r="N131" s="374"/>
      <c r="O131" s="530"/>
      <c r="P131" s="528"/>
      <c r="Q131" s="511"/>
      <c r="R131" s="530"/>
      <c r="S131" s="376"/>
      <c r="T131" s="528"/>
      <c r="U131" s="757"/>
      <c r="V131" s="754"/>
      <c r="W131" s="528"/>
      <c r="X131" s="376"/>
      <c r="Y131" s="376"/>
      <c r="Z131" s="511"/>
      <c r="AA131" s="373"/>
      <c r="AB131" s="528"/>
      <c r="AC131" s="377"/>
      <c r="AD131" s="375"/>
      <c r="AE131" s="374"/>
      <c r="AF131" s="492"/>
      <c r="AG131" s="493"/>
      <c r="AH131" s="772"/>
      <c r="AI131" s="531"/>
      <c r="AJ131" s="530"/>
      <c r="AK131" s="541" t="str">
        <f>IF(AJ131="","",(VLOOKUP(AJ131,償却率表!A:B,2,FALSE)))</f>
        <v/>
      </c>
      <c r="AL131" s="505"/>
      <c r="AM131" s="524" t="str">
        <f>IF(AL131="","",(VLOOKUP(AL131,PD!G:H,2,FALSE)))</f>
        <v/>
      </c>
      <c r="AN131" s="599"/>
      <c r="AO131" s="533"/>
      <c r="AP131" s="620"/>
      <c r="AQ131" s="621"/>
      <c r="AR131" s="528" t="str">
        <f t="shared" si="103"/>
        <v/>
      </c>
      <c r="AS131" s="377" t="str">
        <f t="shared" si="164"/>
        <v/>
      </c>
      <c r="AT131" s="540"/>
      <c r="AU131" s="392"/>
      <c r="AV131" s="393"/>
      <c r="AW131" s="577"/>
      <c r="AX131" s="373"/>
      <c r="AY131" s="616"/>
      <c r="AZ131" s="521" t="str">
        <f>IF(AY131="","",(VLOOKUP(AY131,PD!J:K,2,FALSE)))</f>
        <v/>
      </c>
      <c r="BA131" s="528"/>
      <c r="BB131" s="589">
        <f t="shared" si="205"/>
        <v>0</v>
      </c>
      <c r="BC131" s="373"/>
      <c r="BD131" s="376"/>
      <c r="BE131" s="493"/>
      <c r="BF131" s="394">
        <f t="shared" si="104"/>
        <v>0</v>
      </c>
      <c r="BG131" s="395" t="str">
        <f t="shared" si="105"/>
        <v/>
      </c>
      <c r="BH131" s="396" t="str">
        <f t="shared" si="106"/>
        <v/>
      </c>
      <c r="BI131" s="396" t="str">
        <f t="shared" si="107"/>
        <v/>
      </c>
      <c r="BJ131" s="396" t="str">
        <f t="shared" si="108"/>
        <v/>
      </c>
      <c r="BK131" s="396" t="str">
        <f t="shared" si="109"/>
        <v/>
      </c>
      <c r="BL131" s="396" t="str">
        <f t="shared" si="110"/>
        <v/>
      </c>
      <c r="BM131" s="396" t="str">
        <f t="shared" si="111"/>
        <v/>
      </c>
      <c r="BN131" s="396" t="str">
        <f t="shared" si="112"/>
        <v/>
      </c>
      <c r="BO131" s="396" t="str">
        <f t="shared" si="113"/>
        <v/>
      </c>
      <c r="BP131" s="397" t="str">
        <f t="shared" si="114"/>
        <v/>
      </c>
      <c r="BQ131" s="782"/>
      <c r="BR131" s="380"/>
      <c r="BS131" s="600"/>
      <c r="BT131" s="394">
        <f t="shared" si="115"/>
        <v>0</v>
      </c>
      <c r="BU131" s="395" t="str">
        <f t="shared" si="116"/>
        <v/>
      </c>
      <c r="BV131" s="396" t="str">
        <f t="shared" si="117"/>
        <v/>
      </c>
      <c r="BW131" s="396" t="str">
        <f t="shared" si="118"/>
        <v/>
      </c>
      <c r="BX131" s="396" t="str">
        <f t="shared" si="119"/>
        <v/>
      </c>
      <c r="BY131" s="396" t="str">
        <f t="shared" si="120"/>
        <v/>
      </c>
      <c r="BZ131" s="396" t="str">
        <f t="shared" si="121"/>
        <v/>
      </c>
      <c r="CA131" s="396" t="str">
        <f t="shared" si="122"/>
        <v/>
      </c>
      <c r="CB131" s="396" t="str">
        <f t="shared" si="123"/>
        <v/>
      </c>
      <c r="CC131" s="396" t="str">
        <f t="shared" si="124"/>
        <v/>
      </c>
      <c r="CD131" s="396" t="str">
        <f t="shared" si="125"/>
        <v/>
      </c>
      <c r="CE131" s="397" t="str">
        <f t="shared" si="126"/>
        <v/>
      </c>
      <c r="CF131" s="379"/>
      <c r="CG131" s="378"/>
      <c r="CH131" s="378"/>
      <c r="CI131" s="378"/>
      <c r="CJ131" s="382"/>
      <c r="CK131" s="398">
        <f t="shared" si="165"/>
        <v>0</v>
      </c>
      <c r="CL131" s="709">
        <f t="shared" si="166"/>
        <v>0</v>
      </c>
      <c r="CM131" s="710">
        <f t="shared" si="167"/>
        <v>0</v>
      </c>
      <c r="CN131" s="710">
        <f t="shared" si="168"/>
        <v>0</v>
      </c>
      <c r="CO131" s="786">
        <f t="shared" si="169"/>
        <v>0</v>
      </c>
      <c r="CP131" s="617">
        <f t="shared" si="170"/>
        <v>0</v>
      </c>
      <c r="CQ131" s="503"/>
      <c r="CR131" s="373"/>
      <c r="CS131" s="377"/>
      <c r="CT131" s="590"/>
      <c r="CU131" s="590"/>
      <c r="CV131" s="373"/>
      <c r="CW131" s="376"/>
      <c r="CX131" s="376"/>
      <c r="CY131" s="376"/>
      <c r="CZ131" s="376"/>
      <c r="DA131" s="376"/>
      <c r="DB131" s="376"/>
      <c r="DC131" s="376"/>
      <c r="DD131" s="376"/>
      <c r="DE131" s="377"/>
      <c r="DF131" s="373"/>
      <c r="DG131" s="376"/>
      <c r="DH131" s="376"/>
      <c r="DI131" s="376"/>
      <c r="DJ131" s="376"/>
      <c r="DK131" s="376"/>
      <c r="DL131" s="376"/>
      <c r="DM131" s="376"/>
      <c r="DN131" s="376"/>
      <c r="DO131" s="376"/>
      <c r="DP131" s="377"/>
      <c r="DQ131" s="592"/>
      <c r="DR131" s="373"/>
      <c r="DS131" s="376"/>
      <c r="DT131" s="376"/>
      <c r="DU131" s="376"/>
      <c r="DV131" s="376"/>
      <c r="DW131" s="376"/>
      <c r="DX131" s="376"/>
      <c r="DY131" s="376"/>
      <c r="DZ131" s="376"/>
      <c r="EA131" s="376"/>
      <c r="EB131" s="376"/>
      <c r="EC131" s="376"/>
      <c r="ED131" s="376"/>
      <c r="EE131" s="376"/>
      <c r="EF131" s="374"/>
      <c r="EG131" s="374"/>
      <c r="EH131" s="374"/>
      <c r="EI131" s="374"/>
      <c r="EJ131" s="374"/>
      <c r="EK131" s="374"/>
      <c r="EL131" s="374"/>
      <c r="EM131" s="374"/>
      <c r="EN131" s="374"/>
      <c r="EO131" s="766">
        <f t="shared" si="127"/>
        <v>0</v>
      </c>
      <c r="EP131" s="374"/>
      <c r="EQ131" s="374"/>
      <c r="ER131" s="374"/>
      <c r="ES131" s="374"/>
      <c r="ET131" s="374"/>
      <c r="EU131" s="377"/>
      <c r="EV131" s="590"/>
      <c r="EW131" s="618">
        <f t="shared" si="161"/>
        <v>0</v>
      </c>
      <c r="EX131" s="709">
        <f t="shared" si="206"/>
        <v>0</v>
      </c>
      <c r="EY131" s="710">
        <f t="shared" si="207"/>
        <v>0</v>
      </c>
      <c r="EZ131" s="710">
        <f t="shared" si="208"/>
        <v>0</v>
      </c>
      <c r="FA131" s="711">
        <f t="shared" si="209"/>
        <v>0</v>
      </c>
      <c r="FB131" s="379"/>
      <c r="FC131" s="378"/>
      <c r="FD131" s="378"/>
      <c r="FE131" s="609"/>
      <c r="FF131" s="381">
        <f t="shared" si="163"/>
        <v>0</v>
      </c>
    </row>
    <row r="132" spans="1:162" s="277" customFormat="1" x14ac:dyDescent="0.15">
      <c r="A132" s="492">
        <v>118</v>
      </c>
      <c r="B132" s="511"/>
      <c r="C132" s="490"/>
      <c r="D132" s="777" t="str">
        <f>IF(C132="","",(VLOOKUP(C132,PD!A:B,2,FALSE)))</f>
        <v/>
      </c>
      <c r="E132" s="390"/>
      <c r="F132" s="390"/>
      <c r="G132" s="547"/>
      <c r="H132" s="528"/>
      <c r="I132" s="376"/>
      <c r="J132" s="528"/>
      <c r="K132" s="377"/>
      <c r="L132" s="373"/>
      <c r="M132" s="547"/>
      <c r="N132" s="374"/>
      <c r="O132" s="530"/>
      <c r="P132" s="528"/>
      <c r="Q132" s="511"/>
      <c r="R132" s="530"/>
      <c r="S132" s="376"/>
      <c r="T132" s="528"/>
      <c r="U132" s="757"/>
      <c r="V132" s="754"/>
      <c r="W132" s="528"/>
      <c r="X132" s="376"/>
      <c r="Y132" s="376"/>
      <c r="Z132" s="511"/>
      <c r="AA132" s="373"/>
      <c r="AB132" s="528"/>
      <c r="AC132" s="377"/>
      <c r="AD132" s="375"/>
      <c r="AE132" s="374"/>
      <c r="AF132" s="492"/>
      <c r="AG132" s="493"/>
      <c r="AH132" s="772"/>
      <c r="AI132" s="531"/>
      <c r="AJ132" s="530"/>
      <c r="AK132" s="541" t="str">
        <f>IF(AJ132="","",(VLOOKUP(AJ132,償却率表!A:B,2,FALSE)))</f>
        <v/>
      </c>
      <c r="AL132" s="505"/>
      <c r="AM132" s="524" t="str">
        <f>IF(AL132="","",(VLOOKUP(AL132,PD!G:H,2,FALSE)))</f>
        <v/>
      </c>
      <c r="AN132" s="599"/>
      <c r="AO132" s="533"/>
      <c r="AP132" s="620"/>
      <c r="AQ132" s="621"/>
      <c r="AR132" s="528" t="str">
        <f t="shared" si="103"/>
        <v/>
      </c>
      <c r="AS132" s="377" t="str">
        <f t="shared" si="164"/>
        <v/>
      </c>
      <c r="AT132" s="540"/>
      <c r="AU132" s="392"/>
      <c r="AV132" s="393"/>
      <c r="AW132" s="577"/>
      <c r="AX132" s="373"/>
      <c r="AY132" s="616"/>
      <c r="AZ132" s="521" t="str">
        <f>IF(AY132="","",(VLOOKUP(AY132,PD!J:K,2,FALSE)))</f>
        <v/>
      </c>
      <c r="BA132" s="528"/>
      <c r="BB132" s="589">
        <f t="shared" si="205"/>
        <v>0</v>
      </c>
      <c r="BC132" s="373"/>
      <c r="BD132" s="376"/>
      <c r="BE132" s="493"/>
      <c r="BF132" s="394">
        <f t="shared" si="104"/>
        <v>0</v>
      </c>
      <c r="BG132" s="395" t="str">
        <f t="shared" si="105"/>
        <v/>
      </c>
      <c r="BH132" s="396" t="str">
        <f t="shared" si="106"/>
        <v/>
      </c>
      <c r="BI132" s="396" t="str">
        <f t="shared" si="107"/>
        <v/>
      </c>
      <c r="BJ132" s="396" t="str">
        <f t="shared" si="108"/>
        <v/>
      </c>
      <c r="BK132" s="396" t="str">
        <f t="shared" si="109"/>
        <v/>
      </c>
      <c r="BL132" s="396" t="str">
        <f t="shared" si="110"/>
        <v/>
      </c>
      <c r="BM132" s="396" t="str">
        <f t="shared" si="111"/>
        <v/>
      </c>
      <c r="BN132" s="396" t="str">
        <f t="shared" si="112"/>
        <v/>
      </c>
      <c r="BO132" s="396" t="str">
        <f t="shared" si="113"/>
        <v/>
      </c>
      <c r="BP132" s="397" t="str">
        <f t="shared" si="114"/>
        <v/>
      </c>
      <c r="BQ132" s="782"/>
      <c r="BR132" s="380"/>
      <c r="BS132" s="600"/>
      <c r="BT132" s="394">
        <f t="shared" si="115"/>
        <v>0</v>
      </c>
      <c r="BU132" s="395" t="str">
        <f t="shared" si="116"/>
        <v/>
      </c>
      <c r="BV132" s="396" t="str">
        <f t="shared" si="117"/>
        <v/>
      </c>
      <c r="BW132" s="396" t="str">
        <f t="shared" si="118"/>
        <v/>
      </c>
      <c r="BX132" s="396" t="str">
        <f t="shared" si="119"/>
        <v/>
      </c>
      <c r="BY132" s="396" t="str">
        <f t="shared" si="120"/>
        <v/>
      </c>
      <c r="BZ132" s="396" t="str">
        <f t="shared" si="121"/>
        <v/>
      </c>
      <c r="CA132" s="396" t="str">
        <f t="shared" si="122"/>
        <v/>
      </c>
      <c r="CB132" s="396" t="str">
        <f t="shared" si="123"/>
        <v/>
      </c>
      <c r="CC132" s="396" t="str">
        <f t="shared" si="124"/>
        <v/>
      </c>
      <c r="CD132" s="396" t="str">
        <f t="shared" si="125"/>
        <v/>
      </c>
      <c r="CE132" s="397" t="str">
        <f t="shared" si="126"/>
        <v/>
      </c>
      <c r="CF132" s="379"/>
      <c r="CG132" s="378"/>
      <c r="CH132" s="378"/>
      <c r="CI132" s="378"/>
      <c r="CJ132" s="382"/>
      <c r="CK132" s="398">
        <f t="shared" si="165"/>
        <v>0</v>
      </c>
      <c r="CL132" s="709">
        <f t="shared" si="166"/>
        <v>0</v>
      </c>
      <c r="CM132" s="710">
        <f t="shared" si="167"/>
        <v>0</v>
      </c>
      <c r="CN132" s="710">
        <f t="shared" si="168"/>
        <v>0</v>
      </c>
      <c r="CO132" s="786">
        <f t="shared" si="169"/>
        <v>0</v>
      </c>
      <c r="CP132" s="617">
        <f t="shared" si="170"/>
        <v>0</v>
      </c>
      <c r="CQ132" s="503"/>
      <c r="CR132" s="373"/>
      <c r="CS132" s="377"/>
      <c r="CT132" s="590"/>
      <c r="CU132" s="590"/>
      <c r="CV132" s="373"/>
      <c r="CW132" s="376"/>
      <c r="CX132" s="376"/>
      <c r="CY132" s="376"/>
      <c r="CZ132" s="376"/>
      <c r="DA132" s="376"/>
      <c r="DB132" s="376"/>
      <c r="DC132" s="376"/>
      <c r="DD132" s="376"/>
      <c r="DE132" s="377"/>
      <c r="DF132" s="373"/>
      <c r="DG132" s="376"/>
      <c r="DH132" s="376"/>
      <c r="DI132" s="376"/>
      <c r="DJ132" s="376"/>
      <c r="DK132" s="376"/>
      <c r="DL132" s="376"/>
      <c r="DM132" s="376"/>
      <c r="DN132" s="376"/>
      <c r="DO132" s="376"/>
      <c r="DP132" s="377"/>
      <c r="DQ132" s="592"/>
      <c r="DR132" s="373"/>
      <c r="DS132" s="376"/>
      <c r="DT132" s="376"/>
      <c r="DU132" s="376"/>
      <c r="DV132" s="376"/>
      <c r="DW132" s="376"/>
      <c r="DX132" s="376"/>
      <c r="DY132" s="376"/>
      <c r="DZ132" s="376"/>
      <c r="EA132" s="376"/>
      <c r="EB132" s="376"/>
      <c r="EC132" s="376"/>
      <c r="ED132" s="376"/>
      <c r="EE132" s="376"/>
      <c r="EF132" s="374"/>
      <c r="EG132" s="374"/>
      <c r="EH132" s="374"/>
      <c r="EI132" s="374"/>
      <c r="EJ132" s="374"/>
      <c r="EK132" s="374"/>
      <c r="EL132" s="374"/>
      <c r="EM132" s="374"/>
      <c r="EN132" s="374"/>
      <c r="EO132" s="766">
        <f t="shared" si="127"/>
        <v>0</v>
      </c>
      <c r="EP132" s="374"/>
      <c r="EQ132" s="374"/>
      <c r="ER132" s="374"/>
      <c r="ES132" s="374"/>
      <c r="ET132" s="374"/>
      <c r="EU132" s="377"/>
      <c r="EV132" s="590"/>
      <c r="EW132" s="618">
        <f t="shared" si="161"/>
        <v>0</v>
      </c>
      <c r="EX132" s="709">
        <f t="shared" si="206"/>
        <v>0</v>
      </c>
      <c r="EY132" s="710">
        <f t="shared" si="207"/>
        <v>0</v>
      </c>
      <c r="EZ132" s="710">
        <f t="shared" si="208"/>
        <v>0</v>
      </c>
      <c r="FA132" s="711">
        <f t="shared" si="209"/>
        <v>0</v>
      </c>
      <c r="FB132" s="379"/>
      <c r="FC132" s="378"/>
      <c r="FD132" s="378"/>
      <c r="FE132" s="609"/>
      <c r="FF132" s="381">
        <f t="shared" si="163"/>
        <v>0</v>
      </c>
    </row>
    <row r="133" spans="1:162" s="277" customFormat="1" x14ac:dyDescent="0.15">
      <c r="A133" s="492">
        <v>119</v>
      </c>
      <c r="B133" s="511"/>
      <c r="C133" s="490"/>
      <c r="D133" s="777" t="str">
        <f>IF(C133="","",(VLOOKUP(C133,PD!A:B,2,FALSE)))</f>
        <v/>
      </c>
      <c r="E133" s="390"/>
      <c r="F133" s="390"/>
      <c r="G133" s="547"/>
      <c r="H133" s="528"/>
      <c r="I133" s="376"/>
      <c r="J133" s="528"/>
      <c r="K133" s="377"/>
      <c r="L133" s="373"/>
      <c r="M133" s="547"/>
      <c r="N133" s="374"/>
      <c r="O133" s="530"/>
      <c r="P133" s="528"/>
      <c r="Q133" s="511"/>
      <c r="R133" s="530"/>
      <c r="S133" s="376"/>
      <c r="T133" s="528"/>
      <c r="U133" s="757"/>
      <c r="V133" s="754"/>
      <c r="W133" s="528"/>
      <c r="X133" s="376"/>
      <c r="Y133" s="376"/>
      <c r="Z133" s="511"/>
      <c r="AA133" s="373"/>
      <c r="AB133" s="528"/>
      <c r="AC133" s="377"/>
      <c r="AD133" s="375"/>
      <c r="AE133" s="374"/>
      <c r="AF133" s="492"/>
      <c r="AG133" s="493"/>
      <c r="AH133" s="772"/>
      <c r="AI133" s="531"/>
      <c r="AJ133" s="530"/>
      <c r="AK133" s="541" t="str">
        <f>IF(AJ133="","",(VLOOKUP(AJ133,償却率表!A:B,2,FALSE)))</f>
        <v/>
      </c>
      <c r="AL133" s="505"/>
      <c r="AM133" s="524" t="str">
        <f>IF(AL133="","",(VLOOKUP(AL133,PD!G:H,2,FALSE)))</f>
        <v/>
      </c>
      <c r="AN133" s="599"/>
      <c r="AO133" s="533"/>
      <c r="AP133" s="620"/>
      <c r="AQ133" s="621"/>
      <c r="AR133" s="528" t="str">
        <f t="shared" si="103"/>
        <v/>
      </c>
      <c r="AS133" s="377" t="str">
        <f t="shared" si="164"/>
        <v/>
      </c>
      <c r="AT133" s="540"/>
      <c r="AU133" s="392"/>
      <c r="AV133" s="393"/>
      <c r="AW133" s="577"/>
      <c r="AX133" s="373"/>
      <c r="AY133" s="616"/>
      <c r="AZ133" s="521" t="str">
        <f>IF(AY133="","",(VLOOKUP(AY133,PD!J:K,2,FALSE)))</f>
        <v/>
      </c>
      <c r="BA133" s="528"/>
      <c r="BB133" s="589">
        <f t="shared" si="205"/>
        <v>0</v>
      </c>
      <c r="BC133" s="373"/>
      <c r="BD133" s="376"/>
      <c r="BE133" s="493"/>
      <c r="BF133" s="394">
        <f t="shared" si="104"/>
        <v>0</v>
      </c>
      <c r="BG133" s="395" t="str">
        <f t="shared" si="105"/>
        <v/>
      </c>
      <c r="BH133" s="396" t="str">
        <f t="shared" si="106"/>
        <v/>
      </c>
      <c r="BI133" s="396" t="str">
        <f t="shared" si="107"/>
        <v/>
      </c>
      <c r="BJ133" s="396" t="str">
        <f t="shared" si="108"/>
        <v/>
      </c>
      <c r="BK133" s="396" t="str">
        <f t="shared" si="109"/>
        <v/>
      </c>
      <c r="BL133" s="396" t="str">
        <f t="shared" si="110"/>
        <v/>
      </c>
      <c r="BM133" s="396" t="str">
        <f t="shared" si="111"/>
        <v/>
      </c>
      <c r="BN133" s="396" t="str">
        <f t="shared" si="112"/>
        <v/>
      </c>
      <c r="BO133" s="396" t="str">
        <f t="shared" si="113"/>
        <v/>
      </c>
      <c r="BP133" s="397" t="str">
        <f t="shared" si="114"/>
        <v/>
      </c>
      <c r="BQ133" s="782"/>
      <c r="BR133" s="380"/>
      <c r="BS133" s="600"/>
      <c r="BT133" s="394">
        <f t="shared" si="115"/>
        <v>0</v>
      </c>
      <c r="BU133" s="395" t="str">
        <f t="shared" si="116"/>
        <v/>
      </c>
      <c r="BV133" s="396" t="str">
        <f t="shared" si="117"/>
        <v/>
      </c>
      <c r="BW133" s="396" t="str">
        <f t="shared" si="118"/>
        <v/>
      </c>
      <c r="BX133" s="396" t="str">
        <f t="shared" si="119"/>
        <v/>
      </c>
      <c r="BY133" s="396" t="str">
        <f t="shared" si="120"/>
        <v/>
      </c>
      <c r="BZ133" s="396" t="str">
        <f t="shared" si="121"/>
        <v/>
      </c>
      <c r="CA133" s="396" t="str">
        <f t="shared" si="122"/>
        <v/>
      </c>
      <c r="CB133" s="396" t="str">
        <f t="shared" si="123"/>
        <v/>
      </c>
      <c r="CC133" s="396" t="str">
        <f t="shared" si="124"/>
        <v/>
      </c>
      <c r="CD133" s="396" t="str">
        <f t="shared" si="125"/>
        <v/>
      </c>
      <c r="CE133" s="397" t="str">
        <f t="shared" si="126"/>
        <v/>
      </c>
      <c r="CF133" s="379"/>
      <c r="CG133" s="378"/>
      <c r="CH133" s="378"/>
      <c r="CI133" s="378"/>
      <c r="CJ133" s="382"/>
      <c r="CK133" s="398">
        <f t="shared" si="165"/>
        <v>0</v>
      </c>
      <c r="CL133" s="709">
        <f t="shared" si="166"/>
        <v>0</v>
      </c>
      <c r="CM133" s="710">
        <f t="shared" si="167"/>
        <v>0</v>
      </c>
      <c r="CN133" s="710">
        <f t="shared" si="168"/>
        <v>0</v>
      </c>
      <c r="CO133" s="786">
        <f t="shared" si="169"/>
        <v>0</v>
      </c>
      <c r="CP133" s="617">
        <f t="shared" si="170"/>
        <v>0</v>
      </c>
      <c r="CQ133" s="503"/>
      <c r="CR133" s="373"/>
      <c r="CS133" s="377"/>
      <c r="CT133" s="590"/>
      <c r="CU133" s="590"/>
      <c r="CV133" s="373"/>
      <c r="CW133" s="376"/>
      <c r="CX133" s="376"/>
      <c r="CY133" s="376"/>
      <c r="CZ133" s="376"/>
      <c r="DA133" s="376"/>
      <c r="DB133" s="376"/>
      <c r="DC133" s="376"/>
      <c r="DD133" s="376"/>
      <c r="DE133" s="377"/>
      <c r="DF133" s="373"/>
      <c r="DG133" s="376"/>
      <c r="DH133" s="376"/>
      <c r="DI133" s="376"/>
      <c r="DJ133" s="376"/>
      <c r="DK133" s="376"/>
      <c r="DL133" s="376"/>
      <c r="DM133" s="376"/>
      <c r="DN133" s="376"/>
      <c r="DO133" s="376"/>
      <c r="DP133" s="377"/>
      <c r="DQ133" s="592"/>
      <c r="DR133" s="373"/>
      <c r="DS133" s="376"/>
      <c r="DT133" s="376"/>
      <c r="DU133" s="376"/>
      <c r="DV133" s="376"/>
      <c r="DW133" s="376"/>
      <c r="DX133" s="376"/>
      <c r="DY133" s="376"/>
      <c r="DZ133" s="376"/>
      <c r="EA133" s="376"/>
      <c r="EB133" s="376"/>
      <c r="EC133" s="376"/>
      <c r="ED133" s="376"/>
      <c r="EE133" s="376"/>
      <c r="EF133" s="374"/>
      <c r="EG133" s="374"/>
      <c r="EH133" s="374"/>
      <c r="EI133" s="374"/>
      <c r="EJ133" s="374"/>
      <c r="EK133" s="374"/>
      <c r="EL133" s="374"/>
      <c r="EM133" s="374"/>
      <c r="EN133" s="374"/>
      <c r="EO133" s="766">
        <f t="shared" si="127"/>
        <v>0</v>
      </c>
      <c r="EP133" s="374"/>
      <c r="EQ133" s="374"/>
      <c r="ER133" s="374"/>
      <c r="ES133" s="374"/>
      <c r="ET133" s="374"/>
      <c r="EU133" s="377"/>
      <c r="EV133" s="590"/>
      <c r="EW133" s="618">
        <f t="shared" si="161"/>
        <v>0</v>
      </c>
      <c r="EX133" s="709">
        <f t="shared" si="206"/>
        <v>0</v>
      </c>
      <c r="EY133" s="710">
        <f t="shared" si="207"/>
        <v>0</v>
      </c>
      <c r="EZ133" s="710">
        <f t="shared" si="208"/>
        <v>0</v>
      </c>
      <c r="FA133" s="711">
        <f t="shared" si="209"/>
        <v>0</v>
      </c>
      <c r="FB133" s="379"/>
      <c r="FC133" s="378"/>
      <c r="FD133" s="378"/>
      <c r="FE133" s="609"/>
      <c r="FF133" s="381">
        <f t="shared" si="163"/>
        <v>0</v>
      </c>
    </row>
    <row r="134" spans="1:162" s="277" customFormat="1" x14ac:dyDescent="0.15">
      <c r="A134" s="492">
        <v>120</v>
      </c>
      <c r="B134" s="511"/>
      <c r="C134" s="490"/>
      <c r="D134" s="777" t="str">
        <f>IF(C134="","",(VLOOKUP(C134,PD!A:B,2,FALSE)))</f>
        <v/>
      </c>
      <c r="E134" s="390"/>
      <c r="F134" s="390"/>
      <c r="G134" s="547"/>
      <c r="H134" s="528"/>
      <c r="I134" s="376"/>
      <c r="J134" s="528"/>
      <c r="K134" s="377"/>
      <c r="L134" s="373"/>
      <c r="M134" s="547"/>
      <c r="N134" s="374"/>
      <c r="O134" s="530"/>
      <c r="P134" s="528"/>
      <c r="Q134" s="511"/>
      <c r="R134" s="530"/>
      <c r="S134" s="376"/>
      <c r="T134" s="528"/>
      <c r="U134" s="757"/>
      <c r="V134" s="754"/>
      <c r="W134" s="528"/>
      <c r="X134" s="376"/>
      <c r="Y134" s="376"/>
      <c r="Z134" s="511"/>
      <c r="AA134" s="373"/>
      <c r="AB134" s="528"/>
      <c r="AC134" s="377"/>
      <c r="AD134" s="375"/>
      <c r="AE134" s="374"/>
      <c r="AF134" s="492"/>
      <c r="AG134" s="493"/>
      <c r="AH134" s="772"/>
      <c r="AI134" s="531"/>
      <c r="AJ134" s="530"/>
      <c r="AK134" s="541" t="str">
        <f>IF(AJ134="","",(VLOOKUP(AJ134,償却率表!A:B,2,FALSE)))</f>
        <v/>
      </c>
      <c r="AL134" s="505"/>
      <c r="AM134" s="524" t="str">
        <f>IF(AL134="","",(VLOOKUP(AL134,PD!G:H,2,FALSE)))</f>
        <v/>
      </c>
      <c r="AN134" s="599"/>
      <c r="AO134" s="533"/>
      <c r="AP134" s="620"/>
      <c r="AQ134" s="621"/>
      <c r="AR134" s="528" t="str">
        <f t="shared" si="103"/>
        <v/>
      </c>
      <c r="AS134" s="377" t="str">
        <f t="shared" si="164"/>
        <v/>
      </c>
      <c r="AT134" s="540"/>
      <c r="AU134" s="392"/>
      <c r="AV134" s="393"/>
      <c r="AW134" s="577"/>
      <c r="AX134" s="373"/>
      <c r="AY134" s="616"/>
      <c r="AZ134" s="521" t="str">
        <f>IF(AY134="","",(VLOOKUP(AY134,PD!J:K,2,FALSE)))</f>
        <v/>
      </c>
      <c r="BA134" s="528"/>
      <c r="BB134" s="589">
        <f t="shared" si="205"/>
        <v>0</v>
      </c>
      <c r="BC134" s="373"/>
      <c r="BD134" s="376"/>
      <c r="BE134" s="493"/>
      <c r="BF134" s="394">
        <f t="shared" si="104"/>
        <v>0</v>
      </c>
      <c r="BG134" s="395" t="str">
        <f t="shared" si="105"/>
        <v/>
      </c>
      <c r="BH134" s="396" t="str">
        <f t="shared" si="106"/>
        <v/>
      </c>
      <c r="BI134" s="396" t="str">
        <f t="shared" si="107"/>
        <v/>
      </c>
      <c r="BJ134" s="396" t="str">
        <f t="shared" si="108"/>
        <v/>
      </c>
      <c r="BK134" s="396" t="str">
        <f t="shared" si="109"/>
        <v/>
      </c>
      <c r="BL134" s="396" t="str">
        <f t="shared" si="110"/>
        <v/>
      </c>
      <c r="BM134" s="396" t="str">
        <f t="shared" si="111"/>
        <v/>
      </c>
      <c r="BN134" s="396" t="str">
        <f t="shared" si="112"/>
        <v/>
      </c>
      <c r="BO134" s="396" t="str">
        <f t="shared" si="113"/>
        <v/>
      </c>
      <c r="BP134" s="397" t="str">
        <f t="shared" si="114"/>
        <v/>
      </c>
      <c r="BQ134" s="782"/>
      <c r="BR134" s="380"/>
      <c r="BS134" s="600"/>
      <c r="BT134" s="394">
        <f t="shared" si="115"/>
        <v>0</v>
      </c>
      <c r="BU134" s="395" t="str">
        <f t="shared" si="116"/>
        <v/>
      </c>
      <c r="BV134" s="396" t="str">
        <f t="shared" si="117"/>
        <v/>
      </c>
      <c r="BW134" s="396" t="str">
        <f t="shared" si="118"/>
        <v/>
      </c>
      <c r="BX134" s="396" t="str">
        <f t="shared" si="119"/>
        <v/>
      </c>
      <c r="BY134" s="396" t="str">
        <f t="shared" si="120"/>
        <v/>
      </c>
      <c r="BZ134" s="396" t="str">
        <f t="shared" si="121"/>
        <v/>
      </c>
      <c r="CA134" s="396" t="str">
        <f t="shared" si="122"/>
        <v/>
      </c>
      <c r="CB134" s="396" t="str">
        <f t="shared" si="123"/>
        <v/>
      </c>
      <c r="CC134" s="396" t="str">
        <f t="shared" si="124"/>
        <v/>
      </c>
      <c r="CD134" s="396" t="str">
        <f t="shared" si="125"/>
        <v/>
      </c>
      <c r="CE134" s="397" t="str">
        <f t="shared" si="126"/>
        <v/>
      </c>
      <c r="CF134" s="379"/>
      <c r="CG134" s="378"/>
      <c r="CH134" s="378"/>
      <c r="CI134" s="378"/>
      <c r="CJ134" s="382"/>
      <c r="CK134" s="398">
        <f t="shared" si="165"/>
        <v>0</v>
      </c>
      <c r="CL134" s="709">
        <f t="shared" si="166"/>
        <v>0</v>
      </c>
      <c r="CM134" s="710">
        <f t="shared" si="167"/>
        <v>0</v>
      </c>
      <c r="CN134" s="710">
        <f t="shared" si="168"/>
        <v>0</v>
      </c>
      <c r="CO134" s="786">
        <f t="shared" si="169"/>
        <v>0</v>
      </c>
      <c r="CP134" s="617">
        <f t="shared" si="170"/>
        <v>0</v>
      </c>
      <c r="CQ134" s="503"/>
      <c r="CR134" s="373"/>
      <c r="CS134" s="377"/>
      <c r="CT134" s="590"/>
      <c r="CU134" s="590"/>
      <c r="CV134" s="373"/>
      <c r="CW134" s="376"/>
      <c r="CX134" s="376"/>
      <c r="CY134" s="376"/>
      <c r="CZ134" s="376"/>
      <c r="DA134" s="376"/>
      <c r="DB134" s="376"/>
      <c r="DC134" s="376"/>
      <c r="DD134" s="376"/>
      <c r="DE134" s="377"/>
      <c r="DF134" s="373"/>
      <c r="DG134" s="376"/>
      <c r="DH134" s="376"/>
      <c r="DI134" s="376"/>
      <c r="DJ134" s="376"/>
      <c r="DK134" s="376"/>
      <c r="DL134" s="376"/>
      <c r="DM134" s="376"/>
      <c r="DN134" s="376"/>
      <c r="DO134" s="376"/>
      <c r="DP134" s="377"/>
      <c r="DQ134" s="592"/>
      <c r="DR134" s="373"/>
      <c r="DS134" s="376"/>
      <c r="DT134" s="376"/>
      <c r="DU134" s="376"/>
      <c r="DV134" s="376"/>
      <c r="DW134" s="376"/>
      <c r="DX134" s="376"/>
      <c r="DY134" s="376"/>
      <c r="DZ134" s="376"/>
      <c r="EA134" s="376"/>
      <c r="EB134" s="376"/>
      <c r="EC134" s="376"/>
      <c r="ED134" s="376"/>
      <c r="EE134" s="376"/>
      <c r="EF134" s="374"/>
      <c r="EG134" s="374"/>
      <c r="EH134" s="374"/>
      <c r="EI134" s="374"/>
      <c r="EJ134" s="374"/>
      <c r="EK134" s="374"/>
      <c r="EL134" s="374"/>
      <c r="EM134" s="374"/>
      <c r="EN134" s="374"/>
      <c r="EO134" s="766">
        <f t="shared" si="127"/>
        <v>0</v>
      </c>
      <c r="EP134" s="374"/>
      <c r="EQ134" s="374"/>
      <c r="ER134" s="374"/>
      <c r="ES134" s="374"/>
      <c r="ET134" s="374"/>
      <c r="EU134" s="377"/>
      <c r="EV134" s="590"/>
      <c r="EW134" s="618">
        <f t="shared" si="161"/>
        <v>0</v>
      </c>
      <c r="EX134" s="709">
        <f t="shared" si="206"/>
        <v>0</v>
      </c>
      <c r="EY134" s="710">
        <f t="shared" si="207"/>
        <v>0</v>
      </c>
      <c r="EZ134" s="710">
        <f t="shared" si="208"/>
        <v>0</v>
      </c>
      <c r="FA134" s="711">
        <f t="shared" si="209"/>
        <v>0</v>
      </c>
      <c r="FB134" s="379"/>
      <c r="FC134" s="378"/>
      <c r="FD134" s="378"/>
      <c r="FE134" s="609"/>
      <c r="FF134" s="381">
        <f t="shared" si="163"/>
        <v>0</v>
      </c>
    </row>
    <row r="135" spans="1:162" s="277" customFormat="1" x14ac:dyDescent="0.15">
      <c r="A135" s="492">
        <v>121</v>
      </c>
      <c r="B135" s="511"/>
      <c r="C135" s="490"/>
      <c r="D135" s="777" t="str">
        <f>IF(C135="","",(VLOOKUP(C135,PD!A:B,2,FALSE)))</f>
        <v/>
      </c>
      <c r="E135" s="390"/>
      <c r="F135" s="390"/>
      <c r="G135" s="547"/>
      <c r="H135" s="528"/>
      <c r="I135" s="376"/>
      <c r="J135" s="528"/>
      <c r="K135" s="377"/>
      <c r="L135" s="373"/>
      <c r="M135" s="547"/>
      <c r="N135" s="374"/>
      <c r="O135" s="530"/>
      <c r="P135" s="528"/>
      <c r="Q135" s="511"/>
      <c r="R135" s="530"/>
      <c r="S135" s="376"/>
      <c r="T135" s="528"/>
      <c r="U135" s="757"/>
      <c r="V135" s="754"/>
      <c r="W135" s="528"/>
      <c r="X135" s="376"/>
      <c r="Y135" s="376"/>
      <c r="Z135" s="511"/>
      <c r="AA135" s="373"/>
      <c r="AB135" s="528"/>
      <c r="AC135" s="377"/>
      <c r="AD135" s="375"/>
      <c r="AE135" s="374"/>
      <c r="AF135" s="492"/>
      <c r="AG135" s="493"/>
      <c r="AH135" s="772"/>
      <c r="AI135" s="531"/>
      <c r="AJ135" s="530"/>
      <c r="AK135" s="541" t="str">
        <f>IF(AJ135="","",(VLOOKUP(AJ135,償却率表!A:B,2,FALSE)))</f>
        <v/>
      </c>
      <c r="AL135" s="505"/>
      <c r="AM135" s="524" t="str">
        <f>IF(AL135="","",(VLOOKUP(AL135,PD!G:H,2,FALSE)))</f>
        <v/>
      </c>
      <c r="AN135" s="599"/>
      <c r="AO135" s="533"/>
      <c r="AP135" s="620"/>
      <c r="AQ135" s="621"/>
      <c r="AR135" s="528" t="str">
        <f t="shared" si="103"/>
        <v/>
      </c>
      <c r="AS135" s="377" t="str">
        <f t="shared" si="164"/>
        <v/>
      </c>
      <c r="AT135" s="540"/>
      <c r="AU135" s="392"/>
      <c r="AV135" s="393"/>
      <c r="AW135" s="577"/>
      <c r="AX135" s="373"/>
      <c r="AY135" s="616"/>
      <c r="AZ135" s="521" t="str">
        <f>IF(AY135="","",(VLOOKUP(AY135,PD!J:K,2,FALSE)))</f>
        <v/>
      </c>
      <c r="BA135" s="528"/>
      <c r="BB135" s="589">
        <f t="shared" si="205"/>
        <v>0</v>
      </c>
      <c r="BC135" s="373"/>
      <c r="BD135" s="376"/>
      <c r="BE135" s="493"/>
      <c r="BF135" s="394">
        <f t="shared" si="104"/>
        <v>0</v>
      </c>
      <c r="BG135" s="395" t="str">
        <f t="shared" si="105"/>
        <v/>
      </c>
      <c r="BH135" s="396" t="str">
        <f t="shared" si="106"/>
        <v/>
      </c>
      <c r="BI135" s="396" t="str">
        <f t="shared" si="107"/>
        <v/>
      </c>
      <c r="BJ135" s="396" t="str">
        <f t="shared" si="108"/>
        <v/>
      </c>
      <c r="BK135" s="396" t="str">
        <f t="shared" si="109"/>
        <v/>
      </c>
      <c r="BL135" s="396" t="str">
        <f t="shared" si="110"/>
        <v/>
      </c>
      <c r="BM135" s="396" t="str">
        <f t="shared" si="111"/>
        <v/>
      </c>
      <c r="BN135" s="396" t="str">
        <f t="shared" si="112"/>
        <v/>
      </c>
      <c r="BO135" s="396" t="str">
        <f t="shared" si="113"/>
        <v/>
      </c>
      <c r="BP135" s="397" t="str">
        <f t="shared" si="114"/>
        <v/>
      </c>
      <c r="BQ135" s="782"/>
      <c r="BR135" s="380"/>
      <c r="BS135" s="600"/>
      <c r="BT135" s="394">
        <f t="shared" si="115"/>
        <v>0</v>
      </c>
      <c r="BU135" s="395" t="str">
        <f t="shared" si="116"/>
        <v/>
      </c>
      <c r="BV135" s="396" t="str">
        <f t="shared" si="117"/>
        <v/>
      </c>
      <c r="BW135" s="396" t="str">
        <f t="shared" si="118"/>
        <v/>
      </c>
      <c r="BX135" s="396" t="str">
        <f t="shared" si="119"/>
        <v/>
      </c>
      <c r="BY135" s="396" t="str">
        <f t="shared" si="120"/>
        <v/>
      </c>
      <c r="BZ135" s="396" t="str">
        <f t="shared" si="121"/>
        <v/>
      </c>
      <c r="CA135" s="396" t="str">
        <f t="shared" si="122"/>
        <v/>
      </c>
      <c r="CB135" s="396" t="str">
        <f t="shared" si="123"/>
        <v/>
      </c>
      <c r="CC135" s="396" t="str">
        <f t="shared" si="124"/>
        <v/>
      </c>
      <c r="CD135" s="396" t="str">
        <f t="shared" si="125"/>
        <v/>
      </c>
      <c r="CE135" s="397" t="str">
        <f t="shared" si="126"/>
        <v/>
      </c>
      <c r="CF135" s="379"/>
      <c r="CG135" s="378"/>
      <c r="CH135" s="378"/>
      <c r="CI135" s="378"/>
      <c r="CJ135" s="382"/>
      <c r="CK135" s="398">
        <f t="shared" si="165"/>
        <v>0</v>
      </c>
      <c r="CL135" s="709">
        <f t="shared" si="166"/>
        <v>0</v>
      </c>
      <c r="CM135" s="710">
        <f t="shared" si="167"/>
        <v>0</v>
      </c>
      <c r="CN135" s="710">
        <f t="shared" si="168"/>
        <v>0</v>
      </c>
      <c r="CO135" s="786">
        <f t="shared" si="169"/>
        <v>0</v>
      </c>
      <c r="CP135" s="617">
        <f t="shared" si="170"/>
        <v>0</v>
      </c>
      <c r="CQ135" s="503"/>
      <c r="CR135" s="373"/>
      <c r="CS135" s="377"/>
      <c r="CT135" s="590"/>
      <c r="CU135" s="590"/>
      <c r="CV135" s="373"/>
      <c r="CW135" s="376"/>
      <c r="CX135" s="376"/>
      <c r="CY135" s="376"/>
      <c r="CZ135" s="376"/>
      <c r="DA135" s="376"/>
      <c r="DB135" s="376"/>
      <c r="DC135" s="376"/>
      <c r="DD135" s="376"/>
      <c r="DE135" s="377"/>
      <c r="DF135" s="373"/>
      <c r="DG135" s="376"/>
      <c r="DH135" s="376"/>
      <c r="DI135" s="376"/>
      <c r="DJ135" s="376"/>
      <c r="DK135" s="376"/>
      <c r="DL135" s="376"/>
      <c r="DM135" s="376"/>
      <c r="DN135" s="376"/>
      <c r="DO135" s="376"/>
      <c r="DP135" s="377"/>
      <c r="DQ135" s="592"/>
      <c r="DR135" s="373"/>
      <c r="DS135" s="376"/>
      <c r="DT135" s="376"/>
      <c r="DU135" s="376"/>
      <c r="DV135" s="376"/>
      <c r="DW135" s="376"/>
      <c r="DX135" s="376"/>
      <c r="DY135" s="376"/>
      <c r="DZ135" s="376"/>
      <c r="EA135" s="376"/>
      <c r="EB135" s="376"/>
      <c r="EC135" s="376"/>
      <c r="ED135" s="376"/>
      <c r="EE135" s="376"/>
      <c r="EF135" s="374"/>
      <c r="EG135" s="374"/>
      <c r="EH135" s="374"/>
      <c r="EI135" s="374"/>
      <c r="EJ135" s="374"/>
      <c r="EK135" s="374"/>
      <c r="EL135" s="374"/>
      <c r="EM135" s="374"/>
      <c r="EN135" s="374"/>
      <c r="EO135" s="766">
        <f t="shared" si="127"/>
        <v>0</v>
      </c>
      <c r="EP135" s="374"/>
      <c r="EQ135" s="374"/>
      <c r="ER135" s="374"/>
      <c r="ES135" s="374"/>
      <c r="ET135" s="374"/>
      <c r="EU135" s="377"/>
      <c r="EV135" s="590"/>
      <c r="EW135" s="618">
        <f t="shared" si="161"/>
        <v>0</v>
      </c>
      <c r="EX135" s="709">
        <f t="shared" si="206"/>
        <v>0</v>
      </c>
      <c r="EY135" s="710">
        <f t="shared" si="207"/>
        <v>0</v>
      </c>
      <c r="EZ135" s="710">
        <f t="shared" si="208"/>
        <v>0</v>
      </c>
      <c r="FA135" s="711">
        <f t="shared" si="209"/>
        <v>0</v>
      </c>
      <c r="FB135" s="379"/>
      <c r="FC135" s="378"/>
      <c r="FD135" s="378"/>
      <c r="FE135" s="609"/>
      <c r="FF135" s="381">
        <f t="shared" si="163"/>
        <v>0</v>
      </c>
    </row>
    <row r="136" spans="1:162" s="277" customFormat="1" x14ac:dyDescent="0.15">
      <c r="A136" s="492">
        <v>122</v>
      </c>
      <c r="B136" s="511"/>
      <c r="C136" s="490"/>
      <c r="D136" s="777" t="str">
        <f>IF(C136="","",(VLOOKUP(C136,PD!A:B,2,FALSE)))</f>
        <v/>
      </c>
      <c r="E136" s="390"/>
      <c r="F136" s="390"/>
      <c r="G136" s="547"/>
      <c r="H136" s="528"/>
      <c r="I136" s="376"/>
      <c r="J136" s="528"/>
      <c r="K136" s="377"/>
      <c r="L136" s="373"/>
      <c r="M136" s="547"/>
      <c r="N136" s="374"/>
      <c r="O136" s="530"/>
      <c r="P136" s="528"/>
      <c r="Q136" s="511"/>
      <c r="R136" s="530"/>
      <c r="S136" s="376"/>
      <c r="T136" s="528"/>
      <c r="U136" s="757"/>
      <c r="V136" s="754"/>
      <c r="W136" s="528"/>
      <c r="X136" s="376"/>
      <c r="Y136" s="376"/>
      <c r="Z136" s="511"/>
      <c r="AA136" s="373"/>
      <c r="AB136" s="528"/>
      <c r="AC136" s="377"/>
      <c r="AD136" s="375"/>
      <c r="AE136" s="374"/>
      <c r="AF136" s="492"/>
      <c r="AG136" s="493"/>
      <c r="AH136" s="772"/>
      <c r="AI136" s="531"/>
      <c r="AJ136" s="530"/>
      <c r="AK136" s="541" t="str">
        <f>IF(AJ136="","",(VLOOKUP(AJ136,償却率表!A:B,2,FALSE)))</f>
        <v/>
      </c>
      <c r="AL136" s="505"/>
      <c r="AM136" s="524" t="str">
        <f>IF(AL136="","",(VLOOKUP(AL136,PD!G:H,2,FALSE)))</f>
        <v/>
      </c>
      <c r="AN136" s="599"/>
      <c r="AO136" s="533"/>
      <c r="AP136" s="620"/>
      <c r="AQ136" s="621"/>
      <c r="AR136" s="528" t="str">
        <f t="shared" si="103"/>
        <v/>
      </c>
      <c r="AS136" s="377" t="str">
        <f t="shared" si="164"/>
        <v/>
      </c>
      <c r="AT136" s="540"/>
      <c r="AU136" s="392"/>
      <c r="AV136" s="393"/>
      <c r="AW136" s="577"/>
      <c r="AX136" s="373"/>
      <c r="AY136" s="616"/>
      <c r="AZ136" s="521" t="str">
        <f>IF(AY136="","",(VLOOKUP(AY136,PD!J:K,2,FALSE)))</f>
        <v/>
      </c>
      <c r="BA136" s="528"/>
      <c r="BB136" s="589">
        <f t="shared" si="205"/>
        <v>0</v>
      </c>
      <c r="BC136" s="373"/>
      <c r="BD136" s="376"/>
      <c r="BE136" s="493"/>
      <c r="BF136" s="394">
        <f t="shared" si="104"/>
        <v>0</v>
      </c>
      <c r="BG136" s="395" t="str">
        <f t="shared" si="105"/>
        <v/>
      </c>
      <c r="BH136" s="396" t="str">
        <f t="shared" si="106"/>
        <v/>
      </c>
      <c r="BI136" s="396" t="str">
        <f t="shared" si="107"/>
        <v/>
      </c>
      <c r="BJ136" s="396" t="str">
        <f t="shared" si="108"/>
        <v/>
      </c>
      <c r="BK136" s="396" t="str">
        <f t="shared" si="109"/>
        <v/>
      </c>
      <c r="BL136" s="396" t="str">
        <f t="shared" si="110"/>
        <v/>
      </c>
      <c r="BM136" s="396" t="str">
        <f t="shared" si="111"/>
        <v/>
      </c>
      <c r="BN136" s="396" t="str">
        <f t="shared" si="112"/>
        <v/>
      </c>
      <c r="BO136" s="396" t="str">
        <f t="shared" si="113"/>
        <v/>
      </c>
      <c r="BP136" s="397" t="str">
        <f t="shared" si="114"/>
        <v/>
      </c>
      <c r="BQ136" s="782"/>
      <c r="BR136" s="380"/>
      <c r="BS136" s="600"/>
      <c r="BT136" s="394">
        <f t="shared" si="115"/>
        <v>0</v>
      </c>
      <c r="BU136" s="395" t="str">
        <f t="shared" si="116"/>
        <v/>
      </c>
      <c r="BV136" s="396" t="str">
        <f t="shared" si="117"/>
        <v/>
      </c>
      <c r="BW136" s="396" t="str">
        <f t="shared" si="118"/>
        <v/>
      </c>
      <c r="BX136" s="396" t="str">
        <f t="shared" si="119"/>
        <v/>
      </c>
      <c r="BY136" s="396" t="str">
        <f t="shared" si="120"/>
        <v/>
      </c>
      <c r="BZ136" s="396" t="str">
        <f t="shared" si="121"/>
        <v/>
      </c>
      <c r="CA136" s="396" t="str">
        <f t="shared" si="122"/>
        <v/>
      </c>
      <c r="CB136" s="396" t="str">
        <f t="shared" si="123"/>
        <v/>
      </c>
      <c r="CC136" s="396" t="str">
        <f t="shared" si="124"/>
        <v/>
      </c>
      <c r="CD136" s="396" t="str">
        <f t="shared" si="125"/>
        <v/>
      </c>
      <c r="CE136" s="397" t="str">
        <f t="shared" si="126"/>
        <v/>
      </c>
      <c r="CF136" s="379"/>
      <c r="CG136" s="378"/>
      <c r="CH136" s="378"/>
      <c r="CI136" s="378"/>
      <c r="CJ136" s="382"/>
      <c r="CK136" s="398">
        <f t="shared" si="165"/>
        <v>0</v>
      </c>
      <c r="CL136" s="709">
        <f t="shared" si="166"/>
        <v>0</v>
      </c>
      <c r="CM136" s="710">
        <f t="shared" si="167"/>
        <v>0</v>
      </c>
      <c r="CN136" s="710">
        <f t="shared" si="168"/>
        <v>0</v>
      </c>
      <c r="CO136" s="786">
        <f t="shared" si="169"/>
        <v>0</v>
      </c>
      <c r="CP136" s="617">
        <f t="shared" si="170"/>
        <v>0</v>
      </c>
      <c r="CQ136" s="503"/>
      <c r="CR136" s="373"/>
      <c r="CS136" s="377"/>
      <c r="CT136" s="590"/>
      <c r="CU136" s="590"/>
      <c r="CV136" s="373"/>
      <c r="CW136" s="376"/>
      <c r="CX136" s="376"/>
      <c r="CY136" s="376"/>
      <c r="CZ136" s="376"/>
      <c r="DA136" s="376"/>
      <c r="DB136" s="376"/>
      <c r="DC136" s="376"/>
      <c r="DD136" s="376"/>
      <c r="DE136" s="377"/>
      <c r="DF136" s="373"/>
      <c r="DG136" s="376"/>
      <c r="DH136" s="376"/>
      <c r="DI136" s="376"/>
      <c r="DJ136" s="376"/>
      <c r="DK136" s="376"/>
      <c r="DL136" s="376"/>
      <c r="DM136" s="376"/>
      <c r="DN136" s="376"/>
      <c r="DO136" s="376"/>
      <c r="DP136" s="377"/>
      <c r="DQ136" s="592"/>
      <c r="DR136" s="373"/>
      <c r="DS136" s="376"/>
      <c r="DT136" s="376"/>
      <c r="DU136" s="376"/>
      <c r="DV136" s="376"/>
      <c r="DW136" s="376"/>
      <c r="DX136" s="376"/>
      <c r="DY136" s="376"/>
      <c r="DZ136" s="376"/>
      <c r="EA136" s="376"/>
      <c r="EB136" s="376"/>
      <c r="EC136" s="376"/>
      <c r="ED136" s="376"/>
      <c r="EE136" s="376"/>
      <c r="EF136" s="374"/>
      <c r="EG136" s="374"/>
      <c r="EH136" s="374"/>
      <c r="EI136" s="374"/>
      <c r="EJ136" s="374"/>
      <c r="EK136" s="374"/>
      <c r="EL136" s="374"/>
      <c r="EM136" s="374"/>
      <c r="EN136" s="374"/>
      <c r="EO136" s="766">
        <f t="shared" si="127"/>
        <v>0</v>
      </c>
      <c r="EP136" s="374"/>
      <c r="EQ136" s="374"/>
      <c r="ER136" s="374"/>
      <c r="ES136" s="374"/>
      <c r="ET136" s="374"/>
      <c r="EU136" s="377"/>
      <c r="EV136" s="590"/>
      <c r="EW136" s="618">
        <f t="shared" si="161"/>
        <v>0</v>
      </c>
      <c r="EX136" s="709">
        <f t="shared" si="206"/>
        <v>0</v>
      </c>
      <c r="EY136" s="710">
        <f t="shared" si="207"/>
        <v>0</v>
      </c>
      <c r="EZ136" s="710">
        <f t="shared" si="208"/>
        <v>0</v>
      </c>
      <c r="FA136" s="711">
        <f t="shared" si="209"/>
        <v>0</v>
      </c>
      <c r="FB136" s="379"/>
      <c r="FC136" s="378"/>
      <c r="FD136" s="378"/>
      <c r="FE136" s="609"/>
      <c r="FF136" s="381">
        <f t="shared" si="163"/>
        <v>0</v>
      </c>
    </row>
    <row r="137" spans="1:162" s="277" customFormat="1" x14ac:dyDescent="0.15">
      <c r="A137" s="492">
        <v>123</v>
      </c>
      <c r="B137" s="511"/>
      <c r="C137" s="490"/>
      <c r="D137" s="777" t="str">
        <f>IF(C137="","",(VLOOKUP(C137,PD!A:B,2,FALSE)))</f>
        <v/>
      </c>
      <c r="E137" s="390"/>
      <c r="F137" s="390"/>
      <c r="G137" s="547"/>
      <c r="H137" s="528"/>
      <c r="I137" s="376"/>
      <c r="J137" s="528"/>
      <c r="K137" s="377"/>
      <c r="L137" s="373"/>
      <c r="M137" s="547"/>
      <c r="N137" s="374"/>
      <c r="O137" s="530"/>
      <c r="P137" s="528"/>
      <c r="Q137" s="511"/>
      <c r="R137" s="530"/>
      <c r="S137" s="376"/>
      <c r="T137" s="528"/>
      <c r="U137" s="757"/>
      <c r="V137" s="754"/>
      <c r="W137" s="528"/>
      <c r="X137" s="376"/>
      <c r="Y137" s="376"/>
      <c r="Z137" s="511"/>
      <c r="AA137" s="373"/>
      <c r="AB137" s="528"/>
      <c r="AC137" s="377"/>
      <c r="AD137" s="375"/>
      <c r="AE137" s="374"/>
      <c r="AF137" s="492"/>
      <c r="AG137" s="493"/>
      <c r="AH137" s="772"/>
      <c r="AI137" s="531"/>
      <c r="AJ137" s="530"/>
      <c r="AK137" s="541" t="str">
        <f>IF(AJ137="","",(VLOOKUP(AJ137,償却率表!A:B,2,FALSE)))</f>
        <v/>
      </c>
      <c r="AL137" s="505"/>
      <c r="AM137" s="524" t="str">
        <f>IF(AL137="","",(VLOOKUP(AL137,PD!G:H,2,FALSE)))</f>
        <v/>
      </c>
      <c r="AN137" s="599"/>
      <c r="AO137" s="533"/>
      <c r="AP137" s="620"/>
      <c r="AQ137" s="621"/>
      <c r="AR137" s="528" t="str">
        <f t="shared" si="103"/>
        <v/>
      </c>
      <c r="AS137" s="377" t="str">
        <f t="shared" si="164"/>
        <v/>
      </c>
      <c r="AT137" s="540"/>
      <c r="AU137" s="392"/>
      <c r="AV137" s="393"/>
      <c r="AW137" s="577"/>
      <c r="AX137" s="373"/>
      <c r="AY137" s="616"/>
      <c r="AZ137" s="521" t="str">
        <f>IF(AY137="","",(VLOOKUP(AY137,PD!J:K,2,FALSE)))</f>
        <v/>
      </c>
      <c r="BA137" s="528"/>
      <c r="BB137" s="589">
        <f t="shared" si="205"/>
        <v>0</v>
      </c>
      <c r="BC137" s="373"/>
      <c r="BD137" s="376"/>
      <c r="BE137" s="493"/>
      <c r="BF137" s="394">
        <f t="shared" si="104"/>
        <v>0</v>
      </c>
      <c r="BG137" s="395" t="str">
        <f t="shared" si="105"/>
        <v/>
      </c>
      <c r="BH137" s="396" t="str">
        <f t="shared" si="106"/>
        <v/>
      </c>
      <c r="BI137" s="396" t="str">
        <f t="shared" si="107"/>
        <v/>
      </c>
      <c r="BJ137" s="396" t="str">
        <f t="shared" si="108"/>
        <v/>
      </c>
      <c r="BK137" s="396" t="str">
        <f t="shared" si="109"/>
        <v/>
      </c>
      <c r="BL137" s="396" t="str">
        <f t="shared" si="110"/>
        <v/>
      </c>
      <c r="BM137" s="396" t="str">
        <f t="shared" si="111"/>
        <v/>
      </c>
      <c r="BN137" s="396" t="str">
        <f t="shared" si="112"/>
        <v/>
      </c>
      <c r="BO137" s="396" t="str">
        <f t="shared" si="113"/>
        <v/>
      </c>
      <c r="BP137" s="397" t="str">
        <f t="shared" si="114"/>
        <v/>
      </c>
      <c r="BQ137" s="782"/>
      <c r="BR137" s="380"/>
      <c r="BS137" s="600"/>
      <c r="BT137" s="394">
        <f t="shared" si="115"/>
        <v>0</v>
      </c>
      <c r="BU137" s="395" t="str">
        <f t="shared" si="116"/>
        <v/>
      </c>
      <c r="BV137" s="396" t="str">
        <f t="shared" si="117"/>
        <v/>
      </c>
      <c r="BW137" s="396" t="str">
        <f t="shared" si="118"/>
        <v/>
      </c>
      <c r="BX137" s="396" t="str">
        <f t="shared" si="119"/>
        <v/>
      </c>
      <c r="BY137" s="396" t="str">
        <f t="shared" si="120"/>
        <v/>
      </c>
      <c r="BZ137" s="396" t="str">
        <f t="shared" si="121"/>
        <v/>
      </c>
      <c r="CA137" s="396" t="str">
        <f t="shared" si="122"/>
        <v/>
      </c>
      <c r="CB137" s="396" t="str">
        <f t="shared" si="123"/>
        <v/>
      </c>
      <c r="CC137" s="396" t="str">
        <f t="shared" si="124"/>
        <v/>
      </c>
      <c r="CD137" s="396" t="str">
        <f t="shared" si="125"/>
        <v/>
      </c>
      <c r="CE137" s="397" t="str">
        <f t="shared" si="126"/>
        <v/>
      </c>
      <c r="CF137" s="379"/>
      <c r="CG137" s="378"/>
      <c r="CH137" s="378"/>
      <c r="CI137" s="378"/>
      <c r="CJ137" s="382"/>
      <c r="CK137" s="398">
        <f t="shared" si="165"/>
        <v>0</v>
      </c>
      <c r="CL137" s="709">
        <f t="shared" si="166"/>
        <v>0</v>
      </c>
      <c r="CM137" s="710">
        <f t="shared" si="167"/>
        <v>0</v>
      </c>
      <c r="CN137" s="710">
        <f t="shared" si="168"/>
        <v>0</v>
      </c>
      <c r="CO137" s="786">
        <f t="shared" si="169"/>
        <v>0</v>
      </c>
      <c r="CP137" s="617">
        <f t="shared" si="170"/>
        <v>0</v>
      </c>
      <c r="CQ137" s="503"/>
      <c r="CR137" s="373"/>
      <c r="CS137" s="377"/>
      <c r="CT137" s="590"/>
      <c r="CU137" s="590"/>
      <c r="CV137" s="373"/>
      <c r="CW137" s="376"/>
      <c r="CX137" s="376"/>
      <c r="CY137" s="376"/>
      <c r="CZ137" s="376"/>
      <c r="DA137" s="376"/>
      <c r="DB137" s="376"/>
      <c r="DC137" s="376"/>
      <c r="DD137" s="376"/>
      <c r="DE137" s="377"/>
      <c r="DF137" s="373"/>
      <c r="DG137" s="376"/>
      <c r="DH137" s="376"/>
      <c r="DI137" s="376"/>
      <c r="DJ137" s="376"/>
      <c r="DK137" s="376"/>
      <c r="DL137" s="376"/>
      <c r="DM137" s="376"/>
      <c r="DN137" s="376"/>
      <c r="DO137" s="376"/>
      <c r="DP137" s="377"/>
      <c r="DQ137" s="592"/>
      <c r="DR137" s="373"/>
      <c r="DS137" s="376"/>
      <c r="DT137" s="376"/>
      <c r="DU137" s="376"/>
      <c r="DV137" s="376"/>
      <c r="DW137" s="376"/>
      <c r="DX137" s="376"/>
      <c r="DY137" s="376"/>
      <c r="DZ137" s="376"/>
      <c r="EA137" s="376"/>
      <c r="EB137" s="376"/>
      <c r="EC137" s="376"/>
      <c r="ED137" s="376"/>
      <c r="EE137" s="376"/>
      <c r="EF137" s="374"/>
      <c r="EG137" s="374"/>
      <c r="EH137" s="374"/>
      <c r="EI137" s="374"/>
      <c r="EJ137" s="374"/>
      <c r="EK137" s="374"/>
      <c r="EL137" s="374"/>
      <c r="EM137" s="374"/>
      <c r="EN137" s="374"/>
      <c r="EO137" s="766">
        <f t="shared" si="127"/>
        <v>0</v>
      </c>
      <c r="EP137" s="374"/>
      <c r="EQ137" s="374"/>
      <c r="ER137" s="374"/>
      <c r="ES137" s="374"/>
      <c r="ET137" s="374"/>
      <c r="EU137" s="377"/>
      <c r="EV137" s="590"/>
      <c r="EW137" s="618">
        <f t="shared" si="161"/>
        <v>0</v>
      </c>
      <c r="EX137" s="709">
        <f t="shared" si="206"/>
        <v>0</v>
      </c>
      <c r="EY137" s="710">
        <f t="shared" si="207"/>
        <v>0</v>
      </c>
      <c r="EZ137" s="710">
        <f t="shared" si="208"/>
        <v>0</v>
      </c>
      <c r="FA137" s="711">
        <f t="shared" si="209"/>
        <v>0</v>
      </c>
      <c r="FB137" s="379"/>
      <c r="FC137" s="378"/>
      <c r="FD137" s="378"/>
      <c r="FE137" s="609"/>
      <c r="FF137" s="381">
        <f t="shared" si="163"/>
        <v>0</v>
      </c>
    </row>
    <row r="138" spans="1:162" s="277" customFormat="1" x14ac:dyDescent="0.15">
      <c r="A138" s="492">
        <v>124</v>
      </c>
      <c r="B138" s="511"/>
      <c r="C138" s="490"/>
      <c r="D138" s="777" t="str">
        <f>IF(C138="","",(VLOOKUP(C138,PD!A:B,2,FALSE)))</f>
        <v/>
      </c>
      <c r="E138" s="390"/>
      <c r="F138" s="390"/>
      <c r="G138" s="547"/>
      <c r="H138" s="528"/>
      <c r="I138" s="376"/>
      <c r="J138" s="528"/>
      <c r="K138" s="377"/>
      <c r="L138" s="373"/>
      <c r="M138" s="547"/>
      <c r="N138" s="374"/>
      <c r="O138" s="530"/>
      <c r="P138" s="528"/>
      <c r="Q138" s="511"/>
      <c r="R138" s="530"/>
      <c r="S138" s="376"/>
      <c r="T138" s="528"/>
      <c r="U138" s="757"/>
      <c r="V138" s="754"/>
      <c r="W138" s="528"/>
      <c r="X138" s="376"/>
      <c r="Y138" s="376"/>
      <c r="Z138" s="511"/>
      <c r="AA138" s="373"/>
      <c r="AB138" s="528"/>
      <c r="AC138" s="377"/>
      <c r="AD138" s="375"/>
      <c r="AE138" s="374"/>
      <c r="AF138" s="492"/>
      <c r="AG138" s="493"/>
      <c r="AH138" s="772"/>
      <c r="AI138" s="531"/>
      <c r="AJ138" s="530"/>
      <c r="AK138" s="541" t="str">
        <f>IF(AJ138="","",(VLOOKUP(AJ138,償却率表!A:B,2,FALSE)))</f>
        <v/>
      </c>
      <c r="AL138" s="505"/>
      <c r="AM138" s="524" t="str">
        <f>IF(AL138="","",(VLOOKUP(AL138,PD!G:H,2,FALSE)))</f>
        <v/>
      </c>
      <c r="AN138" s="599"/>
      <c r="AO138" s="533"/>
      <c r="AP138" s="620"/>
      <c r="AQ138" s="621"/>
      <c r="AR138" s="528" t="str">
        <f t="shared" si="103"/>
        <v/>
      </c>
      <c r="AS138" s="377" t="str">
        <f t="shared" si="164"/>
        <v/>
      </c>
      <c r="AT138" s="540"/>
      <c r="AU138" s="392"/>
      <c r="AV138" s="393"/>
      <c r="AW138" s="577"/>
      <c r="AX138" s="373"/>
      <c r="AY138" s="616"/>
      <c r="AZ138" s="521" t="str">
        <f>IF(AY138="","",(VLOOKUP(AY138,PD!J:K,2,FALSE)))</f>
        <v/>
      </c>
      <c r="BA138" s="528"/>
      <c r="BB138" s="589">
        <f t="shared" si="205"/>
        <v>0</v>
      </c>
      <c r="BC138" s="373"/>
      <c r="BD138" s="376"/>
      <c r="BE138" s="493"/>
      <c r="BF138" s="394">
        <f t="shared" si="104"/>
        <v>0</v>
      </c>
      <c r="BG138" s="395" t="str">
        <f t="shared" si="105"/>
        <v/>
      </c>
      <c r="BH138" s="396" t="str">
        <f t="shared" si="106"/>
        <v/>
      </c>
      <c r="BI138" s="396" t="str">
        <f t="shared" si="107"/>
        <v/>
      </c>
      <c r="BJ138" s="396" t="str">
        <f t="shared" si="108"/>
        <v/>
      </c>
      <c r="BK138" s="396" t="str">
        <f t="shared" si="109"/>
        <v/>
      </c>
      <c r="BL138" s="396" t="str">
        <f t="shared" si="110"/>
        <v/>
      </c>
      <c r="BM138" s="396" t="str">
        <f t="shared" si="111"/>
        <v/>
      </c>
      <c r="BN138" s="396" t="str">
        <f t="shared" si="112"/>
        <v/>
      </c>
      <c r="BO138" s="396" t="str">
        <f t="shared" si="113"/>
        <v/>
      </c>
      <c r="BP138" s="397" t="str">
        <f t="shared" si="114"/>
        <v/>
      </c>
      <c r="BQ138" s="782"/>
      <c r="BR138" s="380"/>
      <c r="BS138" s="600"/>
      <c r="BT138" s="394">
        <f t="shared" si="115"/>
        <v>0</v>
      </c>
      <c r="BU138" s="395" t="str">
        <f t="shared" si="116"/>
        <v/>
      </c>
      <c r="BV138" s="396" t="str">
        <f t="shared" si="117"/>
        <v/>
      </c>
      <c r="BW138" s="396" t="str">
        <f t="shared" si="118"/>
        <v/>
      </c>
      <c r="BX138" s="396" t="str">
        <f t="shared" si="119"/>
        <v/>
      </c>
      <c r="BY138" s="396" t="str">
        <f t="shared" si="120"/>
        <v/>
      </c>
      <c r="BZ138" s="396" t="str">
        <f t="shared" si="121"/>
        <v/>
      </c>
      <c r="CA138" s="396" t="str">
        <f t="shared" si="122"/>
        <v/>
      </c>
      <c r="CB138" s="396" t="str">
        <f t="shared" si="123"/>
        <v/>
      </c>
      <c r="CC138" s="396" t="str">
        <f t="shared" si="124"/>
        <v/>
      </c>
      <c r="CD138" s="396" t="str">
        <f t="shared" si="125"/>
        <v/>
      </c>
      <c r="CE138" s="397" t="str">
        <f t="shared" si="126"/>
        <v/>
      </c>
      <c r="CF138" s="379"/>
      <c r="CG138" s="378"/>
      <c r="CH138" s="378"/>
      <c r="CI138" s="378"/>
      <c r="CJ138" s="382"/>
      <c r="CK138" s="398">
        <f t="shared" si="165"/>
        <v>0</v>
      </c>
      <c r="CL138" s="709">
        <f t="shared" si="166"/>
        <v>0</v>
      </c>
      <c r="CM138" s="710">
        <f t="shared" si="167"/>
        <v>0</v>
      </c>
      <c r="CN138" s="710">
        <f t="shared" si="168"/>
        <v>0</v>
      </c>
      <c r="CO138" s="786">
        <f t="shared" si="169"/>
        <v>0</v>
      </c>
      <c r="CP138" s="617">
        <f t="shared" si="170"/>
        <v>0</v>
      </c>
      <c r="CQ138" s="503"/>
      <c r="CR138" s="373"/>
      <c r="CS138" s="377"/>
      <c r="CT138" s="590"/>
      <c r="CU138" s="590"/>
      <c r="CV138" s="373"/>
      <c r="CW138" s="376"/>
      <c r="CX138" s="376"/>
      <c r="CY138" s="376"/>
      <c r="CZ138" s="376"/>
      <c r="DA138" s="376"/>
      <c r="DB138" s="376"/>
      <c r="DC138" s="376"/>
      <c r="DD138" s="376"/>
      <c r="DE138" s="377"/>
      <c r="DF138" s="373"/>
      <c r="DG138" s="376"/>
      <c r="DH138" s="376"/>
      <c r="DI138" s="376"/>
      <c r="DJ138" s="376"/>
      <c r="DK138" s="376"/>
      <c r="DL138" s="376"/>
      <c r="DM138" s="376"/>
      <c r="DN138" s="376"/>
      <c r="DO138" s="376"/>
      <c r="DP138" s="377"/>
      <c r="DQ138" s="592"/>
      <c r="DR138" s="373"/>
      <c r="DS138" s="376"/>
      <c r="DT138" s="376"/>
      <c r="DU138" s="376"/>
      <c r="DV138" s="376"/>
      <c r="DW138" s="376"/>
      <c r="DX138" s="376"/>
      <c r="DY138" s="376"/>
      <c r="DZ138" s="376"/>
      <c r="EA138" s="376"/>
      <c r="EB138" s="376"/>
      <c r="EC138" s="376"/>
      <c r="ED138" s="376"/>
      <c r="EE138" s="376"/>
      <c r="EF138" s="374"/>
      <c r="EG138" s="374"/>
      <c r="EH138" s="374"/>
      <c r="EI138" s="374"/>
      <c r="EJ138" s="374"/>
      <c r="EK138" s="374"/>
      <c r="EL138" s="374"/>
      <c r="EM138" s="374"/>
      <c r="EN138" s="374"/>
      <c r="EO138" s="766">
        <f t="shared" si="127"/>
        <v>0</v>
      </c>
      <c r="EP138" s="374"/>
      <c r="EQ138" s="374"/>
      <c r="ER138" s="374"/>
      <c r="ES138" s="374"/>
      <c r="ET138" s="374"/>
      <c r="EU138" s="377"/>
      <c r="EV138" s="590"/>
      <c r="EW138" s="618">
        <f t="shared" si="161"/>
        <v>0</v>
      </c>
      <c r="EX138" s="709">
        <f t="shared" si="206"/>
        <v>0</v>
      </c>
      <c r="EY138" s="710">
        <f t="shared" si="207"/>
        <v>0</v>
      </c>
      <c r="EZ138" s="710">
        <f t="shared" si="208"/>
        <v>0</v>
      </c>
      <c r="FA138" s="711">
        <f t="shared" si="209"/>
        <v>0</v>
      </c>
      <c r="FB138" s="379"/>
      <c r="FC138" s="378"/>
      <c r="FD138" s="378"/>
      <c r="FE138" s="609"/>
      <c r="FF138" s="381">
        <f t="shared" si="163"/>
        <v>0</v>
      </c>
    </row>
    <row r="139" spans="1:162" s="277" customFormat="1" x14ac:dyDescent="0.15">
      <c r="A139" s="492">
        <v>125</v>
      </c>
      <c r="B139" s="511"/>
      <c r="C139" s="490"/>
      <c r="D139" s="777" t="str">
        <f>IF(C139="","",(VLOOKUP(C139,PD!A:B,2,FALSE)))</f>
        <v/>
      </c>
      <c r="E139" s="390"/>
      <c r="F139" s="390"/>
      <c r="G139" s="547"/>
      <c r="H139" s="528"/>
      <c r="I139" s="376"/>
      <c r="J139" s="528"/>
      <c r="K139" s="377"/>
      <c r="L139" s="373"/>
      <c r="M139" s="547"/>
      <c r="N139" s="374"/>
      <c r="O139" s="530"/>
      <c r="P139" s="528"/>
      <c r="Q139" s="511"/>
      <c r="R139" s="530"/>
      <c r="S139" s="376"/>
      <c r="T139" s="528"/>
      <c r="U139" s="757"/>
      <c r="V139" s="754"/>
      <c r="W139" s="528"/>
      <c r="X139" s="376"/>
      <c r="Y139" s="376"/>
      <c r="Z139" s="511"/>
      <c r="AA139" s="373"/>
      <c r="AB139" s="528"/>
      <c r="AC139" s="377"/>
      <c r="AD139" s="375"/>
      <c r="AE139" s="374"/>
      <c r="AF139" s="492"/>
      <c r="AG139" s="493"/>
      <c r="AH139" s="772"/>
      <c r="AI139" s="531"/>
      <c r="AJ139" s="530"/>
      <c r="AK139" s="541" t="str">
        <f>IF(AJ139="","",(VLOOKUP(AJ139,償却率表!A:B,2,FALSE)))</f>
        <v/>
      </c>
      <c r="AL139" s="505"/>
      <c r="AM139" s="524" t="str">
        <f>IF(AL139="","",(VLOOKUP(AL139,PD!G:H,2,FALSE)))</f>
        <v/>
      </c>
      <c r="AN139" s="599"/>
      <c r="AO139" s="533"/>
      <c r="AP139" s="620"/>
      <c r="AQ139" s="621"/>
      <c r="AR139" s="528" t="str">
        <f t="shared" si="103"/>
        <v/>
      </c>
      <c r="AS139" s="377" t="str">
        <f t="shared" si="164"/>
        <v/>
      </c>
      <c r="AT139" s="540"/>
      <c r="AU139" s="392"/>
      <c r="AV139" s="393"/>
      <c r="AW139" s="577"/>
      <c r="AX139" s="373"/>
      <c r="AY139" s="616"/>
      <c r="AZ139" s="521" t="str">
        <f>IF(AY139="","",(VLOOKUP(AY139,PD!J:K,2,FALSE)))</f>
        <v/>
      </c>
      <c r="BA139" s="528"/>
      <c r="BB139" s="589">
        <f t="shared" si="205"/>
        <v>0</v>
      </c>
      <c r="BC139" s="373"/>
      <c r="BD139" s="376"/>
      <c r="BE139" s="493"/>
      <c r="BF139" s="394">
        <f t="shared" si="104"/>
        <v>0</v>
      </c>
      <c r="BG139" s="395" t="str">
        <f t="shared" si="105"/>
        <v/>
      </c>
      <c r="BH139" s="396" t="str">
        <f t="shared" si="106"/>
        <v/>
      </c>
      <c r="BI139" s="396" t="str">
        <f t="shared" si="107"/>
        <v/>
      </c>
      <c r="BJ139" s="396" t="str">
        <f t="shared" si="108"/>
        <v/>
      </c>
      <c r="BK139" s="396" t="str">
        <f t="shared" si="109"/>
        <v/>
      </c>
      <c r="BL139" s="396" t="str">
        <f t="shared" si="110"/>
        <v/>
      </c>
      <c r="BM139" s="396" t="str">
        <f t="shared" si="111"/>
        <v/>
      </c>
      <c r="BN139" s="396" t="str">
        <f t="shared" si="112"/>
        <v/>
      </c>
      <c r="BO139" s="396" t="str">
        <f t="shared" si="113"/>
        <v/>
      </c>
      <c r="BP139" s="397" t="str">
        <f t="shared" si="114"/>
        <v/>
      </c>
      <c r="BQ139" s="782"/>
      <c r="BR139" s="380"/>
      <c r="BS139" s="600"/>
      <c r="BT139" s="394">
        <f t="shared" si="115"/>
        <v>0</v>
      </c>
      <c r="BU139" s="395" t="str">
        <f t="shared" si="116"/>
        <v/>
      </c>
      <c r="BV139" s="396" t="str">
        <f t="shared" si="117"/>
        <v/>
      </c>
      <c r="BW139" s="396" t="str">
        <f t="shared" si="118"/>
        <v/>
      </c>
      <c r="BX139" s="396" t="str">
        <f t="shared" si="119"/>
        <v/>
      </c>
      <c r="BY139" s="396" t="str">
        <f t="shared" si="120"/>
        <v/>
      </c>
      <c r="BZ139" s="396" t="str">
        <f t="shared" si="121"/>
        <v/>
      </c>
      <c r="CA139" s="396" t="str">
        <f t="shared" si="122"/>
        <v/>
      </c>
      <c r="CB139" s="396" t="str">
        <f t="shared" si="123"/>
        <v/>
      </c>
      <c r="CC139" s="396" t="str">
        <f t="shared" si="124"/>
        <v/>
      </c>
      <c r="CD139" s="396" t="str">
        <f t="shared" si="125"/>
        <v/>
      </c>
      <c r="CE139" s="397" t="str">
        <f t="shared" si="126"/>
        <v/>
      </c>
      <c r="CF139" s="379"/>
      <c r="CG139" s="378"/>
      <c r="CH139" s="378"/>
      <c r="CI139" s="378"/>
      <c r="CJ139" s="382"/>
      <c r="CK139" s="398">
        <f t="shared" si="165"/>
        <v>0</v>
      </c>
      <c r="CL139" s="709">
        <f t="shared" si="166"/>
        <v>0</v>
      </c>
      <c r="CM139" s="710">
        <f t="shared" si="167"/>
        <v>0</v>
      </c>
      <c r="CN139" s="710">
        <f t="shared" si="168"/>
        <v>0</v>
      </c>
      <c r="CO139" s="786">
        <f t="shared" si="169"/>
        <v>0</v>
      </c>
      <c r="CP139" s="617">
        <f t="shared" si="170"/>
        <v>0</v>
      </c>
      <c r="CQ139" s="503"/>
      <c r="CR139" s="373"/>
      <c r="CS139" s="377"/>
      <c r="CT139" s="590"/>
      <c r="CU139" s="590"/>
      <c r="CV139" s="373"/>
      <c r="CW139" s="376"/>
      <c r="CX139" s="376"/>
      <c r="CY139" s="376"/>
      <c r="CZ139" s="376"/>
      <c r="DA139" s="376"/>
      <c r="DB139" s="376"/>
      <c r="DC139" s="376"/>
      <c r="DD139" s="376"/>
      <c r="DE139" s="377"/>
      <c r="DF139" s="373"/>
      <c r="DG139" s="376"/>
      <c r="DH139" s="376"/>
      <c r="DI139" s="376"/>
      <c r="DJ139" s="376"/>
      <c r="DK139" s="376"/>
      <c r="DL139" s="376"/>
      <c r="DM139" s="376"/>
      <c r="DN139" s="376"/>
      <c r="DO139" s="376"/>
      <c r="DP139" s="377"/>
      <c r="DQ139" s="592"/>
      <c r="DR139" s="373"/>
      <c r="DS139" s="376"/>
      <c r="DT139" s="376"/>
      <c r="DU139" s="376"/>
      <c r="DV139" s="376"/>
      <c r="DW139" s="376"/>
      <c r="DX139" s="376"/>
      <c r="DY139" s="376"/>
      <c r="DZ139" s="376"/>
      <c r="EA139" s="376"/>
      <c r="EB139" s="376"/>
      <c r="EC139" s="376"/>
      <c r="ED139" s="376"/>
      <c r="EE139" s="376"/>
      <c r="EF139" s="374"/>
      <c r="EG139" s="374"/>
      <c r="EH139" s="374"/>
      <c r="EI139" s="374"/>
      <c r="EJ139" s="374"/>
      <c r="EK139" s="374"/>
      <c r="EL139" s="374"/>
      <c r="EM139" s="374"/>
      <c r="EN139" s="374"/>
      <c r="EO139" s="766">
        <f t="shared" si="127"/>
        <v>0</v>
      </c>
      <c r="EP139" s="374"/>
      <c r="EQ139" s="374"/>
      <c r="ER139" s="374"/>
      <c r="ES139" s="374"/>
      <c r="ET139" s="374"/>
      <c r="EU139" s="377"/>
      <c r="EV139" s="590"/>
      <c r="EW139" s="618">
        <f t="shared" ref="EW139:EW202" si="210">BA139</f>
        <v>0</v>
      </c>
      <c r="EX139" s="709">
        <f t="shared" si="206"/>
        <v>0</v>
      </c>
      <c r="EY139" s="710">
        <f t="shared" si="207"/>
        <v>0</v>
      </c>
      <c r="EZ139" s="710">
        <f t="shared" si="208"/>
        <v>0</v>
      </c>
      <c r="FA139" s="711">
        <f t="shared" si="209"/>
        <v>0</v>
      </c>
      <c r="FB139" s="379"/>
      <c r="FC139" s="378"/>
      <c r="FD139" s="378"/>
      <c r="FE139" s="609"/>
      <c r="FF139" s="381">
        <f t="shared" si="163"/>
        <v>0</v>
      </c>
    </row>
    <row r="140" spans="1:162" s="277" customFormat="1" x14ac:dyDescent="0.15">
      <c r="A140" s="492">
        <v>126</v>
      </c>
      <c r="B140" s="511"/>
      <c r="C140" s="490"/>
      <c r="D140" s="777" t="str">
        <f>IF(C140="","",(VLOOKUP(C140,PD!A:B,2,FALSE)))</f>
        <v/>
      </c>
      <c r="E140" s="390"/>
      <c r="F140" s="390"/>
      <c r="G140" s="547"/>
      <c r="H140" s="528"/>
      <c r="I140" s="376"/>
      <c r="J140" s="528"/>
      <c r="K140" s="377"/>
      <c r="L140" s="373"/>
      <c r="M140" s="547"/>
      <c r="N140" s="374"/>
      <c r="O140" s="530"/>
      <c r="P140" s="528"/>
      <c r="Q140" s="511"/>
      <c r="R140" s="530"/>
      <c r="S140" s="376"/>
      <c r="T140" s="528"/>
      <c r="U140" s="757"/>
      <c r="V140" s="754"/>
      <c r="W140" s="528"/>
      <c r="X140" s="376"/>
      <c r="Y140" s="376"/>
      <c r="Z140" s="511"/>
      <c r="AA140" s="373"/>
      <c r="AB140" s="528"/>
      <c r="AC140" s="377"/>
      <c r="AD140" s="375"/>
      <c r="AE140" s="374"/>
      <c r="AF140" s="492"/>
      <c r="AG140" s="493"/>
      <c r="AH140" s="772"/>
      <c r="AI140" s="531"/>
      <c r="AJ140" s="530"/>
      <c r="AK140" s="541" t="str">
        <f>IF(AJ140="","",(VLOOKUP(AJ140,償却率表!A:B,2,FALSE)))</f>
        <v/>
      </c>
      <c r="AL140" s="505"/>
      <c r="AM140" s="524" t="str">
        <f>IF(AL140="","",(VLOOKUP(AL140,PD!G:H,2,FALSE)))</f>
        <v/>
      </c>
      <c r="AN140" s="599"/>
      <c r="AO140" s="533"/>
      <c r="AP140" s="620"/>
      <c r="AQ140" s="621"/>
      <c r="AR140" s="528" t="str">
        <f t="shared" si="103"/>
        <v/>
      </c>
      <c r="AS140" s="377" t="str">
        <f t="shared" si="164"/>
        <v/>
      </c>
      <c r="AT140" s="540"/>
      <c r="AU140" s="392"/>
      <c r="AV140" s="393"/>
      <c r="AW140" s="577"/>
      <c r="AX140" s="373"/>
      <c r="AY140" s="616"/>
      <c r="AZ140" s="521" t="str">
        <f>IF(AY140="","",(VLOOKUP(AY140,PD!J:K,2,FALSE)))</f>
        <v/>
      </c>
      <c r="BA140" s="528"/>
      <c r="BB140" s="589">
        <f t="shared" si="205"/>
        <v>0</v>
      </c>
      <c r="BC140" s="373"/>
      <c r="BD140" s="376"/>
      <c r="BE140" s="493"/>
      <c r="BF140" s="394">
        <f t="shared" si="104"/>
        <v>0</v>
      </c>
      <c r="BG140" s="395" t="str">
        <f t="shared" si="105"/>
        <v/>
      </c>
      <c r="BH140" s="396" t="str">
        <f t="shared" si="106"/>
        <v/>
      </c>
      <c r="BI140" s="396" t="str">
        <f t="shared" si="107"/>
        <v/>
      </c>
      <c r="BJ140" s="396" t="str">
        <f t="shared" si="108"/>
        <v/>
      </c>
      <c r="BK140" s="396" t="str">
        <f t="shared" si="109"/>
        <v/>
      </c>
      <c r="BL140" s="396" t="str">
        <f t="shared" si="110"/>
        <v/>
      </c>
      <c r="BM140" s="396" t="str">
        <f t="shared" si="111"/>
        <v/>
      </c>
      <c r="BN140" s="396" t="str">
        <f t="shared" si="112"/>
        <v/>
      </c>
      <c r="BO140" s="396" t="str">
        <f t="shared" si="113"/>
        <v/>
      </c>
      <c r="BP140" s="397" t="str">
        <f t="shared" si="114"/>
        <v/>
      </c>
      <c r="BQ140" s="782"/>
      <c r="BR140" s="380"/>
      <c r="BS140" s="600"/>
      <c r="BT140" s="394">
        <f t="shared" si="115"/>
        <v>0</v>
      </c>
      <c r="BU140" s="395" t="str">
        <f t="shared" si="116"/>
        <v/>
      </c>
      <c r="BV140" s="396" t="str">
        <f t="shared" si="117"/>
        <v/>
      </c>
      <c r="BW140" s="396" t="str">
        <f t="shared" si="118"/>
        <v/>
      </c>
      <c r="BX140" s="396" t="str">
        <f t="shared" si="119"/>
        <v/>
      </c>
      <c r="BY140" s="396" t="str">
        <f t="shared" si="120"/>
        <v/>
      </c>
      <c r="BZ140" s="396" t="str">
        <f t="shared" si="121"/>
        <v/>
      </c>
      <c r="CA140" s="396" t="str">
        <f t="shared" si="122"/>
        <v/>
      </c>
      <c r="CB140" s="396" t="str">
        <f t="shared" si="123"/>
        <v/>
      </c>
      <c r="CC140" s="396" t="str">
        <f t="shared" si="124"/>
        <v/>
      </c>
      <c r="CD140" s="396" t="str">
        <f t="shared" si="125"/>
        <v/>
      </c>
      <c r="CE140" s="397" t="str">
        <f t="shared" si="126"/>
        <v/>
      </c>
      <c r="CF140" s="379"/>
      <c r="CG140" s="378"/>
      <c r="CH140" s="378"/>
      <c r="CI140" s="378"/>
      <c r="CJ140" s="382"/>
      <c r="CK140" s="398">
        <f t="shared" si="165"/>
        <v>0</v>
      </c>
      <c r="CL140" s="709">
        <f t="shared" si="166"/>
        <v>0</v>
      </c>
      <c r="CM140" s="710">
        <f t="shared" si="167"/>
        <v>0</v>
      </c>
      <c r="CN140" s="710">
        <f t="shared" si="168"/>
        <v>0</v>
      </c>
      <c r="CO140" s="786">
        <f t="shared" si="169"/>
        <v>0</v>
      </c>
      <c r="CP140" s="617">
        <f t="shared" si="170"/>
        <v>0</v>
      </c>
      <c r="CQ140" s="503"/>
      <c r="CR140" s="373"/>
      <c r="CS140" s="377"/>
      <c r="CT140" s="590"/>
      <c r="CU140" s="590"/>
      <c r="CV140" s="373"/>
      <c r="CW140" s="376"/>
      <c r="CX140" s="376"/>
      <c r="CY140" s="376"/>
      <c r="CZ140" s="376"/>
      <c r="DA140" s="376"/>
      <c r="DB140" s="376"/>
      <c r="DC140" s="376"/>
      <c r="DD140" s="376"/>
      <c r="DE140" s="377"/>
      <c r="DF140" s="373"/>
      <c r="DG140" s="376"/>
      <c r="DH140" s="376"/>
      <c r="DI140" s="376"/>
      <c r="DJ140" s="376"/>
      <c r="DK140" s="376"/>
      <c r="DL140" s="376"/>
      <c r="DM140" s="376"/>
      <c r="DN140" s="376"/>
      <c r="DO140" s="376"/>
      <c r="DP140" s="377"/>
      <c r="DQ140" s="592"/>
      <c r="DR140" s="373"/>
      <c r="DS140" s="376"/>
      <c r="DT140" s="376"/>
      <c r="DU140" s="376"/>
      <c r="DV140" s="376"/>
      <c r="DW140" s="376"/>
      <c r="DX140" s="376"/>
      <c r="DY140" s="376"/>
      <c r="DZ140" s="376"/>
      <c r="EA140" s="376"/>
      <c r="EB140" s="376"/>
      <c r="EC140" s="376"/>
      <c r="ED140" s="376"/>
      <c r="EE140" s="376"/>
      <c r="EF140" s="374"/>
      <c r="EG140" s="374"/>
      <c r="EH140" s="374"/>
      <c r="EI140" s="374"/>
      <c r="EJ140" s="374"/>
      <c r="EK140" s="374"/>
      <c r="EL140" s="374"/>
      <c r="EM140" s="374"/>
      <c r="EN140" s="374"/>
      <c r="EO140" s="766">
        <f t="shared" si="127"/>
        <v>0</v>
      </c>
      <c r="EP140" s="374"/>
      <c r="EQ140" s="374"/>
      <c r="ER140" s="374"/>
      <c r="ES140" s="374"/>
      <c r="ET140" s="374"/>
      <c r="EU140" s="377"/>
      <c r="EV140" s="590"/>
      <c r="EW140" s="618">
        <f t="shared" si="210"/>
        <v>0</v>
      </c>
      <c r="EX140" s="709">
        <f t="shared" si="206"/>
        <v>0</v>
      </c>
      <c r="EY140" s="710">
        <f t="shared" si="207"/>
        <v>0</v>
      </c>
      <c r="EZ140" s="710">
        <f t="shared" si="208"/>
        <v>0</v>
      </c>
      <c r="FA140" s="711">
        <f t="shared" si="209"/>
        <v>0</v>
      </c>
      <c r="FB140" s="379"/>
      <c r="FC140" s="378"/>
      <c r="FD140" s="378"/>
      <c r="FE140" s="609"/>
      <c r="FF140" s="381">
        <f t="shared" ref="FF140:FF203" si="211">IFERROR(FA140-FE140,"")</f>
        <v>0</v>
      </c>
    </row>
    <row r="141" spans="1:162" s="277" customFormat="1" x14ac:dyDescent="0.15">
      <c r="A141" s="492">
        <v>127</v>
      </c>
      <c r="B141" s="511"/>
      <c r="C141" s="490"/>
      <c r="D141" s="777" t="str">
        <f>IF(C141="","",(VLOOKUP(C141,PD!A:B,2,FALSE)))</f>
        <v/>
      </c>
      <c r="E141" s="390"/>
      <c r="F141" s="390"/>
      <c r="G141" s="547"/>
      <c r="H141" s="528"/>
      <c r="I141" s="376"/>
      <c r="J141" s="528"/>
      <c r="K141" s="377"/>
      <c r="L141" s="373"/>
      <c r="M141" s="547"/>
      <c r="N141" s="374"/>
      <c r="O141" s="530"/>
      <c r="P141" s="528"/>
      <c r="Q141" s="511"/>
      <c r="R141" s="530"/>
      <c r="S141" s="376"/>
      <c r="T141" s="528"/>
      <c r="U141" s="757"/>
      <c r="V141" s="754"/>
      <c r="W141" s="528"/>
      <c r="X141" s="376"/>
      <c r="Y141" s="376"/>
      <c r="Z141" s="511"/>
      <c r="AA141" s="373"/>
      <c r="AB141" s="528"/>
      <c r="AC141" s="377"/>
      <c r="AD141" s="375"/>
      <c r="AE141" s="374"/>
      <c r="AF141" s="492"/>
      <c r="AG141" s="493"/>
      <c r="AH141" s="772"/>
      <c r="AI141" s="531"/>
      <c r="AJ141" s="530"/>
      <c r="AK141" s="541" t="str">
        <f>IF(AJ141="","",(VLOOKUP(AJ141,償却率表!A:B,2,FALSE)))</f>
        <v/>
      </c>
      <c r="AL141" s="505"/>
      <c r="AM141" s="524" t="str">
        <f>IF(AL141="","",(VLOOKUP(AL141,PD!G:H,2,FALSE)))</f>
        <v/>
      </c>
      <c r="AN141" s="599"/>
      <c r="AO141" s="533"/>
      <c r="AP141" s="620"/>
      <c r="AQ141" s="621"/>
      <c r="AR141" s="528" t="str">
        <f t="shared" si="103"/>
        <v/>
      </c>
      <c r="AS141" s="377" t="str">
        <f t="shared" si="164"/>
        <v/>
      </c>
      <c r="AT141" s="540"/>
      <c r="AU141" s="392"/>
      <c r="AV141" s="393"/>
      <c r="AW141" s="577"/>
      <c r="AX141" s="373"/>
      <c r="AY141" s="616"/>
      <c r="AZ141" s="521" t="str">
        <f>IF(AY141="","",(VLOOKUP(AY141,PD!J:K,2,FALSE)))</f>
        <v/>
      </c>
      <c r="BA141" s="528"/>
      <c r="BB141" s="589">
        <f t="shared" si="205"/>
        <v>0</v>
      </c>
      <c r="BC141" s="373"/>
      <c r="BD141" s="376"/>
      <c r="BE141" s="493"/>
      <c r="BF141" s="394">
        <f t="shared" si="104"/>
        <v>0</v>
      </c>
      <c r="BG141" s="395" t="str">
        <f t="shared" si="105"/>
        <v/>
      </c>
      <c r="BH141" s="396" t="str">
        <f t="shared" si="106"/>
        <v/>
      </c>
      <c r="BI141" s="396" t="str">
        <f t="shared" si="107"/>
        <v/>
      </c>
      <c r="BJ141" s="396" t="str">
        <f t="shared" si="108"/>
        <v/>
      </c>
      <c r="BK141" s="396" t="str">
        <f t="shared" si="109"/>
        <v/>
      </c>
      <c r="BL141" s="396" t="str">
        <f t="shared" si="110"/>
        <v/>
      </c>
      <c r="BM141" s="396" t="str">
        <f t="shared" si="111"/>
        <v/>
      </c>
      <c r="BN141" s="396" t="str">
        <f t="shared" si="112"/>
        <v/>
      </c>
      <c r="BO141" s="396" t="str">
        <f t="shared" si="113"/>
        <v/>
      </c>
      <c r="BP141" s="397" t="str">
        <f t="shared" si="114"/>
        <v/>
      </c>
      <c r="BQ141" s="782"/>
      <c r="BR141" s="380"/>
      <c r="BS141" s="600"/>
      <c r="BT141" s="394">
        <f t="shared" si="115"/>
        <v>0</v>
      </c>
      <c r="BU141" s="395" t="str">
        <f t="shared" si="116"/>
        <v/>
      </c>
      <c r="BV141" s="396" t="str">
        <f t="shared" si="117"/>
        <v/>
      </c>
      <c r="BW141" s="396" t="str">
        <f t="shared" si="118"/>
        <v/>
      </c>
      <c r="BX141" s="396" t="str">
        <f t="shared" si="119"/>
        <v/>
      </c>
      <c r="BY141" s="396" t="str">
        <f t="shared" si="120"/>
        <v/>
      </c>
      <c r="BZ141" s="396" t="str">
        <f t="shared" si="121"/>
        <v/>
      </c>
      <c r="CA141" s="396" t="str">
        <f t="shared" si="122"/>
        <v/>
      </c>
      <c r="CB141" s="396" t="str">
        <f t="shared" si="123"/>
        <v/>
      </c>
      <c r="CC141" s="396" t="str">
        <f t="shared" si="124"/>
        <v/>
      </c>
      <c r="CD141" s="396" t="str">
        <f t="shared" si="125"/>
        <v/>
      </c>
      <c r="CE141" s="397" t="str">
        <f t="shared" si="126"/>
        <v/>
      </c>
      <c r="CF141" s="379"/>
      <c r="CG141" s="378"/>
      <c r="CH141" s="378"/>
      <c r="CI141" s="378"/>
      <c r="CJ141" s="382"/>
      <c r="CK141" s="398">
        <f t="shared" si="165"/>
        <v>0</v>
      </c>
      <c r="CL141" s="709">
        <f t="shared" si="166"/>
        <v>0</v>
      </c>
      <c r="CM141" s="710">
        <f t="shared" si="167"/>
        <v>0</v>
      </c>
      <c r="CN141" s="710">
        <f t="shared" si="168"/>
        <v>0</v>
      </c>
      <c r="CO141" s="786">
        <f t="shared" si="169"/>
        <v>0</v>
      </c>
      <c r="CP141" s="617">
        <f t="shared" si="170"/>
        <v>0</v>
      </c>
      <c r="CQ141" s="503"/>
      <c r="CR141" s="373"/>
      <c r="CS141" s="377"/>
      <c r="CT141" s="590"/>
      <c r="CU141" s="590"/>
      <c r="CV141" s="373"/>
      <c r="CW141" s="376"/>
      <c r="CX141" s="376"/>
      <c r="CY141" s="376"/>
      <c r="CZ141" s="376"/>
      <c r="DA141" s="376"/>
      <c r="DB141" s="376"/>
      <c r="DC141" s="376"/>
      <c r="DD141" s="376"/>
      <c r="DE141" s="377"/>
      <c r="DF141" s="373"/>
      <c r="DG141" s="376"/>
      <c r="DH141" s="376"/>
      <c r="DI141" s="376"/>
      <c r="DJ141" s="376"/>
      <c r="DK141" s="376"/>
      <c r="DL141" s="376"/>
      <c r="DM141" s="376"/>
      <c r="DN141" s="376"/>
      <c r="DO141" s="376"/>
      <c r="DP141" s="377"/>
      <c r="DQ141" s="592"/>
      <c r="DR141" s="373"/>
      <c r="DS141" s="376"/>
      <c r="DT141" s="376"/>
      <c r="DU141" s="376"/>
      <c r="DV141" s="376"/>
      <c r="DW141" s="376"/>
      <c r="DX141" s="376"/>
      <c r="DY141" s="376"/>
      <c r="DZ141" s="376"/>
      <c r="EA141" s="376"/>
      <c r="EB141" s="376"/>
      <c r="EC141" s="376"/>
      <c r="ED141" s="376"/>
      <c r="EE141" s="376"/>
      <c r="EF141" s="374"/>
      <c r="EG141" s="374"/>
      <c r="EH141" s="374"/>
      <c r="EI141" s="374"/>
      <c r="EJ141" s="374"/>
      <c r="EK141" s="374"/>
      <c r="EL141" s="374"/>
      <c r="EM141" s="374"/>
      <c r="EN141" s="374"/>
      <c r="EO141" s="766">
        <f t="shared" si="127"/>
        <v>0</v>
      </c>
      <c r="EP141" s="374"/>
      <c r="EQ141" s="374"/>
      <c r="ER141" s="374"/>
      <c r="ES141" s="374"/>
      <c r="ET141" s="374"/>
      <c r="EU141" s="377"/>
      <c r="EV141" s="590"/>
      <c r="EW141" s="618">
        <f t="shared" si="210"/>
        <v>0</v>
      </c>
      <c r="EX141" s="709">
        <f t="shared" si="206"/>
        <v>0</v>
      </c>
      <c r="EY141" s="710">
        <f t="shared" si="207"/>
        <v>0</v>
      </c>
      <c r="EZ141" s="710">
        <f t="shared" si="208"/>
        <v>0</v>
      </c>
      <c r="FA141" s="711">
        <f t="shared" si="209"/>
        <v>0</v>
      </c>
      <c r="FB141" s="379"/>
      <c r="FC141" s="378"/>
      <c r="FD141" s="378"/>
      <c r="FE141" s="609"/>
      <c r="FF141" s="381">
        <f t="shared" si="211"/>
        <v>0</v>
      </c>
    </row>
    <row r="142" spans="1:162" s="277" customFormat="1" x14ac:dyDescent="0.15">
      <c r="A142" s="492">
        <v>128</v>
      </c>
      <c r="B142" s="511"/>
      <c r="C142" s="490"/>
      <c r="D142" s="777" t="str">
        <f>IF(C142="","",(VLOOKUP(C142,PD!A:B,2,FALSE)))</f>
        <v/>
      </c>
      <c r="E142" s="390"/>
      <c r="F142" s="390"/>
      <c r="G142" s="547"/>
      <c r="H142" s="528"/>
      <c r="I142" s="376"/>
      <c r="J142" s="528"/>
      <c r="K142" s="377"/>
      <c r="L142" s="373"/>
      <c r="M142" s="547"/>
      <c r="N142" s="374"/>
      <c r="O142" s="530"/>
      <c r="P142" s="528"/>
      <c r="Q142" s="511"/>
      <c r="R142" s="530"/>
      <c r="S142" s="376"/>
      <c r="T142" s="528"/>
      <c r="U142" s="757"/>
      <c r="V142" s="754"/>
      <c r="W142" s="528"/>
      <c r="X142" s="376"/>
      <c r="Y142" s="376"/>
      <c r="Z142" s="511"/>
      <c r="AA142" s="373"/>
      <c r="AB142" s="528"/>
      <c r="AC142" s="377"/>
      <c r="AD142" s="375"/>
      <c r="AE142" s="374"/>
      <c r="AF142" s="492"/>
      <c r="AG142" s="493"/>
      <c r="AH142" s="772"/>
      <c r="AI142" s="531"/>
      <c r="AJ142" s="530"/>
      <c r="AK142" s="541" t="str">
        <f>IF(AJ142="","",(VLOOKUP(AJ142,償却率表!A:B,2,FALSE)))</f>
        <v/>
      </c>
      <c r="AL142" s="505"/>
      <c r="AM142" s="524" t="str">
        <f>IF(AL142="","",(VLOOKUP(AL142,PD!G:H,2,FALSE)))</f>
        <v/>
      </c>
      <c r="AN142" s="599"/>
      <c r="AO142" s="533"/>
      <c r="AP142" s="620"/>
      <c r="AQ142" s="621"/>
      <c r="AR142" s="528" t="str">
        <f t="shared" ref="AR142:AR205" si="212">IF(ISERROR(IF(AND(AQ142=0,AM142=3),"",IF(AQ142="","",$A$1-AQ142))),"",IF(AND(AQ142=0,AM142=3),"",IF(AQ142="","",$A$1-AQ142)))</f>
        <v/>
      </c>
      <c r="AS142" s="377" t="str">
        <f t="shared" si="164"/>
        <v/>
      </c>
      <c r="AT142" s="540"/>
      <c r="AU142" s="392"/>
      <c r="AV142" s="393"/>
      <c r="AW142" s="577"/>
      <c r="AX142" s="373"/>
      <c r="AY142" s="616"/>
      <c r="AZ142" s="521" t="str">
        <f>IF(AY142="","",(VLOOKUP(AY142,PD!J:K,2,FALSE)))</f>
        <v/>
      </c>
      <c r="BA142" s="528"/>
      <c r="BB142" s="589">
        <f t="shared" si="205"/>
        <v>0</v>
      </c>
      <c r="BC142" s="373"/>
      <c r="BD142" s="376"/>
      <c r="BE142" s="493"/>
      <c r="BF142" s="394">
        <f t="shared" ref="BF142:BF205" si="213">SUM(BG142:BP142)</f>
        <v>0</v>
      </c>
      <c r="BG142" s="395" t="str">
        <f t="shared" ref="BG142:BG205" si="214">IF(AND($A$1=BD142,BG$10=BE142),CP142,"")</f>
        <v/>
      </c>
      <c r="BH142" s="396" t="str">
        <f t="shared" ref="BH142:BH205" si="215">IF(AND($A$1=BD142,BH$10=BE142),CP142,"")</f>
        <v/>
      </c>
      <c r="BI142" s="396" t="str">
        <f t="shared" ref="BI142:BI205" si="216">IF(AND($A$1=BD142,BI$10=BE142),CP142,"")</f>
        <v/>
      </c>
      <c r="BJ142" s="396" t="str">
        <f t="shared" ref="BJ142:BJ205" si="217">IF(AND($A$1=BD142,BJ$10=BE142),CP142,"")</f>
        <v/>
      </c>
      <c r="BK142" s="396" t="str">
        <f t="shared" ref="BK142:BK205" si="218">IF(AND($A$1=BD142,BK$10=BE142),CP142,"")</f>
        <v/>
      </c>
      <c r="BL142" s="396" t="str">
        <f t="shared" ref="BL142:BL205" si="219">IF(AND($A$1=BD142,BL$10=BE142),CP142,"")</f>
        <v/>
      </c>
      <c r="BM142" s="396" t="str">
        <f t="shared" ref="BM142:BM205" si="220">IF(AND($A$1=BD142,BM$10=BE142),CP142,"")</f>
        <v/>
      </c>
      <c r="BN142" s="396" t="str">
        <f t="shared" ref="BN142:BN205" si="221">IF(AND($A$1=BD142,BN$10=BE142),CP142,"")</f>
        <v/>
      </c>
      <c r="BO142" s="396" t="str">
        <f t="shared" ref="BO142:BO205" si="222">IF(AND($A$1=BD142,BO$10=BE142),CP142,"")</f>
        <v/>
      </c>
      <c r="BP142" s="397" t="str">
        <f t="shared" ref="BP142:BP205" si="223">IF(AND($A$1=BD142,BP$10=BE142),CP142,"")</f>
        <v/>
      </c>
      <c r="BQ142" s="782"/>
      <c r="BR142" s="380"/>
      <c r="BS142" s="600"/>
      <c r="BT142" s="394">
        <f t="shared" ref="BT142:BT205" si="224">SUM(BU142:CE142)</f>
        <v>0</v>
      </c>
      <c r="BU142" s="395" t="str">
        <f t="shared" ref="BU142:BU205" si="225">IF(AND($A$1=BR142,BU$10=BS142),BB142,"")</f>
        <v/>
      </c>
      <c r="BV142" s="396" t="str">
        <f t="shared" ref="BV142:BV205" si="226">IF(AND($A$1=BR142,BV$10=BS142),BB142,"")</f>
        <v/>
      </c>
      <c r="BW142" s="396" t="str">
        <f t="shared" ref="BW142:BW205" si="227">IF(AND($A$1=BR142,BW$10=BS142),BB142,"")</f>
        <v/>
      </c>
      <c r="BX142" s="396" t="str">
        <f t="shared" ref="BX142:BX205" si="228">IF(AND($A$1=BR142,BX$10=BS142),BB142,"")</f>
        <v/>
      </c>
      <c r="BY142" s="396" t="str">
        <f t="shared" ref="BY142:BY205" si="229">IF(AND($A$1=BR142,BY$10=BS142),BB142,"")</f>
        <v/>
      </c>
      <c r="BZ142" s="396" t="str">
        <f t="shared" ref="BZ142:BZ205" si="230">IF(AND($A$1=BR142,BZ$10=BS142),BB142,"")</f>
        <v/>
      </c>
      <c r="CA142" s="396" t="str">
        <f t="shared" ref="CA142:CA205" si="231">IF($A$1=BR142,CM142,"")</f>
        <v/>
      </c>
      <c r="CB142" s="396" t="str">
        <f t="shared" ref="CB142:CB205" si="232">IF(AND($A$1=BR142,CB$10=BS142),BB142,"")</f>
        <v/>
      </c>
      <c r="CC142" s="396" t="str">
        <f t="shared" ref="CC142:CC205" si="233">IF(AND($A$1=BR142,CC$10=BS142),BB142,"")</f>
        <v/>
      </c>
      <c r="CD142" s="396" t="str">
        <f t="shared" ref="CD142:CD205" si="234">IF(AND($A$1=BR142,CD$10=BS142),BB142,"")</f>
        <v/>
      </c>
      <c r="CE142" s="397" t="str">
        <f t="shared" ref="CE142:CE205" si="235">IF(AND($A$1=BR142,CE$10=BS142),BB142,"")</f>
        <v/>
      </c>
      <c r="CF142" s="379"/>
      <c r="CG142" s="378"/>
      <c r="CH142" s="378"/>
      <c r="CI142" s="378"/>
      <c r="CJ142" s="382"/>
      <c r="CK142" s="398">
        <f t="shared" si="165"/>
        <v>0</v>
      </c>
      <c r="CL142" s="709">
        <f t="shared" si="166"/>
        <v>0</v>
      </c>
      <c r="CM142" s="710">
        <f t="shared" si="167"/>
        <v>0</v>
      </c>
      <c r="CN142" s="710">
        <f t="shared" si="168"/>
        <v>0</v>
      </c>
      <c r="CO142" s="786">
        <f t="shared" si="169"/>
        <v>0</v>
      </c>
      <c r="CP142" s="617">
        <f t="shared" si="170"/>
        <v>0</v>
      </c>
      <c r="CQ142" s="503"/>
      <c r="CR142" s="373"/>
      <c r="CS142" s="377"/>
      <c r="CT142" s="590"/>
      <c r="CU142" s="590"/>
      <c r="CV142" s="373"/>
      <c r="CW142" s="376"/>
      <c r="CX142" s="376"/>
      <c r="CY142" s="376"/>
      <c r="CZ142" s="376"/>
      <c r="DA142" s="376"/>
      <c r="DB142" s="376"/>
      <c r="DC142" s="376"/>
      <c r="DD142" s="376"/>
      <c r="DE142" s="377"/>
      <c r="DF142" s="373"/>
      <c r="DG142" s="376"/>
      <c r="DH142" s="376"/>
      <c r="DI142" s="376"/>
      <c r="DJ142" s="376"/>
      <c r="DK142" s="376"/>
      <c r="DL142" s="376"/>
      <c r="DM142" s="376"/>
      <c r="DN142" s="376"/>
      <c r="DO142" s="376"/>
      <c r="DP142" s="377"/>
      <c r="DQ142" s="592"/>
      <c r="DR142" s="373"/>
      <c r="DS142" s="376"/>
      <c r="DT142" s="376"/>
      <c r="DU142" s="376"/>
      <c r="DV142" s="376"/>
      <c r="DW142" s="376"/>
      <c r="DX142" s="376"/>
      <c r="DY142" s="376"/>
      <c r="DZ142" s="376"/>
      <c r="EA142" s="376"/>
      <c r="EB142" s="376"/>
      <c r="EC142" s="376"/>
      <c r="ED142" s="376"/>
      <c r="EE142" s="376"/>
      <c r="EF142" s="374"/>
      <c r="EG142" s="374"/>
      <c r="EH142" s="374"/>
      <c r="EI142" s="374"/>
      <c r="EJ142" s="374"/>
      <c r="EK142" s="374"/>
      <c r="EL142" s="374"/>
      <c r="EM142" s="374"/>
      <c r="EN142" s="374"/>
      <c r="EO142" s="766">
        <f t="shared" ref="EO142:EO205" si="236">CM142</f>
        <v>0</v>
      </c>
      <c r="EP142" s="374"/>
      <c r="EQ142" s="374"/>
      <c r="ER142" s="374"/>
      <c r="ES142" s="374"/>
      <c r="ET142" s="374"/>
      <c r="EU142" s="377"/>
      <c r="EV142" s="590"/>
      <c r="EW142" s="618">
        <f t="shared" si="210"/>
        <v>0</v>
      </c>
      <c r="EX142" s="709">
        <f t="shared" si="206"/>
        <v>0</v>
      </c>
      <c r="EY142" s="710">
        <f t="shared" si="207"/>
        <v>0</v>
      </c>
      <c r="EZ142" s="710">
        <f t="shared" si="208"/>
        <v>0</v>
      </c>
      <c r="FA142" s="711">
        <f t="shared" si="209"/>
        <v>0</v>
      </c>
      <c r="FB142" s="379"/>
      <c r="FC142" s="378"/>
      <c r="FD142" s="378"/>
      <c r="FE142" s="609"/>
      <c r="FF142" s="381">
        <f t="shared" si="211"/>
        <v>0</v>
      </c>
    </row>
    <row r="143" spans="1:162" s="277" customFormat="1" x14ac:dyDescent="0.15">
      <c r="A143" s="492">
        <v>129</v>
      </c>
      <c r="B143" s="511"/>
      <c r="C143" s="490"/>
      <c r="D143" s="777" t="str">
        <f>IF(C143="","",(VLOOKUP(C143,PD!A:B,2,FALSE)))</f>
        <v/>
      </c>
      <c r="E143" s="390"/>
      <c r="F143" s="390"/>
      <c r="G143" s="547"/>
      <c r="H143" s="528"/>
      <c r="I143" s="376"/>
      <c r="J143" s="528"/>
      <c r="K143" s="377"/>
      <c r="L143" s="373"/>
      <c r="M143" s="547"/>
      <c r="N143" s="374"/>
      <c r="O143" s="530"/>
      <c r="P143" s="528"/>
      <c r="Q143" s="511"/>
      <c r="R143" s="530"/>
      <c r="S143" s="376"/>
      <c r="T143" s="528"/>
      <c r="U143" s="757"/>
      <c r="V143" s="754"/>
      <c r="W143" s="528"/>
      <c r="X143" s="376"/>
      <c r="Y143" s="376"/>
      <c r="Z143" s="511"/>
      <c r="AA143" s="373"/>
      <c r="AB143" s="528"/>
      <c r="AC143" s="377"/>
      <c r="AD143" s="375"/>
      <c r="AE143" s="374"/>
      <c r="AF143" s="492"/>
      <c r="AG143" s="493"/>
      <c r="AH143" s="772"/>
      <c r="AI143" s="531"/>
      <c r="AJ143" s="530"/>
      <c r="AK143" s="541" t="str">
        <f>IF(AJ143="","",(VLOOKUP(AJ143,償却率表!A:B,2,FALSE)))</f>
        <v/>
      </c>
      <c r="AL143" s="505"/>
      <c r="AM143" s="524" t="str">
        <f>IF(AL143="","",(VLOOKUP(AL143,PD!G:H,2,FALSE)))</f>
        <v/>
      </c>
      <c r="AN143" s="599"/>
      <c r="AO143" s="533"/>
      <c r="AP143" s="620"/>
      <c r="AQ143" s="621"/>
      <c r="AR143" s="528" t="str">
        <f t="shared" si="212"/>
        <v/>
      </c>
      <c r="AS143" s="377" t="str">
        <f t="shared" ref="AS143:AS206" si="237">IF(OR(AQ143="",AJ143="",AM143=3),"",AQ143+AJ143)</f>
        <v/>
      </c>
      <c r="AT143" s="540"/>
      <c r="AU143" s="392"/>
      <c r="AV143" s="393"/>
      <c r="AW143" s="577"/>
      <c r="AX143" s="373"/>
      <c r="AY143" s="616"/>
      <c r="AZ143" s="521" t="str">
        <f>IF(AY143="","",(VLOOKUP(AY143,PD!J:K,2,FALSE)))</f>
        <v/>
      </c>
      <c r="BA143" s="528"/>
      <c r="BB143" s="589">
        <f t="shared" si="205"/>
        <v>0</v>
      </c>
      <c r="BC143" s="373"/>
      <c r="BD143" s="376"/>
      <c r="BE143" s="493"/>
      <c r="BF143" s="394">
        <f t="shared" si="213"/>
        <v>0</v>
      </c>
      <c r="BG143" s="395" t="str">
        <f t="shared" si="214"/>
        <v/>
      </c>
      <c r="BH143" s="396" t="str">
        <f t="shared" si="215"/>
        <v/>
      </c>
      <c r="BI143" s="396" t="str">
        <f t="shared" si="216"/>
        <v/>
      </c>
      <c r="BJ143" s="396" t="str">
        <f t="shared" si="217"/>
        <v/>
      </c>
      <c r="BK143" s="396" t="str">
        <f t="shared" si="218"/>
        <v/>
      </c>
      <c r="BL143" s="396" t="str">
        <f t="shared" si="219"/>
        <v/>
      </c>
      <c r="BM143" s="396" t="str">
        <f t="shared" si="220"/>
        <v/>
      </c>
      <c r="BN143" s="396" t="str">
        <f t="shared" si="221"/>
        <v/>
      </c>
      <c r="BO143" s="396" t="str">
        <f t="shared" si="222"/>
        <v/>
      </c>
      <c r="BP143" s="397" t="str">
        <f t="shared" si="223"/>
        <v/>
      </c>
      <c r="BQ143" s="782"/>
      <c r="BR143" s="380"/>
      <c r="BS143" s="600"/>
      <c r="BT143" s="394">
        <f t="shared" si="224"/>
        <v>0</v>
      </c>
      <c r="BU143" s="395" t="str">
        <f t="shared" si="225"/>
        <v/>
      </c>
      <c r="BV143" s="396" t="str">
        <f t="shared" si="226"/>
        <v/>
      </c>
      <c r="BW143" s="396" t="str">
        <f t="shared" si="227"/>
        <v/>
      </c>
      <c r="BX143" s="396" t="str">
        <f t="shared" si="228"/>
        <v/>
      </c>
      <c r="BY143" s="396" t="str">
        <f t="shared" si="229"/>
        <v/>
      </c>
      <c r="BZ143" s="396" t="str">
        <f t="shared" si="230"/>
        <v/>
      </c>
      <c r="CA143" s="396" t="str">
        <f t="shared" si="231"/>
        <v/>
      </c>
      <c r="CB143" s="396" t="str">
        <f t="shared" si="232"/>
        <v/>
      </c>
      <c r="CC143" s="396" t="str">
        <f t="shared" si="233"/>
        <v/>
      </c>
      <c r="CD143" s="396" t="str">
        <f t="shared" si="234"/>
        <v/>
      </c>
      <c r="CE143" s="397" t="str">
        <f t="shared" si="235"/>
        <v/>
      </c>
      <c r="CF143" s="379"/>
      <c r="CG143" s="378"/>
      <c r="CH143" s="378"/>
      <c r="CI143" s="378"/>
      <c r="CJ143" s="382"/>
      <c r="CK143" s="398">
        <f t="shared" ref="CK143:CK206" si="238">SUM(CF143:CJ143)</f>
        <v>0</v>
      </c>
      <c r="CL143" s="709">
        <f t="shared" ref="CL143:CL206" si="239">IF(AND(BS143&lt;&gt;"",$A$1&gt;=BR143,BR143&lt;&gt;""),0,IF(AZ143=4,1,IF(AQ143="",0,IF(AZ143=1,AT143,IF(AZ143=2,INT(AU143*AH143),IF(AZ143=3,AV143))))))</f>
        <v>0</v>
      </c>
      <c r="CM143" s="710">
        <f t="shared" ref="CM143:CM206" si="240">IF(OR(AM143=3,AZ143=4,CL143=0,AK143=0,AK143=""),0,IF(CL143="","",IF(AND(BS143&lt;&gt;"",$A$1&gt;=BR143,BR143&lt;&gt;""),0,IF(AQ143="",0,IF(AM143=1,IF(OR(AR143&gt;AJ143,AR143=0),0,IF(0&gt;CL143-(($AR143-1)*INT($CL143*$AK143)),0,IF(OR(AJ143=AR143,CL143-(($AR143-1)*INT($CL143*$AK143))&lt;INT(AK143*CL143)),CL143-(($AR143-1)*INT($CL143*$AK143))-1,IF($A$1=$AQ143,0,IF($A$1&gt;$AQ143,INT(AK143*CL143)))))),IF(OR(AR143&gt;AJ143,AR143=0),0,IF(0&gt;CL143-(($AR143-1)*INT($CL143*$AK143)),0,IF(OR(AJ143=AR143,CL143-(($AR143-1)*INT($CL143*$AK143))&lt;INT(AK143*CL143)),CL143-(($AR143-1)*INT($CL143*$AK143)),IF($A$1=$AQ143,0,IF($A$1&gt;$AQ143,INT(AK143*CL143)))))))))))</f>
        <v>0</v>
      </c>
      <c r="CN143" s="710">
        <f t="shared" ref="CN143:CN206" si="241">IF(OR(AM143=3,AZ143=4),0,IF(OR(,CL143=0,AK143=0,AK143=""),0,IF(CL143="","",IF(AND(BS143&lt;&gt;"",$A$1&gt;=BR143,BR143&lt;&gt;""),0,IF(AM143=1,IF($AR143&gt;$AJ143,CL143-1,IF($A$1=AQ143,0,IF(OR(AJ143=AR143,CL143-(($AR143-1)*INT($CL143*$AK143))&lt;INT(AK143*CL143)),CL143-1,$AR143*INT($CL143*$AK143)))),IF(AM143=2,IF(AQ143="","",IF($AR143&gt;$AJ143,CL143,IF($A$1=AQ143,0,IF(OR(AJ143=AR143,CL143-(($AR143-1)*INT($CL143*$AK143))&lt;INT(AK143*CL143)),CL143,$AR143*INT($CL143*$AK143)))))))))))</f>
        <v>0</v>
      </c>
      <c r="CO143" s="786">
        <f t="shared" ref="CO143:CO206" si="242">IF(CL143=0,0,IF(CL143="","",IF(AND(BS143&lt;&gt;"",$A$1&gt;=BR143,BR143&lt;&gt;""),0,IF(AZ143=4,1,IF(AQ143="",0,INT(CL143-CN143))))))</f>
        <v>0</v>
      </c>
      <c r="CP143" s="617">
        <f t="shared" ref="CP143:CP206" si="243">IF($A$1&lt;&gt;BA143,0,IF(AND(BS143&lt;&gt;"",$A$1&gt;=BR143),0,IF(CM143="","",CM143+CO143)))</f>
        <v>0</v>
      </c>
      <c r="CQ143" s="503"/>
      <c r="CR143" s="373"/>
      <c r="CS143" s="377"/>
      <c r="CT143" s="590"/>
      <c r="CU143" s="590"/>
      <c r="CV143" s="373"/>
      <c r="CW143" s="376"/>
      <c r="CX143" s="376"/>
      <c r="CY143" s="376"/>
      <c r="CZ143" s="376"/>
      <c r="DA143" s="376"/>
      <c r="DB143" s="376"/>
      <c r="DC143" s="376"/>
      <c r="DD143" s="376"/>
      <c r="DE143" s="377"/>
      <c r="DF143" s="373"/>
      <c r="DG143" s="376"/>
      <c r="DH143" s="376"/>
      <c r="DI143" s="376"/>
      <c r="DJ143" s="376"/>
      <c r="DK143" s="376"/>
      <c r="DL143" s="376"/>
      <c r="DM143" s="376"/>
      <c r="DN143" s="376"/>
      <c r="DO143" s="376"/>
      <c r="DP143" s="377"/>
      <c r="DQ143" s="592"/>
      <c r="DR143" s="373"/>
      <c r="DS143" s="376"/>
      <c r="DT143" s="376"/>
      <c r="DU143" s="376"/>
      <c r="DV143" s="376"/>
      <c r="DW143" s="376"/>
      <c r="DX143" s="376"/>
      <c r="DY143" s="376"/>
      <c r="DZ143" s="376"/>
      <c r="EA143" s="376"/>
      <c r="EB143" s="376"/>
      <c r="EC143" s="376"/>
      <c r="ED143" s="376"/>
      <c r="EE143" s="376"/>
      <c r="EF143" s="374"/>
      <c r="EG143" s="374"/>
      <c r="EH143" s="374"/>
      <c r="EI143" s="374"/>
      <c r="EJ143" s="374"/>
      <c r="EK143" s="374"/>
      <c r="EL143" s="374"/>
      <c r="EM143" s="374"/>
      <c r="EN143" s="374"/>
      <c r="EO143" s="766">
        <f t="shared" si="236"/>
        <v>0</v>
      </c>
      <c r="EP143" s="374"/>
      <c r="EQ143" s="374"/>
      <c r="ER143" s="374"/>
      <c r="ES143" s="374"/>
      <c r="ET143" s="374"/>
      <c r="EU143" s="377"/>
      <c r="EV143" s="590"/>
      <c r="EW143" s="618">
        <f t="shared" si="210"/>
        <v>0</v>
      </c>
      <c r="EX143" s="709">
        <f t="shared" si="206"/>
        <v>0</v>
      </c>
      <c r="EY143" s="710">
        <f t="shared" si="207"/>
        <v>0</v>
      </c>
      <c r="EZ143" s="710">
        <f t="shared" si="208"/>
        <v>0</v>
      </c>
      <c r="FA143" s="711">
        <f t="shared" si="209"/>
        <v>0</v>
      </c>
      <c r="FB143" s="379"/>
      <c r="FC143" s="378"/>
      <c r="FD143" s="378"/>
      <c r="FE143" s="609"/>
      <c r="FF143" s="381">
        <f t="shared" si="211"/>
        <v>0</v>
      </c>
    </row>
    <row r="144" spans="1:162" s="277" customFormat="1" x14ac:dyDescent="0.15">
      <c r="A144" s="492">
        <v>130</v>
      </c>
      <c r="B144" s="511"/>
      <c r="C144" s="490"/>
      <c r="D144" s="777" t="str">
        <f>IF(C144="","",(VLOOKUP(C144,PD!A:B,2,FALSE)))</f>
        <v/>
      </c>
      <c r="E144" s="390"/>
      <c r="F144" s="390"/>
      <c r="G144" s="547"/>
      <c r="H144" s="528"/>
      <c r="I144" s="376"/>
      <c r="J144" s="528"/>
      <c r="K144" s="377"/>
      <c r="L144" s="373"/>
      <c r="M144" s="547"/>
      <c r="N144" s="374"/>
      <c r="O144" s="530"/>
      <c r="P144" s="528"/>
      <c r="Q144" s="511"/>
      <c r="R144" s="530"/>
      <c r="S144" s="376"/>
      <c r="T144" s="528"/>
      <c r="U144" s="757"/>
      <c r="V144" s="754"/>
      <c r="W144" s="528"/>
      <c r="X144" s="376"/>
      <c r="Y144" s="376"/>
      <c r="Z144" s="511"/>
      <c r="AA144" s="373"/>
      <c r="AB144" s="528"/>
      <c r="AC144" s="377"/>
      <c r="AD144" s="375"/>
      <c r="AE144" s="374"/>
      <c r="AF144" s="492"/>
      <c r="AG144" s="493"/>
      <c r="AH144" s="772"/>
      <c r="AI144" s="531"/>
      <c r="AJ144" s="530"/>
      <c r="AK144" s="541" t="str">
        <f>IF(AJ144="","",(VLOOKUP(AJ144,償却率表!A:B,2,FALSE)))</f>
        <v/>
      </c>
      <c r="AL144" s="505"/>
      <c r="AM144" s="524" t="str">
        <f>IF(AL144="","",(VLOOKUP(AL144,PD!G:H,2,FALSE)))</f>
        <v/>
      </c>
      <c r="AN144" s="599"/>
      <c r="AO144" s="533"/>
      <c r="AP144" s="620"/>
      <c r="AQ144" s="621"/>
      <c r="AR144" s="528" t="str">
        <f t="shared" si="212"/>
        <v/>
      </c>
      <c r="AS144" s="377" t="str">
        <f t="shared" si="237"/>
        <v/>
      </c>
      <c r="AT144" s="540"/>
      <c r="AU144" s="392"/>
      <c r="AV144" s="393"/>
      <c r="AW144" s="577"/>
      <c r="AX144" s="373"/>
      <c r="AY144" s="616"/>
      <c r="AZ144" s="521" t="str">
        <f>IF(AY144="","",(VLOOKUP(AY144,PD!J:K,2,FALSE)))</f>
        <v/>
      </c>
      <c r="BA144" s="528"/>
      <c r="BB144" s="589">
        <f t="shared" si="205"/>
        <v>0</v>
      </c>
      <c r="BC144" s="373"/>
      <c r="BD144" s="376"/>
      <c r="BE144" s="493"/>
      <c r="BF144" s="394">
        <f t="shared" si="213"/>
        <v>0</v>
      </c>
      <c r="BG144" s="395" t="str">
        <f t="shared" si="214"/>
        <v/>
      </c>
      <c r="BH144" s="396" t="str">
        <f t="shared" si="215"/>
        <v/>
      </c>
      <c r="BI144" s="396" t="str">
        <f t="shared" si="216"/>
        <v/>
      </c>
      <c r="BJ144" s="396" t="str">
        <f t="shared" si="217"/>
        <v/>
      </c>
      <c r="BK144" s="396" t="str">
        <f t="shared" si="218"/>
        <v/>
      </c>
      <c r="BL144" s="396" t="str">
        <f t="shared" si="219"/>
        <v/>
      </c>
      <c r="BM144" s="396" t="str">
        <f t="shared" si="220"/>
        <v/>
      </c>
      <c r="BN144" s="396" t="str">
        <f t="shared" si="221"/>
        <v/>
      </c>
      <c r="BO144" s="396" t="str">
        <f t="shared" si="222"/>
        <v/>
      </c>
      <c r="BP144" s="397" t="str">
        <f t="shared" si="223"/>
        <v/>
      </c>
      <c r="BQ144" s="782"/>
      <c r="BR144" s="380"/>
      <c r="BS144" s="600"/>
      <c r="BT144" s="394">
        <f t="shared" si="224"/>
        <v>0</v>
      </c>
      <c r="BU144" s="395" t="str">
        <f t="shared" si="225"/>
        <v/>
      </c>
      <c r="BV144" s="396" t="str">
        <f t="shared" si="226"/>
        <v/>
      </c>
      <c r="BW144" s="396" t="str">
        <f t="shared" si="227"/>
        <v/>
      </c>
      <c r="BX144" s="396" t="str">
        <f t="shared" si="228"/>
        <v/>
      </c>
      <c r="BY144" s="396" t="str">
        <f t="shared" si="229"/>
        <v/>
      </c>
      <c r="BZ144" s="396" t="str">
        <f t="shared" si="230"/>
        <v/>
      </c>
      <c r="CA144" s="396" t="str">
        <f t="shared" si="231"/>
        <v/>
      </c>
      <c r="CB144" s="396" t="str">
        <f t="shared" si="232"/>
        <v/>
      </c>
      <c r="CC144" s="396" t="str">
        <f t="shared" si="233"/>
        <v/>
      </c>
      <c r="CD144" s="396" t="str">
        <f t="shared" si="234"/>
        <v/>
      </c>
      <c r="CE144" s="397" t="str">
        <f t="shared" si="235"/>
        <v/>
      </c>
      <c r="CF144" s="379"/>
      <c r="CG144" s="378"/>
      <c r="CH144" s="378"/>
      <c r="CI144" s="378"/>
      <c r="CJ144" s="382"/>
      <c r="CK144" s="398">
        <f t="shared" si="238"/>
        <v>0</v>
      </c>
      <c r="CL144" s="709">
        <f t="shared" si="239"/>
        <v>0</v>
      </c>
      <c r="CM144" s="710">
        <f t="shared" si="240"/>
        <v>0</v>
      </c>
      <c r="CN144" s="710">
        <f t="shared" si="241"/>
        <v>0</v>
      </c>
      <c r="CO144" s="786">
        <f t="shared" si="242"/>
        <v>0</v>
      </c>
      <c r="CP144" s="617">
        <f t="shared" si="243"/>
        <v>0</v>
      </c>
      <c r="CQ144" s="503"/>
      <c r="CR144" s="373"/>
      <c r="CS144" s="377"/>
      <c r="CT144" s="590"/>
      <c r="CU144" s="590"/>
      <c r="CV144" s="373"/>
      <c r="CW144" s="376"/>
      <c r="CX144" s="376"/>
      <c r="CY144" s="376"/>
      <c r="CZ144" s="376"/>
      <c r="DA144" s="376"/>
      <c r="DB144" s="376"/>
      <c r="DC144" s="376"/>
      <c r="DD144" s="376"/>
      <c r="DE144" s="377"/>
      <c r="DF144" s="373"/>
      <c r="DG144" s="376"/>
      <c r="DH144" s="376"/>
      <c r="DI144" s="376"/>
      <c r="DJ144" s="376"/>
      <c r="DK144" s="376"/>
      <c r="DL144" s="376"/>
      <c r="DM144" s="376"/>
      <c r="DN144" s="376"/>
      <c r="DO144" s="376"/>
      <c r="DP144" s="377"/>
      <c r="DQ144" s="592"/>
      <c r="DR144" s="373"/>
      <c r="DS144" s="376"/>
      <c r="DT144" s="376"/>
      <c r="DU144" s="376"/>
      <c r="DV144" s="376"/>
      <c r="DW144" s="376"/>
      <c r="DX144" s="376"/>
      <c r="DY144" s="376"/>
      <c r="DZ144" s="376"/>
      <c r="EA144" s="376"/>
      <c r="EB144" s="376"/>
      <c r="EC144" s="376"/>
      <c r="ED144" s="376"/>
      <c r="EE144" s="376"/>
      <c r="EF144" s="374"/>
      <c r="EG144" s="374"/>
      <c r="EH144" s="374"/>
      <c r="EI144" s="374"/>
      <c r="EJ144" s="374"/>
      <c r="EK144" s="374"/>
      <c r="EL144" s="374"/>
      <c r="EM144" s="374"/>
      <c r="EN144" s="374"/>
      <c r="EO144" s="766">
        <f t="shared" si="236"/>
        <v>0</v>
      </c>
      <c r="EP144" s="374"/>
      <c r="EQ144" s="374"/>
      <c r="ER144" s="374"/>
      <c r="ES144" s="374"/>
      <c r="ET144" s="374"/>
      <c r="EU144" s="377"/>
      <c r="EV144" s="590"/>
      <c r="EW144" s="618">
        <f t="shared" si="210"/>
        <v>0</v>
      </c>
      <c r="EX144" s="709">
        <f t="shared" si="206"/>
        <v>0</v>
      </c>
      <c r="EY144" s="710">
        <f t="shared" si="207"/>
        <v>0</v>
      </c>
      <c r="EZ144" s="710">
        <f t="shared" si="208"/>
        <v>0</v>
      </c>
      <c r="FA144" s="711">
        <f t="shared" si="209"/>
        <v>0</v>
      </c>
      <c r="FB144" s="379"/>
      <c r="FC144" s="378"/>
      <c r="FD144" s="378"/>
      <c r="FE144" s="609"/>
      <c r="FF144" s="381">
        <f t="shared" si="211"/>
        <v>0</v>
      </c>
    </row>
    <row r="145" spans="1:162" s="277" customFormat="1" x14ac:dyDescent="0.15">
      <c r="A145" s="492">
        <v>131</v>
      </c>
      <c r="B145" s="511"/>
      <c r="C145" s="490"/>
      <c r="D145" s="777" t="str">
        <f>IF(C145="","",(VLOOKUP(C145,PD!A:B,2,FALSE)))</f>
        <v/>
      </c>
      <c r="E145" s="390"/>
      <c r="F145" s="390"/>
      <c r="G145" s="547"/>
      <c r="H145" s="528"/>
      <c r="I145" s="376"/>
      <c r="J145" s="528"/>
      <c r="K145" s="377"/>
      <c r="L145" s="373"/>
      <c r="M145" s="547"/>
      <c r="N145" s="374"/>
      <c r="O145" s="530"/>
      <c r="P145" s="528"/>
      <c r="Q145" s="511"/>
      <c r="R145" s="530"/>
      <c r="S145" s="376"/>
      <c r="T145" s="528"/>
      <c r="U145" s="757"/>
      <c r="V145" s="754"/>
      <c r="W145" s="528"/>
      <c r="X145" s="376"/>
      <c r="Y145" s="376"/>
      <c r="Z145" s="511"/>
      <c r="AA145" s="373"/>
      <c r="AB145" s="528"/>
      <c r="AC145" s="377"/>
      <c r="AD145" s="375"/>
      <c r="AE145" s="374"/>
      <c r="AF145" s="492"/>
      <c r="AG145" s="493"/>
      <c r="AH145" s="772"/>
      <c r="AI145" s="531"/>
      <c r="AJ145" s="530"/>
      <c r="AK145" s="541" t="str">
        <f>IF(AJ145="","",(VLOOKUP(AJ145,償却率表!A:B,2,FALSE)))</f>
        <v/>
      </c>
      <c r="AL145" s="505"/>
      <c r="AM145" s="524" t="str">
        <f>IF(AL145="","",(VLOOKUP(AL145,PD!G:H,2,FALSE)))</f>
        <v/>
      </c>
      <c r="AN145" s="599"/>
      <c r="AO145" s="533"/>
      <c r="AP145" s="620"/>
      <c r="AQ145" s="621"/>
      <c r="AR145" s="528" t="str">
        <f t="shared" si="212"/>
        <v/>
      </c>
      <c r="AS145" s="377" t="str">
        <f t="shared" si="237"/>
        <v/>
      </c>
      <c r="AT145" s="540"/>
      <c r="AU145" s="392"/>
      <c r="AV145" s="393"/>
      <c r="AW145" s="577"/>
      <c r="AX145" s="373"/>
      <c r="AY145" s="616"/>
      <c r="AZ145" s="521" t="str">
        <f>IF(AY145="","",(VLOOKUP(AY145,PD!J:K,2,FALSE)))</f>
        <v/>
      </c>
      <c r="BA145" s="528"/>
      <c r="BB145" s="589">
        <f t="shared" si="205"/>
        <v>0</v>
      </c>
      <c r="BC145" s="716"/>
      <c r="BD145" s="376"/>
      <c r="BE145" s="493"/>
      <c r="BF145" s="394">
        <f t="shared" si="213"/>
        <v>0</v>
      </c>
      <c r="BG145" s="395" t="str">
        <f t="shared" si="214"/>
        <v/>
      </c>
      <c r="BH145" s="396" t="str">
        <f t="shared" si="215"/>
        <v/>
      </c>
      <c r="BI145" s="396" t="str">
        <f t="shared" si="216"/>
        <v/>
      </c>
      <c r="BJ145" s="396" t="str">
        <f t="shared" si="217"/>
        <v/>
      </c>
      <c r="BK145" s="396" t="str">
        <f t="shared" si="218"/>
        <v/>
      </c>
      <c r="BL145" s="396" t="str">
        <f t="shared" si="219"/>
        <v/>
      </c>
      <c r="BM145" s="396" t="str">
        <f t="shared" si="220"/>
        <v/>
      </c>
      <c r="BN145" s="396" t="str">
        <f t="shared" si="221"/>
        <v/>
      </c>
      <c r="BO145" s="396" t="str">
        <f t="shared" si="222"/>
        <v/>
      </c>
      <c r="BP145" s="397" t="str">
        <f t="shared" si="223"/>
        <v/>
      </c>
      <c r="BQ145" s="782"/>
      <c r="BR145" s="380"/>
      <c r="BS145" s="600"/>
      <c r="BT145" s="394">
        <f t="shared" si="224"/>
        <v>0</v>
      </c>
      <c r="BU145" s="395" t="str">
        <f t="shared" si="225"/>
        <v/>
      </c>
      <c r="BV145" s="396" t="str">
        <f t="shared" si="226"/>
        <v/>
      </c>
      <c r="BW145" s="396" t="str">
        <f t="shared" si="227"/>
        <v/>
      </c>
      <c r="BX145" s="396" t="str">
        <f t="shared" si="228"/>
        <v/>
      </c>
      <c r="BY145" s="396" t="str">
        <f t="shared" si="229"/>
        <v/>
      </c>
      <c r="BZ145" s="396" t="str">
        <f t="shared" si="230"/>
        <v/>
      </c>
      <c r="CA145" s="396" t="str">
        <f t="shared" si="231"/>
        <v/>
      </c>
      <c r="CB145" s="396" t="str">
        <f t="shared" si="232"/>
        <v/>
      </c>
      <c r="CC145" s="396" t="str">
        <f t="shared" si="233"/>
        <v/>
      </c>
      <c r="CD145" s="396" t="str">
        <f t="shared" si="234"/>
        <v/>
      </c>
      <c r="CE145" s="397" t="str">
        <f t="shared" si="235"/>
        <v/>
      </c>
      <c r="CF145" s="379"/>
      <c r="CG145" s="378"/>
      <c r="CH145" s="378"/>
      <c r="CI145" s="378"/>
      <c r="CJ145" s="382"/>
      <c r="CK145" s="398">
        <f t="shared" si="238"/>
        <v>0</v>
      </c>
      <c r="CL145" s="709">
        <f t="shared" si="239"/>
        <v>0</v>
      </c>
      <c r="CM145" s="710">
        <f t="shared" si="240"/>
        <v>0</v>
      </c>
      <c r="CN145" s="710">
        <f t="shared" si="241"/>
        <v>0</v>
      </c>
      <c r="CO145" s="786">
        <f t="shared" si="242"/>
        <v>0</v>
      </c>
      <c r="CP145" s="617">
        <f t="shared" si="243"/>
        <v>0</v>
      </c>
      <c r="CQ145" s="503"/>
      <c r="CR145" s="373"/>
      <c r="CS145" s="377"/>
      <c r="CT145" s="590"/>
      <c r="CU145" s="590"/>
      <c r="CV145" s="373"/>
      <c r="CW145" s="376"/>
      <c r="CX145" s="376"/>
      <c r="CY145" s="376"/>
      <c r="CZ145" s="376"/>
      <c r="DA145" s="376"/>
      <c r="DB145" s="376"/>
      <c r="DC145" s="376"/>
      <c r="DD145" s="376"/>
      <c r="DE145" s="377"/>
      <c r="DF145" s="373"/>
      <c r="DG145" s="376"/>
      <c r="DH145" s="376"/>
      <c r="DI145" s="376"/>
      <c r="DJ145" s="376"/>
      <c r="DK145" s="376"/>
      <c r="DL145" s="376"/>
      <c r="DM145" s="376"/>
      <c r="DN145" s="376"/>
      <c r="DO145" s="376"/>
      <c r="DP145" s="377"/>
      <c r="DQ145" s="592"/>
      <c r="DR145" s="373"/>
      <c r="DS145" s="376"/>
      <c r="DT145" s="376"/>
      <c r="DU145" s="376"/>
      <c r="DV145" s="376"/>
      <c r="DW145" s="376"/>
      <c r="DX145" s="376"/>
      <c r="DY145" s="376"/>
      <c r="DZ145" s="376"/>
      <c r="EA145" s="376"/>
      <c r="EB145" s="376"/>
      <c r="EC145" s="376"/>
      <c r="ED145" s="376"/>
      <c r="EE145" s="376"/>
      <c r="EF145" s="374"/>
      <c r="EG145" s="374"/>
      <c r="EH145" s="374"/>
      <c r="EI145" s="374"/>
      <c r="EJ145" s="374"/>
      <c r="EK145" s="374"/>
      <c r="EL145" s="374"/>
      <c r="EM145" s="374"/>
      <c r="EN145" s="374"/>
      <c r="EO145" s="766">
        <f t="shared" si="236"/>
        <v>0</v>
      </c>
      <c r="EP145" s="374"/>
      <c r="EQ145" s="374"/>
      <c r="ER145" s="374"/>
      <c r="ES145" s="374"/>
      <c r="ET145" s="374"/>
      <c r="EU145" s="377"/>
      <c r="EV145" s="590"/>
      <c r="EW145" s="618">
        <f t="shared" si="210"/>
        <v>0</v>
      </c>
      <c r="EX145" s="709">
        <f t="shared" si="206"/>
        <v>0</v>
      </c>
      <c r="EY145" s="710">
        <f t="shared" si="207"/>
        <v>0</v>
      </c>
      <c r="EZ145" s="710">
        <f t="shared" si="208"/>
        <v>0</v>
      </c>
      <c r="FA145" s="711">
        <f t="shared" si="209"/>
        <v>0</v>
      </c>
      <c r="FB145" s="379"/>
      <c r="FC145" s="378"/>
      <c r="FD145" s="378"/>
      <c r="FE145" s="609"/>
      <c r="FF145" s="381">
        <f t="shared" si="211"/>
        <v>0</v>
      </c>
    </row>
    <row r="146" spans="1:162" s="277" customFormat="1" x14ac:dyDescent="0.15">
      <c r="A146" s="492">
        <v>132</v>
      </c>
      <c r="B146" s="511"/>
      <c r="C146" s="490"/>
      <c r="D146" s="777" t="str">
        <f>IF(C146="","",(VLOOKUP(C146,PD!A:B,2,FALSE)))</f>
        <v/>
      </c>
      <c r="E146" s="390"/>
      <c r="F146" s="390"/>
      <c r="G146" s="547"/>
      <c r="H146" s="528"/>
      <c r="I146" s="376"/>
      <c r="J146" s="528"/>
      <c r="K146" s="377"/>
      <c r="L146" s="373"/>
      <c r="M146" s="547"/>
      <c r="N146" s="374"/>
      <c r="O146" s="530"/>
      <c r="P146" s="528"/>
      <c r="Q146" s="511"/>
      <c r="R146" s="530"/>
      <c r="S146" s="376"/>
      <c r="T146" s="528"/>
      <c r="U146" s="757"/>
      <c r="V146" s="754"/>
      <c r="W146" s="528"/>
      <c r="X146" s="376"/>
      <c r="Y146" s="376"/>
      <c r="Z146" s="511"/>
      <c r="AA146" s="373"/>
      <c r="AB146" s="528"/>
      <c r="AC146" s="377"/>
      <c r="AD146" s="375"/>
      <c r="AE146" s="374"/>
      <c r="AF146" s="492"/>
      <c r="AG146" s="493"/>
      <c r="AH146" s="772"/>
      <c r="AI146" s="531"/>
      <c r="AJ146" s="530"/>
      <c r="AK146" s="541" t="str">
        <f>IF(AJ146="","",(VLOOKUP(AJ146,償却率表!A:B,2,FALSE)))</f>
        <v/>
      </c>
      <c r="AL146" s="505"/>
      <c r="AM146" s="524" t="str">
        <f>IF(AL146="","",(VLOOKUP(AL146,PD!G:H,2,FALSE)))</f>
        <v/>
      </c>
      <c r="AN146" s="599"/>
      <c r="AO146" s="533"/>
      <c r="AP146" s="620"/>
      <c r="AQ146" s="621"/>
      <c r="AR146" s="528" t="str">
        <f t="shared" si="212"/>
        <v/>
      </c>
      <c r="AS146" s="377" t="str">
        <f t="shared" si="237"/>
        <v/>
      </c>
      <c r="AT146" s="540"/>
      <c r="AU146" s="392"/>
      <c r="AV146" s="393"/>
      <c r="AW146" s="577"/>
      <c r="AX146" s="373"/>
      <c r="AY146" s="616"/>
      <c r="AZ146" s="521" t="str">
        <f>IF(AY146="","",(VLOOKUP(AY146,PD!J:K,2,FALSE)))</f>
        <v/>
      </c>
      <c r="BA146" s="528"/>
      <c r="BB146" s="589">
        <f t="shared" si="205"/>
        <v>0</v>
      </c>
      <c r="BC146" s="716"/>
      <c r="BD146" s="376"/>
      <c r="BE146" s="493"/>
      <c r="BF146" s="394">
        <f t="shared" si="213"/>
        <v>0</v>
      </c>
      <c r="BG146" s="395" t="str">
        <f t="shared" si="214"/>
        <v/>
      </c>
      <c r="BH146" s="396" t="str">
        <f t="shared" si="215"/>
        <v/>
      </c>
      <c r="BI146" s="396" t="str">
        <f t="shared" si="216"/>
        <v/>
      </c>
      <c r="BJ146" s="396" t="str">
        <f t="shared" si="217"/>
        <v/>
      </c>
      <c r="BK146" s="396" t="str">
        <f t="shared" si="218"/>
        <v/>
      </c>
      <c r="BL146" s="396" t="str">
        <f t="shared" si="219"/>
        <v/>
      </c>
      <c r="BM146" s="396" t="str">
        <f t="shared" si="220"/>
        <v/>
      </c>
      <c r="BN146" s="396" t="str">
        <f t="shared" si="221"/>
        <v/>
      </c>
      <c r="BO146" s="396" t="str">
        <f t="shared" si="222"/>
        <v/>
      </c>
      <c r="BP146" s="397" t="str">
        <f t="shared" si="223"/>
        <v/>
      </c>
      <c r="BQ146" s="782"/>
      <c r="BR146" s="380"/>
      <c r="BS146" s="600"/>
      <c r="BT146" s="394">
        <f t="shared" si="224"/>
        <v>0</v>
      </c>
      <c r="BU146" s="395" t="str">
        <f t="shared" si="225"/>
        <v/>
      </c>
      <c r="BV146" s="396" t="str">
        <f t="shared" si="226"/>
        <v/>
      </c>
      <c r="BW146" s="396" t="str">
        <f t="shared" si="227"/>
        <v/>
      </c>
      <c r="BX146" s="396" t="str">
        <f t="shared" si="228"/>
        <v/>
      </c>
      <c r="BY146" s="396" t="str">
        <f t="shared" si="229"/>
        <v/>
      </c>
      <c r="BZ146" s="396" t="str">
        <f t="shared" si="230"/>
        <v/>
      </c>
      <c r="CA146" s="396" t="str">
        <f t="shared" si="231"/>
        <v/>
      </c>
      <c r="CB146" s="396" t="str">
        <f t="shared" si="232"/>
        <v/>
      </c>
      <c r="CC146" s="396" t="str">
        <f t="shared" si="233"/>
        <v/>
      </c>
      <c r="CD146" s="396" t="str">
        <f t="shared" si="234"/>
        <v/>
      </c>
      <c r="CE146" s="397" t="str">
        <f t="shared" si="235"/>
        <v/>
      </c>
      <c r="CF146" s="379"/>
      <c r="CG146" s="378"/>
      <c r="CH146" s="378"/>
      <c r="CI146" s="378"/>
      <c r="CJ146" s="382"/>
      <c r="CK146" s="398">
        <f t="shared" si="238"/>
        <v>0</v>
      </c>
      <c r="CL146" s="709">
        <f t="shared" si="239"/>
        <v>0</v>
      </c>
      <c r="CM146" s="710">
        <f t="shared" si="240"/>
        <v>0</v>
      </c>
      <c r="CN146" s="710">
        <f t="shared" si="241"/>
        <v>0</v>
      </c>
      <c r="CO146" s="786">
        <f t="shared" si="242"/>
        <v>0</v>
      </c>
      <c r="CP146" s="617">
        <f t="shared" si="243"/>
        <v>0</v>
      </c>
      <c r="CQ146" s="503"/>
      <c r="CR146" s="373"/>
      <c r="CS146" s="377"/>
      <c r="CT146" s="590"/>
      <c r="CU146" s="590"/>
      <c r="CV146" s="373"/>
      <c r="CW146" s="376"/>
      <c r="CX146" s="376"/>
      <c r="CY146" s="376"/>
      <c r="CZ146" s="376"/>
      <c r="DA146" s="376"/>
      <c r="DB146" s="376"/>
      <c r="DC146" s="376"/>
      <c r="DD146" s="376"/>
      <c r="DE146" s="377"/>
      <c r="DF146" s="373"/>
      <c r="DG146" s="376"/>
      <c r="DH146" s="376"/>
      <c r="DI146" s="376"/>
      <c r="DJ146" s="376"/>
      <c r="DK146" s="376"/>
      <c r="DL146" s="376"/>
      <c r="DM146" s="376"/>
      <c r="DN146" s="376"/>
      <c r="DO146" s="376"/>
      <c r="DP146" s="377"/>
      <c r="DQ146" s="592"/>
      <c r="DR146" s="373"/>
      <c r="DS146" s="376"/>
      <c r="DT146" s="376"/>
      <c r="DU146" s="376"/>
      <c r="DV146" s="376"/>
      <c r="DW146" s="376"/>
      <c r="DX146" s="376"/>
      <c r="DY146" s="376"/>
      <c r="DZ146" s="376"/>
      <c r="EA146" s="376"/>
      <c r="EB146" s="376"/>
      <c r="EC146" s="376"/>
      <c r="ED146" s="376"/>
      <c r="EE146" s="376"/>
      <c r="EF146" s="374"/>
      <c r="EG146" s="374"/>
      <c r="EH146" s="374"/>
      <c r="EI146" s="374"/>
      <c r="EJ146" s="374"/>
      <c r="EK146" s="374"/>
      <c r="EL146" s="374"/>
      <c r="EM146" s="374"/>
      <c r="EN146" s="374"/>
      <c r="EO146" s="766">
        <f t="shared" si="236"/>
        <v>0</v>
      </c>
      <c r="EP146" s="374"/>
      <c r="EQ146" s="374"/>
      <c r="ER146" s="374"/>
      <c r="ES146" s="374"/>
      <c r="ET146" s="374"/>
      <c r="EU146" s="377"/>
      <c r="EV146" s="590"/>
      <c r="EW146" s="618">
        <f t="shared" si="210"/>
        <v>0</v>
      </c>
      <c r="EX146" s="709">
        <f t="shared" si="206"/>
        <v>0</v>
      </c>
      <c r="EY146" s="710">
        <f t="shared" si="207"/>
        <v>0</v>
      </c>
      <c r="EZ146" s="710">
        <f t="shared" si="208"/>
        <v>0</v>
      </c>
      <c r="FA146" s="711">
        <f t="shared" si="209"/>
        <v>0</v>
      </c>
      <c r="FB146" s="379"/>
      <c r="FC146" s="378"/>
      <c r="FD146" s="378"/>
      <c r="FE146" s="609"/>
      <c r="FF146" s="381">
        <f t="shared" si="211"/>
        <v>0</v>
      </c>
    </row>
    <row r="147" spans="1:162" s="277" customFormat="1" x14ac:dyDescent="0.15">
      <c r="A147" s="492">
        <v>133</v>
      </c>
      <c r="B147" s="511"/>
      <c r="C147" s="490"/>
      <c r="D147" s="777" t="str">
        <f>IF(C147="","",(VLOOKUP(C147,PD!A:B,2,FALSE)))</f>
        <v/>
      </c>
      <c r="E147" s="390"/>
      <c r="F147" s="390"/>
      <c r="G147" s="547"/>
      <c r="H147" s="528"/>
      <c r="I147" s="376"/>
      <c r="J147" s="528"/>
      <c r="K147" s="377"/>
      <c r="L147" s="373"/>
      <c r="M147" s="547"/>
      <c r="N147" s="374"/>
      <c r="O147" s="530"/>
      <c r="P147" s="528"/>
      <c r="Q147" s="511"/>
      <c r="R147" s="530"/>
      <c r="S147" s="376"/>
      <c r="T147" s="528"/>
      <c r="U147" s="757"/>
      <c r="V147" s="754"/>
      <c r="W147" s="528"/>
      <c r="X147" s="376"/>
      <c r="Y147" s="376"/>
      <c r="Z147" s="511"/>
      <c r="AA147" s="373"/>
      <c r="AB147" s="528"/>
      <c r="AC147" s="377"/>
      <c r="AD147" s="375"/>
      <c r="AE147" s="374"/>
      <c r="AF147" s="492"/>
      <c r="AG147" s="493"/>
      <c r="AH147" s="772"/>
      <c r="AI147" s="531"/>
      <c r="AJ147" s="530"/>
      <c r="AK147" s="541" t="str">
        <f>IF(AJ147="","",(VLOOKUP(AJ147,償却率表!A:B,2,FALSE)))</f>
        <v/>
      </c>
      <c r="AL147" s="505"/>
      <c r="AM147" s="524" t="str">
        <f>IF(AL147="","",(VLOOKUP(AL147,PD!G:H,2,FALSE)))</f>
        <v/>
      </c>
      <c r="AN147" s="599"/>
      <c r="AO147" s="533"/>
      <c r="AP147" s="620"/>
      <c r="AQ147" s="621"/>
      <c r="AR147" s="528" t="str">
        <f t="shared" si="212"/>
        <v/>
      </c>
      <c r="AS147" s="377" t="str">
        <f t="shared" si="237"/>
        <v/>
      </c>
      <c r="AT147" s="540"/>
      <c r="AU147" s="392"/>
      <c r="AV147" s="393"/>
      <c r="AW147" s="577"/>
      <c r="AX147" s="373"/>
      <c r="AY147" s="616"/>
      <c r="AZ147" s="521" t="str">
        <f>IF(AY147="","",(VLOOKUP(AY147,PD!J:K,2,FALSE)))</f>
        <v/>
      </c>
      <c r="BA147" s="528"/>
      <c r="BB147" s="589">
        <f t="shared" si="205"/>
        <v>0</v>
      </c>
      <c r="BC147" s="373"/>
      <c r="BD147" s="376"/>
      <c r="BE147" s="493"/>
      <c r="BF147" s="394">
        <f t="shared" si="213"/>
        <v>0</v>
      </c>
      <c r="BG147" s="395" t="str">
        <f t="shared" si="214"/>
        <v/>
      </c>
      <c r="BH147" s="396" t="str">
        <f t="shared" si="215"/>
        <v/>
      </c>
      <c r="BI147" s="396" t="str">
        <f t="shared" si="216"/>
        <v/>
      </c>
      <c r="BJ147" s="396" t="str">
        <f t="shared" si="217"/>
        <v/>
      </c>
      <c r="BK147" s="396" t="str">
        <f t="shared" si="218"/>
        <v/>
      </c>
      <c r="BL147" s="396" t="str">
        <f t="shared" si="219"/>
        <v/>
      </c>
      <c r="BM147" s="396" t="str">
        <f t="shared" si="220"/>
        <v/>
      </c>
      <c r="BN147" s="396" t="str">
        <f t="shared" si="221"/>
        <v/>
      </c>
      <c r="BO147" s="396" t="str">
        <f t="shared" si="222"/>
        <v/>
      </c>
      <c r="BP147" s="397" t="str">
        <f t="shared" si="223"/>
        <v/>
      </c>
      <c r="BQ147" s="782"/>
      <c r="BR147" s="380"/>
      <c r="BS147" s="600"/>
      <c r="BT147" s="394">
        <f t="shared" si="224"/>
        <v>0</v>
      </c>
      <c r="BU147" s="395" t="str">
        <f t="shared" si="225"/>
        <v/>
      </c>
      <c r="BV147" s="396" t="str">
        <f t="shared" si="226"/>
        <v/>
      </c>
      <c r="BW147" s="396" t="str">
        <f t="shared" si="227"/>
        <v/>
      </c>
      <c r="BX147" s="396" t="str">
        <f t="shared" si="228"/>
        <v/>
      </c>
      <c r="BY147" s="396" t="str">
        <f t="shared" si="229"/>
        <v/>
      </c>
      <c r="BZ147" s="396" t="str">
        <f t="shared" si="230"/>
        <v/>
      </c>
      <c r="CA147" s="396" t="str">
        <f t="shared" si="231"/>
        <v/>
      </c>
      <c r="CB147" s="396" t="str">
        <f t="shared" si="232"/>
        <v/>
      </c>
      <c r="CC147" s="396" t="str">
        <f t="shared" si="233"/>
        <v/>
      </c>
      <c r="CD147" s="396" t="str">
        <f t="shared" si="234"/>
        <v/>
      </c>
      <c r="CE147" s="397" t="str">
        <f t="shared" si="235"/>
        <v/>
      </c>
      <c r="CF147" s="379"/>
      <c r="CG147" s="378"/>
      <c r="CH147" s="378"/>
      <c r="CI147" s="378"/>
      <c r="CJ147" s="382"/>
      <c r="CK147" s="398">
        <f t="shared" si="238"/>
        <v>0</v>
      </c>
      <c r="CL147" s="709">
        <f t="shared" si="239"/>
        <v>0</v>
      </c>
      <c r="CM147" s="710">
        <f t="shared" si="240"/>
        <v>0</v>
      </c>
      <c r="CN147" s="710">
        <f t="shared" si="241"/>
        <v>0</v>
      </c>
      <c r="CO147" s="786">
        <f t="shared" si="242"/>
        <v>0</v>
      </c>
      <c r="CP147" s="617">
        <f t="shared" si="243"/>
        <v>0</v>
      </c>
      <c r="CQ147" s="503"/>
      <c r="CR147" s="373"/>
      <c r="CS147" s="377"/>
      <c r="CT147" s="590"/>
      <c r="CU147" s="590"/>
      <c r="CV147" s="373"/>
      <c r="CW147" s="376"/>
      <c r="CX147" s="376"/>
      <c r="CY147" s="376"/>
      <c r="CZ147" s="376"/>
      <c r="DA147" s="376"/>
      <c r="DB147" s="376"/>
      <c r="DC147" s="376"/>
      <c r="DD147" s="376"/>
      <c r="DE147" s="377"/>
      <c r="DF147" s="373"/>
      <c r="DG147" s="376"/>
      <c r="DH147" s="376"/>
      <c r="DI147" s="376"/>
      <c r="DJ147" s="376"/>
      <c r="DK147" s="376"/>
      <c r="DL147" s="376"/>
      <c r="DM147" s="376"/>
      <c r="DN147" s="376"/>
      <c r="DO147" s="376"/>
      <c r="DP147" s="377"/>
      <c r="DQ147" s="592"/>
      <c r="DR147" s="373"/>
      <c r="DS147" s="376"/>
      <c r="DT147" s="376"/>
      <c r="DU147" s="376"/>
      <c r="DV147" s="376"/>
      <c r="DW147" s="376"/>
      <c r="DX147" s="376"/>
      <c r="DY147" s="376"/>
      <c r="DZ147" s="376"/>
      <c r="EA147" s="376"/>
      <c r="EB147" s="376"/>
      <c r="EC147" s="376"/>
      <c r="ED147" s="376"/>
      <c r="EE147" s="376"/>
      <c r="EF147" s="374"/>
      <c r="EG147" s="374"/>
      <c r="EH147" s="374"/>
      <c r="EI147" s="374"/>
      <c r="EJ147" s="374"/>
      <c r="EK147" s="374"/>
      <c r="EL147" s="374"/>
      <c r="EM147" s="374"/>
      <c r="EN147" s="374"/>
      <c r="EO147" s="766">
        <f t="shared" si="236"/>
        <v>0</v>
      </c>
      <c r="EP147" s="374"/>
      <c r="EQ147" s="374"/>
      <c r="ER147" s="374"/>
      <c r="ES147" s="374"/>
      <c r="ET147" s="374"/>
      <c r="EU147" s="377"/>
      <c r="EV147" s="590"/>
      <c r="EW147" s="618">
        <f t="shared" si="210"/>
        <v>0</v>
      </c>
      <c r="EX147" s="709">
        <f t="shared" si="206"/>
        <v>0</v>
      </c>
      <c r="EY147" s="710">
        <f t="shared" si="207"/>
        <v>0</v>
      </c>
      <c r="EZ147" s="710">
        <f t="shared" si="208"/>
        <v>0</v>
      </c>
      <c r="FA147" s="711">
        <f t="shared" si="209"/>
        <v>0</v>
      </c>
      <c r="FB147" s="379"/>
      <c r="FC147" s="378"/>
      <c r="FD147" s="378"/>
      <c r="FE147" s="609"/>
      <c r="FF147" s="381">
        <f t="shared" si="211"/>
        <v>0</v>
      </c>
    </row>
    <row r="148" spans="1:162" s="277" customFormat="1" x14ac:dyDescent="0.15">
      <c r="A148" s="492">
        <v>134</v>
      </c>
      <c r="B148" s="511"/>
      <c r="C148" s="490"/>
      <c r="D148" s="777" t="str">
        <f>IF(C148="","",(VLOOKUP(C148,PD!A:B,2,FALSE)))</f>
        <v/>
      </c>
      <c r="E148" s="390"/>
      <c r="F148" s="390"/>
      <c r="G148" s="547"/>
      <c r="H148" s="528"/>
      <c r="I148" s="376"/>
      <c r="J148" s="528"/>
      <c r="K148" s="377"/>
      <c r="L148" s="373"/>
      <c r="M148" s="547"/>
      <c r="N148" s="374"/>
      <c r="O148" s="530"/>
      <c r="P148" s="528"/>
      <c r="Q148" s="511"/>
      <c r="R148" s="530"/>
      <c r="S148" s="376"/>
      <c r="T148" s="528"/>
      <c r="U148" s="757"/>
      <c r="V148" s="754"/>
      <c r="W148" s="528"/>
      <c r="X148" s="376"/>
      <c r="Y148" s="376"/>
      <c r="Z148" s="511"/>
      <c r="AA148" s="373"/>
      <c r="AB148" s="528"/>
      <c r="AC148" s="377"/>
      <c r="AD148" s="375"/>
      <c r="AE148" s="374"/>
      <c r="AF148" s="492"/>
      <c r="AG148" s="493"/>
      <c r="AH148" s="772"/>
      <c r="AI148" s="531"/>
      <c r="AJ148" s="530"/>
      <c r="AK148" s="541" t="str">
        <f>IF(AJ148="","",(VLOOKUP(AJ148,償却率表!A:B,2,FALSE)))</f>
        <v/>
      </c>
      <c r="AL148" s="505"/>
      <c r="AM148" s="524" t="str">
        <f>IF(AL148="","",(VLOOKUP(AL148,PD!G:H,2,FALSE)))</f>
        <v/>
      </c>
      <c r="AN148" s="599"/>
      <c r="AO148" s="533"/>
      <c r="AP148" s="620"/>
      <c r="AQ148" s="621"/>
      <c r="AR148" s="528" t="str">
        <f t="shared" si="212"/>
        <v/>
      </c>
      <c r="AS148" s="377" t="str">
        <f t="shared" si="237"/>
        <v/>
      </c>
      <c r="AT148" s="540"/>
      <c r="AU148" s="392"/>
      <c r="AV148" s="393"/>
      <c r="AW148" s="577"/>
      <c r="AX148" s="373"/>
      <c r="AY148" s="616"/>
      <c r="AZ148" s="521" t="str">
        <f>IF(AY148="","",(VLOOKUP(AY148,PD!J:K,2,FALSE)))</f>
        <v/>
      </c>
      <c r="BA148" s="528"/>
      <c r="BB148" s="589">
        <f t="shared" si="205"/>
        <v>0</v>
      </c>
      <c r="BC148" s="373"/>
      <c r="BD148" s="376"/>
      <c r="BE148" s="493"/>
      <c r="BF148" s="394">
        <f t="shared" si="213"/>
        <v>0</v>
      </c>
      <c r="BG148" s="395" t="str">
        <f t="shared" si="214"/>
        <v/>
      </c>
      <c r="BH148" s="396" t="str">
        <f t="shared" si="215"/>
        <v/>
      </c>
      <c r="BI148" s="396" t="str">
        <f t="shared" si="216"/>
        <v/>
      </c>
      <c r="BJ148" s="396" t="str">
        <f t="shared" si="217"/>
        <v/>
      </c>
      <c r="BK148" s="396" t="str">
        <f t="shared" si="218"/>
        <v/>
      </c>
      <c r="BL148" s="396" t="str">
        <f t="shared" si="219"/>
        <v/>
      </c>
      <c r="BM148" s="396" t="str">
        <f t="shared" si="220"/>
        <v/>
      </c>
      <c r="BN148" s="396" t="str">
        <f t="shared" si="221"/>
        <v/>
      </c>
      <c r="BO148" s="396" t="str">
        <f t="shared" si="222"/>
        <v/>
      </c>
      <c r="BP148" s="397" t="str">
        <f t="shared" si="223"/>
        <v/>
      </c>
      <c r="BQ148" s="782"/>
      <c r="BR148" s="380"/>
      <c r="BS148" s="600"/>
      <c r="BT148" s="394">
        <f t="shared" si="224"/>
        <v>0</v>
      </c>
      <c r="BU148" s="395" t="str">
        <f t="shared" si="225"/>
        <v/>
      </c>
      <c r="BV148" s="396" t="str">
        <f t="shared" si="226"/>
        <v/>
      </c>
      <c r="BW148" s="396" t="str">
        <f t="shared" si="227"/>
        <v/>
      </c>
      <c r="BX148" s="396" t="str">
        <f t="shared" si="228"/>
        <v/>
      </c>
      <c r="BY148" s="396" t="str">
        <f t="shared" si="229"/>
        <v/>
      </c>
      <c r="BZ148" s="396" t="str">
        <f t="shared" si="230"/>
        <v/>
      </c>
      <c r="CA148" s="396" t="str">
        <f t="shared" si="231"/>
        <v/>
      </c>
      <c r="CB148" s="396" t="str">
        <f t="shared" si="232"/>
        <v/>
      </c>
      <c r="CC148" s="396" t="str">
        <f t="shared" si="233"/>
        <v/>
      </c>
      <c r="CD148" s="396" t="str">
        <f t="shared" si="234"/>
        <v/>
      </c>
      <c r="CE148" s="397" t="str">
        <f t="shared" si="235"/>
        <v/>
      </c>
      <c r="CF148" s="379"/>
      <c r="CG148" s="378"/>
      <c r="CH148" s="378"/>
      <c r="CI148" s="378"/>
      <c r="CJ148" s="382"/>
      <c r="CK148" s="398">
        <f t="shared" si="238"/>
        <v>0</v>
      </c>
      <c r="CL148" s="709">
        <f t="shared" si="239"/>
        <v>0</v>
      </c>
      <c r="CM148" s="710">
        <f t="shared" si="240"/>
        <v>0</v>
      </c>
      <c r="CN148" s="710">
        <f t="shared" si="241"/>
        <v>0</v>
      </c>
      <c r="CO148" s="786">
        <f t="shared" si="242"/>
        <v>0</v>
      </c>
      <c r="CP148" s="617">
        <f t="shared" si="243"/>
        <v>0</v>
      </c>
      <c r="CQ148" s="503"/>
      <c r="CR148" s="373"/>
      <c r="CS148" s="377"/>
      <c r="CT148" s="590"/>
      <c r="CU148" s="590"/>
      <c r="CV148" s="373"/>
      <c r="CW148" s="376"/>
      <c r="CX148" s="376"/>
      <c r="CY148" s="376"/>
      <c r="CZ148" s="376"/>
      <c r="DA148" s="376"/>
      <c r="DB148" s="376"/>
      <c r="DC148" s="376"/>
      <c r="DD148" s="376"/>
      <c r="DE148" s="377"/>
      <c r="DF148" s="373"/>
      <c r="DG148" s="376"/>
      <c r="DH148" s="376"/>
      <c r="DI148" s="376"/>
      <c r="DJ148" s="376"/>
      <c r="DK148" s="376"/>
      <c r="DL148" s="376"/>
      <c r="DM148" s="376"/>
      <c r="DN148" s="376"/>
      <c r="DO148" s="376"/>
      <c r="DP148" s="377"/>
      <c r="DQ148" s="592"/>
      <c r="DR148" s="373"/>
      <c r="DS148" s="376"/>
      <c r="DT148" s="376"/>
      <c r="DU148" s="376"/>
      <c r="DV148" s="376"/>
      <c r="DW148" s="376"/>
      <c r="DX148" s="376"/>
      <c r="DY148" s="376"/>
      <c r="DZ148" s="376"/>
      <c r="EA148" s="376"/>
      <c r="EB148" s="376"/>
      <c r="EC148" s="376"/>
      <c r="ED148" s="376"/>
      <c r="EE148" s="376"/>
      <c r="EF148" s="374"/>
      <c r="EG148" s="374"/>
      <c r="EH148" s="374"/>
      <c r="EI148" s="374"/>
      <c r="EJ148" s="374"/>
      <c r="EK148" s="374"/>
      <c r="EL148" s="374"/>
      <c r="EM148" s="374"/>
      <c r="EN148" s="374"/>
      <c r="EO148" s="766">
        <f t="shared" si="236"/>
        <v>0</v>
      </c>
      <c r="EP148" s="374"/>
      <c r="EQ148" s="374"/>
      <c r="ER148" s="374"/>
      <c r="ES148" s="374"/>
      <c r="ET148" s="374"/>
      <c r="EU148" s="377"/>
      <c r="EV148" s="590"/>
      <c r="EW148" s="618">
        <f t="shared" si="210"/>
        <v>0</v>
      </c>
      <c r="EX148" s="709">
        <f t="shared" si="206"/>
        <v>0</v>
      </c>
      <c r="EY148" s="710">
        <f t="shared" si="207"/>
        <v>0</v>
      </c>
      <c r="EZ148" s="710">
        <f t="shared" si="208"/>
        <v>0</v>
      </c>
      <c r="FA148" s="711">
        <f t="shared" si="209"/>
        <v>0</v>
      </c>
      <c r="FB148" s="379"/>
      <c r="FC148" s="378"/>
      <c r="FD148" s="378"/>
      <c r="FE148" s="609"/>
      <c r="FF148" s="381">
        <f t="shared" si="211"/>
        <v>0</v>
      </c>
    </row>
    <row r="149" spans="1:162" s="277" customFormat="1" x14ac:dyDescent="0.15">
      <c r="A149" s="492">
        <v>135</v>
      </c>
      <c r="B149" s="511"/>
      <c r="C149" s="490"/>
      <c r="D149" s="777" t="str">
        <f>IF(C149="","",(VLOOKUP(C149,PD!A:B,2,FALSE)))</f>
        <v/>
      </c>
      <c r="E149" s="390"/>
      <c r="F149" s="390"/>
      <c r="G149" s="547"/>
      <c r="H149" s="528"/>
      <c r="I149" s="376"/>
      <c r="J149" s="528"/>
      <c r="K149" s="377"/>
      <c r="L149" s="373"/>
      <c r="M149" s="547"/>
      <c r="N149" s="374"/>
      <c r="O149" s="530"/>
      <c r="P149" s="528"/>
      <c r="Q149" s="511"/>
      <c r="R149" s="530"/>
      <c r="S149" s="376"/>
      <c r="T149" s="528"/>
      <c r="U149" s="757"/>
      <c r="V149" s="754"/>
      <c r="W149" s="528"/>
      <c r="X149" s="376"/>
      <c r="Y149" s="376"/>
      <c r="Z149" s="511"/>
      <c r="AA149" s="373"/>
      <c r="AB149" s="528"/>
      <c r="AC149" s="377"/>
      <c r="AD149" s="375"/>
      <c r="AE149" s="374"/>
      <c r="AF149" s="492"/>
      <c r="AG149" s="493"/>
      <c r="AH149" s="772"/>
      <c r="AI149" s="531"/>
      <c r="AJ149" s="530"/>
      <c r="AK149" s="541" t="str">
        <f>IF(AJ149="","",(VLOOKUP(AJ149,償却率表!A:B,2,FALSE)))</f>
        <v/>
      </c>
      <c r="AL149" s="505"/>
      <c r="AM149" s="524" t="str">
        <f>IF(AL149="","",(VLOOKUP(AL149,PD!G:H,2,FALSE)))</f>
        <v/>
      </c>
      <c r="AN149" s="599"/>
      <c r="AO149" s="533"/>
      <c r="AP149" s="620"/>
      <c r="AQ149" s="621"/>
      <c r="AR149" s="528" t="str">
        <f t="shared" si="212"/>
        <v/>
      </c>
      <c r="AS149" s="377" t="str">
        <f t="shared" si="237"/>
        <v/>
      </c>
      <c r="AT149" s="540"/>
      <c r="AU149" s="392"/>
      <c r="AV149" s="393"/>
      <c r="AW149" s="577"/>
      <c r="AX149" s="373"/>
      <c r="AY149" s="616"/>
      <c r="AZ149" s="521" t="str">
        <f>IF(AY149="","",(VLOOKUP(AY149,PD!J:K,2,FALSE)))</f>
        <v/>
      </c>
      <c r="BA149" s="528"/>
      <c r="BB149" s="589">
        <f t="shared" si="205"/>
        <v>0</v>
      </c>
      <c r="BC149" s="373"/>
      <c r="BD149" s="376"/>
      <c r="BE149" s="493"/>
      <c r="BF149" s="394">
        <f t="shared" si="213"/>
        <v>0</v>
      </c>
      <c r="BG149" s="395" t="str">
        <f t="shared" si="214"/>
        <v/>
      </c>
      <c r="BH149" s="396" t="str">
        <f t="shared" si="215"/>
        <v/>
      </c>
      <c r="BI149" s="396" t="str">
        <f t="shared" si="216"/>
        <v/>
      </c>
      <c r="BJ149" s="396" t="str">
        <f t="shared" si="217"/>
        <v/>
      </c>
      <c r="BK149" s="396" t="str">
        <f t="shared" si="218"/>
        <v/>
      </c>
      <c r="BL149" s="396" t="str">
        <f t="shared" si="219"/>
        <v/>
      </c>
      <c r="BM149" s="396" t="str">
        <f t="shared" si="220"/>
        <v/>
      </c>
      <c r="BN149" s="396" t="str">
        <f t="shared" si="221"/>
        <v/>
      </c>
      <c r="BO149" s="396" t="str">
        <f t="shared" si="222"/>
        <v/>
      </c>
      <c r="BP149" s="397" t="str">
        <f t="shared" si="223"/>
        <v/>
      </c>
      <c r="BQ149" s="782"/>
      <c r="BR149" s="380"/>
      <c r="BS149" s="600"/>
      <c r="BT149" s="394">
        <f t="shared" si="224"/>
        <v>0</v>
      </c>
      <c r="BU149" s="395" t="str">
        <f t="shared" si="225"/>
        <v/>
      </c>
      <c r="BV149" s="396" t="str">
        <f t="shared" si="226"/>
        <v/>
      </c>
      <c r="BW149" s="396" t="str">
        <f t="shared" si="227"/>
        <v/>
      </c>
      <c r="BX149" s="396" t="str">
        <f t="shared" si="228"/>
        <v/>
      </c>
      <c r="BY149" s="396" t="str">
        <f t="shared" si="229"/>
        <v/>
      </c>
      <c r="BZ149" s="396" t="str">
        <f t="shared" si="230"/>
        <v/>
      </c>
      <c r="CA149" s="396" t="str">
        <f t="shared" si="231"/>
        <v/>
      </c>
      <c r="CB149" s="396" t="str">
        <f t="shared" si="232"/>
        <v/>
      </c>
      <c r="CC149" s="396" t="str">
        <f t="shared" si="233"/>
        <v/>
      </c>
      <c r="CD149" s="396" t="str">
        <f t="shared" si="234"/>
        <v/>
      </c>
      <c r="CE149" s="397" t="str">
        <f t="shared" si="235"/>
        <v/>
      </c>
      <c r="CF149" s="379"/>
      <c r="CG149" s="378"/>
      <c r="CH149" s="378"/>
      <c r="CI149" s="378"/>
      <c r="CJ149" s="382"/>
      <c r="CK149" s="398">
        <f t="shared" si="238"/>
        <v>0</v>
      </c>
      <c r="CL149" s="709">
        <f t="shared" si="239"/>
        <v>0</v>
      </c>
      <c r="CM149" s="710">
        <f t="shared" si="240"/>
        <v>0</v>
      </c>
      <c r="CN149" s="710">
        <f t="shared" si="241"/>
        <v>0</v>
      </c>
      <c r="CO149" s="786">
        <f t="shared" si="242"/>
        <v>0</v>
      </c>
      <c r="CP149" s="617">
        <f t="shared" si="243"/>
        <v>0</v>
      </c>
      <c r="CQ149" s="503"/>
      <c r="CR149" s="373"/>
      <c r="CS149" s="377"/>
      <c r="CT149" s="590"/>
      <c r="CU149" s="590"/>
      <c r="CV149" s="373"/>
      <c r="CW149" s="376"/>
      <c r="CX149" s="376"/>
      <c r="CY149" s="376"/>
      <c r="CZ149" s="376"/>
      <c r="DA149" s="376"/>
      <c r="DB149" s="376"/>
      <c r="DC149" s="376"/>
      <c r="DD149" s="376"/>
      <c r="DE149" s="377"/>
      <c r="DF149" s="373"/>
      <c r="DG149" s="376"/>
      <c r="DH149" s="376"/>
      <c r="DI149" s="376"/>
      <c r="DJ149" s="376"/>
      <c r="DK149" s="376"/>
      <c r="DL149" s="376"/>
      <c r="DM149" s="376"/>
      <c r="DN149" s="376"/>
      <c r="DO149" s="376"/>
      <c r="DP149" s="377"/>
      <c r="DQ149" s="592"/>
      <c r="DR149" s="373"/>
      <c r="DS149" s="376"/>
      <c r="DT149" s="376"/>
      <c r="DU149" s="376"/>
      <c r="DV149" s="376"/>
      <c r="DW149" s="376"/>
      <c r="DX149" s="376"/>
      <c r="DY149" s="376"/>
      <c r="DZ149" s="376"/>
      <c r="EA149" s="376"/>
      <c r="EB149" s="376"/>
      <c r="EC149" s="376"/>
      <c r="ED149" s="376"/>
      <c r="EE149" s="376"/>
      <c r="EF149" s="374"/>
      <c r="EG149" s="374"/>
      <c r="EH149" s="374"/>
      <c r="EI149" s="374"/>
      <c r="EJ149" s="374"/>
      <c r="EK149" s="374"/>
      <c r="EL149" s="374"/>
      <c r="EM149" s="374"/>
      <c r="EN149" s="374"/>
      <c r="EO149" s="766">
        <f t="shared" si="236"/>
        <v>0</v>
      </c>
      <c r="EP149" s="374"/>
      <c r="EQ149" s="374"/>
      <c r="ER149" s="374"/>
      <c r="ES149" s="374"/>
      <c r="ET149" s="374"/>
      <c r="EU149" s="377"/>
      <c r="EV149" s="590"/>
      <c r="EW149" s="618">
        <f t="shared" si="210"/>
        <v>0</v>
      </c>
      <c r="EX149" s="709">
        <f t="shared" si="206"/>
        <v>0</v>
      </c>
      <c r="EY149" s="710">
        <f t="shared" si="207"/>
        <v>0</v>
      </c>
      <c r="EZ149" s="710">
        <f t="shared" si="208"/>
        <v>0</v>
      </c>
      <c r="FA149" s="711">
        <f t="shared" si="209"/>
        <v>0</v>
      </c>
      <c r="FB149" s="379"/>
      <c r="FC149" s="378"/>
      <c r="FD149" s="378"/>
      <c r="FE149" s="609"/>
      <c r="FF149" s="381">
        <f t="shared" si="211"/>
        <v>0</v>
      </c>
    </row>
    <row r="150" spans="1:162" s="277" customFormat="1" x14ac:dyDescent="0.15">
      <c r="A150" s="492">
        <v>136</v>
      </c>
      <c r="B150" s="511"/>
      <c r="C150" s="490"/>
      <c r="D150" s="777" t="str">
        <f>IF(C150="","",(VLOOKUP(C150,PD!A:B,2,FALSE)))</f>
        <v/>
      </c>
      <c r="E150" s="390"/>
      <c r="F150" s="390"/>
      <c r="G150" s="547"/>
      <c r="H150" s="528"/>
      <c r="I150" s="376"/>
      <c r="J150" s="528"/>
      <c r="K150" s="377"/>
      <c r="L150" s="373"/>
      <c r="M150" s="547"/>
      <c r="N150" s="374"/>
      <c r="O150" s="530"/>
      <c r="P150" s="528"/>
      <c r="Q150" s="511"/>
      <c r="R150" s="530"/>
      <c r="S150" s="376"/>
      <c r="T150" s="528"/>
      <c r="U150" s="757"/>
      <c r="V150" s="754"/>
      <c r="W150" s="528"/>
      <c r="X150" s="376"/>
      <c r="Y150" s="376"/>
      <c r="Z150" s="511"/>
      <c r="AA150" s="373"/>
      <c r="AB150" s="528"/>
      <c r="AC150" s="377"/>
      <c r="AD150" s="375"/>
      <c r="AE150" s="374"/>
      <c r="AF150" s="492"/>
      <c r="AG150" s="493"/>
      <c r="AH150" s="772"/>
      <c r="AI150" s="531"/>
      <c r="AJ150" s="530"/>
      <c r="AK150" s="541" t="str">
        <f>IF(AJ150="","",(VLOOKUP(AJ150,償却率表!A:B,2,FALSE)))</f>
        <v/>
      </c>
      <c r="AL150" s="505"/>
      <c r="AM150" s="524" t="str">
        <f>IF(AL150="","",(VLOOKUP(AL150,PD!G:H,2,FALSE)))</f>
        <v/>
      </c>
      <c r="AN150" s="599"/>
      <c r="AO150" s="533"/>
      <c r="AP150" s="620"/>
      <c r="AQ150" s="621"/>
      <c r="AR150" s="528" t="str">
        <f t="shared" si="212"/>
        <v/>
      </c>
      <c r="AS150" s="377" t="str">
        <f t="shared" si="237"/>
        <v/>
      </c>
      <c r="AT150" s="540"/>
      <c r="AU150" s="392"/>
      <c r="AV150" s="393"/>
      <c r="AW150" s="577"/>
      <c r="AX150" s="373"/>
      <c r="AY150" s="616"/>
      <c r="AZ150" s="521" t="str">
        <f>IF(AY150="","",(VLOOKUP(AY150,PD!J:K,2,FALSE)))</f>
        <v/>
      </c>
      <c r="BA150" s="528"/>
      <c r="BB150" s="589">
        <f t="shared" si="205"/>
        <v>0</v>
      </c>
      <c r="BC150" s="716"/>
      <c r="BD150" s="376"/>
      <c r="BE150" s="493"/>
      <c r="BF150" s="394">
        <f t="shared" si="213"/>
        <v>0</v>
      </c>
      <c r="BG150" s="395" t="str">
        <f t="shared" si="214"/>
        <v/>
      </c>
      <c r="BH150" s="396" t="str">
        <f t="shared" si="215"/>
        <v/>
      </c>
      <c r="BI150" s="396" t="str">
        <f t="shared" si="216"/>
        <v/>
      </c>
      <c r="BJ150" s="396" t="str">
        <f t="shared" si="217"/>
        <v/>
      </c>
      <c r="BK150" s="396" t="str">
        <f t="shared" si="218"/>
        <v/>
      </c>
      <c r="BL150" s="396" t="str">
        <f t="shared" si="219"/>
        <v/>
      </c>
      <c r="BM150" s="396" t="str">
        <f t="shared" si="220"/>
        <v/>
      </c>
      <c r="BN150" s="396" t="str">
        <f t="shared" si="221"/>
        <v/>
      </c>
      <c r="BO150" s="396" t="str">
        <f t="shared" si="222"/>
        <v/>
      </c>
      <c r="BP150" s="397" t="str">
        <f t="shared" si="223"/>
        <v/>
      </c>
      <c r="BQ150" s="782"/>
      <c r="BR150" s="380"/>
      <c r="BS150" s="600"/>
      <c r="BT150" s="394">
        <f t="shared" si="224"/>
        <v>0</v>
      </c>
      <c r="BU150" s="395" t="str">
        <f t="shared" si="225"/>
        <v/>
      </c>
      <c r="BV150" s="396" t="str">
        <f t="shared" si="226"/>
        <v/>
      </c>
      <c r="BW150" s="396" t="str">
        <f t="shared" si="227"/>
        <v/>
      </c>
      <c r="BX150" s="396" t="str">
        <f t="shared" si="228"/>
        <v/>
      </c>
      <c r="BY150" s="396" t="str">
        <f t="shared" si="229"/>
        <v/>
      </c>
      <c r="BZ150" s="396" t="str">
        <f t="shared" si="230"/>
        <v/>
      </c>
      <c r="CA150" s="396" t="str">
        <f t="shared" si="231"/>
        <v/>
      </c>
      <c r="CB150" s="396" t="str">
        <f t="shared" si="232"/>
        <v/>
      </c>
      <c r="CC150" s="396" t="str">
        <f t="shared" si="233"/>
        <v/>
      </c>
      <c r="CD150" s="396" t="str">
        <f t="shared" si="234"/>
        <v/>
      </c>
      <c r="CE150" s="397" t="str">
        <f t="shared" si="235"/>
        <v/>
      </c>
      <c r="CF150" s="379"/>
      <c r="CG150" s="378"/>
      <c r="CH150" s="378"/>
      <c r="CI150" s="378"/>
      <c r="CJ150" s="382"/>
      <c r="CK150" s="398">
        <f t="shared" si="238"/>
        <v>0</v>
      </c>
      <c r="CL150" s="709">
        <f t="shared" si="239"/>
        <v>0</v>
      </c>
      <c r="CM150" s="710">
        <f t="shared" si="240"/>
        <v>0</v>
      </c>
      <c r="CN150" s="710">
        <f t="shared" si="241"/>
        <v>0</v>
      </c>
      <c r="CO150" s="786">
        <f t="shared" si="242"/>
        <v>0</v>
      </c>
      <c r="CP150" s="617">
        <f t="shared" si="243"/>
        <v>0</v>
      </c>
      <c r="CQ150" s="503"/>
      <c r="CR150" s="373"/>
      <c r="CS150" s="377"/>
      <c r="CT150" s="590"/>
      <c r="CU150" s="590"/>
      <c r="CV150" s="373"/>
      <c r="CW150" s="376"/>
      <c r="CX150" s="376"/>
      <c r="CY150" s="376"/>
      <c r="CZ150" s="376"/>
      <c r="DA150" s="376"/>
      <c r="DB150" s="376"/>
      <c r="DC150" s="376"/>
      <c r="DD150" s="376"/>
      <c r="DE150" s="377"/>
      <c r="DF150" s="373"/>
      <c r="DG150" s="376"/>
      <c r="DH150" s="376"/>
      <c r="DI150" s="376"/>
      <c r="DJ150" s="376"/>
      <c r="DK150" s="376"/>
      <c r="DL150" s="376"/>
      <c r="DM150" s="376"/>
      <c r="DN150" s="376"/>
      <c r="DO150" s="376"/>
      <c r="DP150" s="377"/>
      <c r="DQ150" s="592"/>
      <c r="DR150" s="373"/>
      <c r="DS150" s="376"/>
      <c r="DT150" s="376"/>
      <c r="DU150" s="376"/>
      <c r="DV150" s="376"/>
      <c r="DW150" s="376"/>
      <c r="DX150" s="376"/>
      <c r="DY150" s="376"/>
      <c r="DZ150" s="376"/>
      <c r="EA150" s="376"/>
      <c r="EB150" s="376"/>
      <c r="EC150" s="376"/>
      <c r="ED150" s="376"/>
      <c r="EE150" s="376"/>
      <c r="EF150" s="374"/>
      <c r="EG150" s="374"/>
      <c r="EH150" s="374"/>
      <c r="EI150" s="374"/>
      <c r="EJ150" s="374"/>
      <c r="EK150" s="374"/>
      <c r="EL150" s="374"/>
      <c r="EM150" s="374"/>
      <c r="EN150" s="374"/>
      <c r="EO150" s="766">
        <f t="shared" si="236"/>
        <v>0</v>
      </c>
      <c r="EP150" s="374"/>
      <c r="EQ150" s="374"/>
      <c r="ER150" s="374"/>
      <c r="ES150" s="374"/>
      <c r="ET150" s="374"/>
      <c r="EU150" s="377"/>
      <c r="EV150" s="590"/>
      <c r="EW150" s="618">
        <f t="shared" si="210"/>
        <v>0</v>
      </c>
      <c r="EX150" s="709">
        <f t="shared" ref="EX150:EX213" si="244">IF($A$1=BA150,0,IF(AND(BE150&lt;&gt;"",$A$1=BD150),0,IF(AND(BR150&lt;$A$1,BS150&gt;=20),0,IF(AZ150=4,1,IF(AQ150="",0,IF($A$1=$AQ150,0,IF(AZ150=1,AT150,IF(AZ150=2,INT(AU150*AH150),IF(AZ150=3,AV150,IF(AZ150=4,1,))))))))))</f>
        <v>0</v>
      </c>
      <c r="EY150" s="710">
        <f t="shared" ref="EY150:EY213" si="245">IF(OR(AM150=3,AZ150=4),0,IF(EX150=0,0,IF(EX150="","",IF(AND(BE150&lt;&gt;"",$A$1=BD150),0,IF(AND(BR150&lt;$A$1,BS150&gt;=20),0,IF($A$1=AQ150,0,IF(OR(AQ150="",AK150="",AK150=0),0,IF(AM150=1,IF(0&gt;EX150-(($AR150-2)*INT($EX150*$AK150)),0,IF(OR(AR150-1&gt;AJ150,AR150=0),0,IF(OR(AJ150=AR150-1,EX150-(($AR150-2)*INT($EX150*$AK150))&lt;INT(AK150*EX150)),EX150-(($AR150-2)*INT($EX150*$AK150))-1,IF($A$1-1=$AQ150,0,IF($A$1-1&gt;$AQ150,INT(AK150*EX150)))))),IF(AM150=2,IF(0&gt;EX150-(($AR150-2)*INT($EX150*$AK150)),0,IF(OR(AR150-1&gt;AJ150,AR150=0),0,IF(OR(AJ150=AR150-1,EX150-(($AR150-2)*INT($EX150*$AK150))&lt;INT(AK150*EX150)),EX150-(($AR150-2)*INT($EX150*$AK150)),IF($A$1-1=$AQ150,0,IF($A$1-1&gt;$AQ150,INT(AK150*EX150)))))))))))))))</f>
        <v>0</v>
      </c>
      <c r="EZ150" s="710">
        <f t="shared" ref="EZ150:EZ213" si="246">IF(OR(AM150=3,AZ150=4),0,IF(EX150=0,0,IF(EX150="","",IF(AND(BE150&lt;&gt;"",$A$1=BD150),0,IF(AND(BR150&lt;$A$1,BS150&gt;=20),0,IF($A$1=AQ150,0,IF(AM150=1,IF(OR(EX150=0,AK150="",AK150=0),0,IF($AR150-1&gt;$AJ150,EX150-1,IF($A$1-1&lt;=AQ150,0,IF(OR(AJ150=AR150-1,EX150-(($AR150-2)*INT($EX150*$AK150))&lt;INT(AK150*EX150)),EX150-1,(($AR150-1)*INT($EX150*$AK150)))))),IF(AM150=2,IF(EX150=0,0,IF($AR150-1&gt;$AJ150,EX150,IF($A$1-1&lt;=AQ150,0,IF(OR(AJ150=AR150-1,EX150-(($AR150-2)*INT($EX150*$AK150))&lt;INT(AK150*EX150)),EX150,(($AR150-1)*INT($EX150*$AK150))))))))))))))</f>
        <v>0</v>
      </c>
      <c r="FA150" s="711">
        <f t="shared" ref="FA150:FA213" si="247">IF(EX150=0,0,IF(EX150="","",IF(AND(BE150&lt;&gt;"",$A$1=BD150),0,IF(AND(BR150&lt;$A$1,BS150&gt;=20),0,IF(AZ150=4,1,IF(AQ150="",0,IF($A$1=$AQ150,0,INT(EX150-EZ150))))))))</f>
        <v>0</v>
      </c>
      <c r="FB150" s="379"/>
      <c r="FC150" s="378"/>
      <c r="FD150" s="378"/>
      <c r="FE150" s="609"/>
      <c r="FF150" s="381">
        <f t="shared" si="211"/>
        <v>0</v>
      </c>
    </row>
    <row r="151" spans="1:162" s="277" customFormat="1" x14ac:dyDescent="0.15">
      <c r="A151" s="492">
        <v>137</v>
      </c>
      <c r="B151" s="511"/>
      <c r="C151" s="490"/>
      <c r="D151" s="777" t="str">
        <f>IF(C151="","",(VLOOKUP(C151,PD!A:B,2,FALSE)))</f>
        <v/>
      </c>
      <c r="E151" s="390"/>
      <c r="F151" s="390"/>
      <c r="G151" s="547"/>
      <c r="H151" s="528"/>
      <c r="I151" s="376"/>
      <c r="J151" s="528"/>
      <c r="K151" s="377"/>
      <c r="L151" s="373"/>
      <c r="M151" s="547"/>
      <c r="N151" s="374"/>
      <c r="O151" s="530"/>
      <c r="P151" s="528"/>
      <c r="Q151" s="511"/>
      <c r="R151" s="530"/>
      <c r="S151" s="376"/>
      <c r="T151" s="528"/>
      <c r="U151" s="757"/>
      <c r="V151" s="754"/>
      <c r="W151" s="528"/>
      <c r="X151" s="376"/>
      <c r="Y151" s="376"/>
      <c r="Z151" s="511"/>
      <c r="AA151" s="373"/>
      <c r="AB151" s="528"/>
      <c r="AC151" s="377"/>
      <c r="AD151" s="375"/>
      <c r="AE151" s="374"/>
      <c r="AF151" s="492"/>
      <c r="AG151" s="493"/>
      <c r="AH151" s="772"/>
      <c r="AI151" s="531"/>
      <c r="AJ151" s="530"/>
      <c r="AK151" s="541" t="str">
        <f>IF(AJ151="","",(VLOOKUP(AJ151,償却率表!A:B,2,FALSE)))</f>
        <v/>
      </c>
      <c r="AL151" s="505"/>
      <c r="AM151" s="524" t="str">
        <f>IF(AL151="","",(VLOOKUP(AL151,PD!G:H,2,FALSE)))</f>
        <v/>
      </c>
      <c r="AN151" s="599"/>
      <c r="AO151" s="533"/>
      <c r="AP151" s="620"/>
      <c r="AQ151" s="621"/>
      <c r="AR151" s="528" t="str">
        <f t="shared" si="212"/>
        <v/>
      </c>
      <c r="AS151" s="377" t="str">
        <f t="shared" si="237"/>
        <v/>
      </c>
      <c r="AT151" s="540"/>
      <c r="AU151" s="392"/>
      <c r="AV151" s="393"/>
      <c r="AW151" s="577"/>
      <c r="AX151" s="373"/>
      <c r="AY151" s="616"/>
      <c r="AZ151" s="521" t="str">
        <f>IF(AY151="","",(VLOOKUP(AY151,PD!J:K,2,FALSE)))</f>
        <v/>
      </c>
      <c r="BA151" s="528"/>
      <c r="BB151" s="589">
        <f t="shared" si="205"/>
        <v>0</v>
      </c>
      <c r="BC151" s="373"/>
      <c r="BD151" s="376"/>
      <c r="BE151" s="493"/>
      <c r="BF151" s="394">
        <f t="shared" si="213"/>
        <v>0</v>
      </c>
      <c r="BG151" s="395" t="str">
        <f t="shared" si="214"/>
        <v/>
      </c>
      <c r="BH151" s="396" t="str">
        <f t="shared" si="215"/>
        <v/>
      </c>
      <c r="BI151" s="396" t="str">
        <f t="shared" si="216"/>
        <v/>
      </c>
      <c r="BJ151" s="396" t="str">
        <f t="shared" si="217"/>
        <v/>
      </c>
      <c r="BK151" s="396" t="str">
        <f t="shared" si="218"/>
        <v/>
      </c>
      <c r="BL151" s="396" t="str">
        <f t="shared" si="219"/>
        <v/>
      </c>
      <c r="BM151" s="396" t="str">
        <f t="shared" si="220"/>
        <v/>
      </c>
      <c r="BN151" s="396" t="str">
        <f t="shared" si="221"/>
        <v/>
      </c>
      <c r="BO151" s="396" t="str">
        <f t="shared" si="222"/>
        <v/>
      </c>
      <c r="BP151" s="397" t="str">
        <f t="shared" si="223"/>
        <v/>
      </c>
      <c r="BQ151" s="782"/>
      <c r="BR151" s="380"/>
      <c r="BS151" s="600"/>
      <c r="BT151" s="394">
        <f t="shared" si="224"/>
        <v>0</v>
      </c>
      <c r="BU151" s="395" t="str">
        <f t="shared" si="225"/>
        <v/>
      </c>
      <c r="BV151" s="396" t="str">
        <f t="shared" si="226"/>
        <v/>
      </c>
      <c r="BW151" s="396" t="str">
        <f t="shared" si="227"/>
        <v/>
      </c>
      <c r="BX151" s="396" t="str">
        <f t="shared" si="228"/>
        <v/>
      </c>
      <c r="BY151" s="396" t="str">
        <f t="shared" si="229"/>
        <v/>
      </c>
      <c r="BZ151" s="396" t="str">
        <f t="shared" si="230"/>
        <v/>
      </c>
      <c r="CA151" s="396" t="str">
        <f t="shared" si="231"/>
        <v/>
      </c>
      <c r="CB151" s="396" t="str">
        <f t="shared" si="232"/>
        <v/>
      </c>
      <c r="CC151" s="396" t="str">
        <f t="shared" si="233"/>
        <v/>
      </c>
      <c r="CD151" s="396" t="str">
        <f t="shared" si="234"/>
        <v/>
      </c>
      <c r="CE151" s="397" t="str">
        <f t="shared" si="235"/>
        <v/>
      </c>
      <c r="CF151" s="379"/>
      <c r="CG151" s="378"/>
      <c r="CH151" s="378"/>
      <c r="CI151" s="378"/>
      <c r="CJ151" s="382"/>
      <c r="CK151" s="398">
        <f t="shared" si="238"/>
        <v>0</v>
      </c>
      <c r="CL151" s="709">
        <f t="shared" si="239"/>
        <v>0</v>
      </c>
      <c r="CM151" s="710">
        <f t="shared" si="240"/>
        <v>0</v>
      </c>
      <c r="CN151" s="710">
        <f t="shared" si="241"/>
        <v>0</v>
      </c>
      <c r="CO151" s="786">
        <f t="shared" si="242"/>
        <v>0</v>
      </c>
      <c r="CP151" s="617">
        <f t="shared" si="243"/>
        <v>0</v>
      </c>
      <c r="CQ151" s="503"/>
      <c r="CR151" s="373"/>
      <c r="CS151" s="377"/>
      <c r="CT151" s="590"/>
      <c r="CU151" s="590"/>
      <c r="CV151" s="373"/>
      <c r="CW151" s="376"/>
      <c r="CX151" s="376"/>
      <c r="CY151" s="376"/>
      <c r="CZ151" s="376"/>
      <c r="DA151" s="376"/>
      <c r="DB151" s="376"/>
      <c r="DC151" s="376"/>
      <c r="DD151" s="376"/>
      <c r="DE151" s="377"/>
      <c r="DF151" s="373"/>
      <c r="DG151" s="376"/>
      <c r="DH151" s="376"/>
      <c r="DI151" s="376"/>
      <c r="DJ151" s="376"/>
      <c r="DK151" s="376"/>
      <c r="DL151" s="376"/>
      <c r="DM151" s="376"/>
      <c r="DN151" s="376"/>
      <c r="DO151" s="376"/>
      <c r="DP151" s="377"/>
      <c r="DQ151" s="592"/>
      <c r="DR151" s="373"/>
      <c r="DS151" s="376"/>
      <c r="DT151" s="376"/>
      <c r="DU151" s="376"/>
      <c r="DV151" s="376"/>
      <c r="DW151" s="376"/>
      <c r="DX151" s="376"/>
      <c r="DY151" s="376"/>
      <c r="DZ151" s="376"/>
      <c r="EA151" s="376"/>
      <c r="EB151" s="376"/>
      <c r="EC151" s="376"/>
      <c r="ED151" s="376"/>
      <c r="EE151" s="376"/>
      <c r="EF151" s="374"/>
      <c r="EG151" s="374"/>
      <c r="EH151" s="374"/>
      <c r="EI151" s="374"/>
      <c r="EJ151" s="374"/>
      <c r="EK151" s="374"/>
      <c r="EL151" s="374"/>
      <c r="EM151" s="374"/>
      <c r="EN151" s="374"/>
      <c r="EO151" s="766">
        <f t="shared" si="236"/>
        <v>0</v>
      </c>
      <c r="EP151" s="374"/>
      <c r="EQ151" s="374"/>
      <c r="ER151" s="374"/>
      <c r="ES151" s="374"/>
      <c r="ET151" s="374"/>
      <c r="EU151" s="377"/>
      <c r="EV151" s="590"/>
      <c r="EW151" s="618">
        <f t="shared" si="210"/>
        <v>0</v>
      </c>
      <c r="EX151" s="709">
        <f t="shared" si="244"/>
        <v>0</v>
      </c>
      <c r="EY151" s="710">
        <f t="shared" si="245"/>
        <v>0</v>
      </c>
      <c r="EZ151" s="710">
        <f t="shared" si="246"/>
        <v>0</v>
      </c>
      <c r="FA151" s="711">
        <f t="shared" si="247"/>
        <v>0</v>
      </c>
      <c r="FB151" s="379"/>
      <c r="FC151" s="378"/>
      <c r="FD151" s="378"/>
      <c r="FE151" s="609"/>
      <c r="FF151" s="381">
        <f t="shared" si="211"/>
        <v>0</v>
      </c>
    </row>
    <row r="152" spans="1:162" s="277" customFormat="1" x14ac:dyDescent="0.15">
      <c r="A152" s="492">
        <v>138</v>
      </c>
      <c r="B152" s="511"/>
      <c r="C152" s="490"/>
      <c r="D152" s="777" t="str">
        <f>IF(C152="","",(VLOOKUP(C152,PD!A:B,2,FALSE)))</f>
        <v/>
      </c>
      <c r="E152" s="390"/>
      <c r="F152" s="390"/>
      <c r="G152" s="547"/>
      <c r="H152" s="528"/>
      <c r="I152" s="376"/>
      <c r="J152" s="528"/>
      <c r="K152" s="377"/>
      <c r="L152" s="373"/>
      <c r="M152" s="547"/>
      <c r="N152" s="374"/>
      <c r="O152" s="530"/>
      <c r="P152" s="528"/>
      <c r="Q152" s="511"/>
      <c r="R152" s="530"/>
      <c r="S152" s="376"/>
      <c r="T152" s="528"/>
      <c r="U152" s="757"/>
      <c r="V152" s="754"/>
      <c r="W152" s="528"/>
      <c r="X152" s="376"/>
      <c r="Y152" s="376"/>
      <c r="Z152" s="511"/>
      <c r="AA152" s="373"/>
      <c r="AB152" s="528"/>
      <c r="AC152" s="377"/>
      <c r="AD152" s="375"/>
      <c r="AE152" s="374"/>
      <c r="AF152" s="492"/>
      <c r="AG152" s="493"/>
      <c r="AH152" s="772"/>
      <c r="AI152" s="531"/>
      <c r="AJ152" s="530"/>
      <c r="AK152" s="541" t="str">
        <f>IF(AJ152="","",(VLOOKUP(AJ152,償却率表!A:B,2,FALSE)))</f>
        <v/>
      </c>
      <c r="AL152" s="505"/>
      <c r="AM152" s="524" t="str">
        <f>IF(AL152="","",(VLOOKUP(AL152,PD!G:H,2,FALSE)))</f>
        <v/>
      </c>
      <c r="AN152" s="599"/>
      <c r="AO152" s="533"/>
      <c r="AP152" s="620"/>
      <c r="AQ152" s="621"/>
      <c r="AR152" s="528" t="str">
        <f t="shared" si="212"/>
        <v/>
      </c>
      <c r="AS152" s="377" t="str">
        <f t="shared" si="237"/>
        <v/>
      </c>
      <c r="AT152" s="540"/>
      <c r="AU152" s="392"/>
      <c r="AV152" s="393"/>
      <c r="AW152" s="577"/>
      <c r="AX152" s="373"/>
      <c r="AY152" s="616"/>
      <c r="AZ152" s="521" t="str">
        <f>IF(AY152="","",(VLOOKUP(AY152,PD!J:K,2,FALSE)))</f>
        <v/>
      </c>
      <c r="BA152" s="528"/>
      <c r="BB152" s="589">
        <f t="shared" si="205"/>
        <v>0</v>
      </c>
      <c r="BC152" s="373"/>
      <c r="BD152" s="376"/>
      <c r="BE152" s="493"/>
      <c r="BF152" s="394">
        <f t="shared" si="213"/>
        <v>0</v>
      </c>
      <c r="BG152" s="395" t="str">
        <f t="shared" si="214"/>
        <v/>
      </c>
      <c r="BH152" s="396" t="str">
        <f t="shared" si="215"/>
        <v/>
      </c>
      <c r="BI152" s="396" t="str">
        <f t="shared" si="216"/>
        <v/>
      </c>
      <c r="BJ152" s="396" t="str">
        <f t="shared" si="217"/>
        <v/>
      </c>
      <c r="BK152" s="396" t="str">
        <f t="shared" si="218"/>
        <v/>
      </c>
      <c r="BL152" s="396" t="str">
        <f t="shared" si="219"/>
        <v/>
      </c>
      <c r="BM152" s="396" t="str">
        <f t="shared" si="220"/>
        <v/>
      </c>
      <c r="BN152" s="396" t="str">
        <f t="shared" si="221"/>
        <v/>
      </c>
      <c r="BO152" s="396" t="str">
        <f t="shared" si="222"/>
        <v/>
      </c>
      <c r="BP152" s="397" t="str">
        <f t="shared" si="223"/>
        <v/>
      </c>
      <c r="BQ152" s="782"/>
      <c r="BR152" s="380"/>
      <c r="BS152" s="600"/>
      <c r="BT152" s="394">
        <f t="shared" si="224"/>
        <v>0</v>
      </c>
      <c r="BU152" s="395" t="str">
        <f t="shared" si="225"/>
        <v/>
      </c>
      <c r="BV152" s="396" t="str">
        <f t="shared" si="226"/>
        <v/>
      </c>
      <c r="BW152" s="396" t="str">
        <f t="shared" si="227"/>
        <v/>
      </c>
      <c r="BX152" s="396" t="str">
        <f t="shared" si="228"/>
        <v/>
      </c>
      <c r="BY152" s="396" t="str">
        <f t="shared" si="229"/>
        <v/>
      </c>
      <c r="BZ152" s="396" t="str">
        <f t="shared" si="230"/>
        <v/>
      </c>
      <c r="CA152" s="396" t="str">
        <f t="shared" si="231"/>
        <v/>
      </c>
      <c r="CB152" s="396" t="str">
        <f t="shared" si="232"/>
        <v/>
      </c>
      <c r="CC152" s="396" t="str">
        <f t="shared" si="233"/>
        <v/>
      </c>
      <c r="CD152" s="396" t="str">
        <f t="shared" si="234"/>
        <v/>
      </c>
      <c r="CE152" s="397" t="str">
        <f t="shared" si="235"/>
        <v/>
      </c>
      <c r="CF152" s="379"/>
      <c r="CG152" s="378"/>
      <c r="CH152" s="378"/>
      <c r="CI152" s="378"/>
      <c r="CJ152" s="382"/>
      <c r="CK152" s="398">
        <f t="shared" si="238"/>
        <v>0</v>
      </c>
      <c r="CL152" s="709">
        <f t="shared" si="239"/>
        <v>0</v>
      </c>
      <c r="CM152" s="710">
        <f t="shared" si="240"/>
        <v>0</v>
      </c>
      <c r="CN152" s="710">
        <f t="shared" si="241"/>
        <v>0</v>
      </c>
      <c r="CO152" s="786">
        <f t="shared" si="242"/>
        <v>0</v>
      </c>
      <c r="CP152" s="617">
        <f t="shared" si="243"/>
        <v>0</v>
      </c>
      <c r="CQ152" s="503"/>
      <c r="CR152" s="373"/>
      <c r="CS152" s="377"/>
      <c r="CT152" s="590"/>
      <c r="CU152" s="590"/>
      <c r="CV152" s="373"/>
      <c r="CW152" s="376"/>
      <c r="CX152" s="376"/>
      <c r="CY152" s="376"/>
      <c r="CZ152" s="376"/>
      <c r="DA152" s="376"/>
      <c r="DB152" s="376"/>
      <c r="DC152" s="376"/>
      <c r="DD152" s="376"/>
      <c r="DE152" s="377"/>
      <c r="DF152" s="373"/>
      <c r="DG152" s="376"/>
      <c r="DH152" s="376"/>
      <c r="DI152" s="376"/>
      <c r="DJ152" s="376"/>
      <c r="DK152" s="376"/>
      <c r="DL152" s="376"/>
      <c r="DM152" s="376"/>
      <c r="DN152" s="376"/>
      <c r="DO152" s="376"/>
      <c r="DP152" s="377"/>
      <c r="DQ152" s="592"/>
      <c r="DR152" s="373"/>
      <c r="DS152" s="376"/>
      <c r="DT152" s="376"/>
      <c r="DU152" s="376"/>
      <c r="DV152" s="376"/>
      <c r="DW152" s="376"/>
      <c r="DX152" s="376"/>
      <c r="DY152" s="376"/>
      <c r="DZ152" s="376"/>
      <c r="EA152" s="376"/>
      <c r="EB152" s="376"/>
      <c r="EC152" s="376"/>
      <c r="ED152" s="376"/>
      <c r="EE152" s="376"/>
      <c r="EF152" s="374"/>
      <c r="EG152" s="374"/>
      <c r="EH152" s="374"/>
      <c r="EI152" s="374"/>
      <c r="EJ152" s="374"/>
      <c r="EK152" s="374"/>
      <c r="EL152" s="374"/>
      <c r="EM152" s="374"/>
      <c r="EN152" s="374"/>
      <c r="EO152" s="766">
        <f t="shared" si="236"/>
        <v>0</v>
      </c>
      <c r="EP152" s="374"/>
      <c r="EQ152" s="374"/>
      <c r="ER152" s="374"/>
      <c r="ES152" s="374"/>
      <c r="ET152" s="374"/>
      <c r="EU152" s="377"/>
      <c r="EV152" s="590"/>
      <c r="EW152" s="618">
        <f t="shared" si="210"/>
        <v>0</v>
      </c>
      <c r="EX152" s="709">
        <f t="shared" si="244"/>
        <v>0</v>
      </c>
      <c r="EY152" s="710">
        <f t="shared" si="245"/>
        <v>0</v>
      </c>
      <c r="EZ152" s="710">
        <f t="shared" si="246"/>
        <v>0</v>
      </c>
      <c r="FA152" s="711">
        <f t="shared" si="247"/>
        <v>0</v>
      </c>
      <c r="FB152" s="379"/>
      <c r="FC152" s="378"/>
      <c r="FD152" s="378"/>
      <c r="FE152" s="609"/>
      <c r="FF152" s="381">
        <f t="shared" si="211"/>
        <v>0</v>
      </c>
    </row>
    <row r="153" spans="1:162" s="277" customFormat="1" x14ac:dyDescent="0.15">
      <c r="A153" s="492">
        <v>139</v>
      </c>
      <c r="B153" s="511"/>
      <c r="C153" s="490"/>
      <c r="D153" s="777" t="str">
        <f>IF(C153="","",(VLOOKUP(C153,PD!A:B,2,FALSE)))</f>
        <v/>
      </c>
      <c r="E153" s="390"/>
      <c r="F153" s="390"/>
      <c r="G153" s="547"/>
      <c r="H153" s="528"/>
      <c r="I153" s="376"/>
      <c r="J153" s="528"/>
      <c r="K153" s="377"/>
      <c r="L153" s="373"/>
      <c r="M153" s="547"/>
      <c r="N153" s="374"/>
      <c r="O153" s="530"/>
      <c r="P153" s="528"/>
      <c r="Q153" s="511"/>
      <c r="R153" s="530"/>
      <c r="S153" s="376"/>
      <c r="T153" s="528"/>
      <c r="U153" s="757"/>
      <c r="V153" s="754"/>
      <c r="W153" s="528"/>
      <c r="X153" s="376"/>
      <c r="Y153" s="376"/>
      <c r="Z153" s="511"/>
      <c r="AA153" s="373"/>
      <c r="AB153" s="528"/>
      <c r="AC153" s="377"/>
      <c r="AD153" s="375"/>
      <c r="AE153" s="374"/>
      <c r="AF153" s="492"/>
      <c r="AG153" s="493"/>
      <c r="AH153" s="772"/>
      <c r="AI153" s="531"/>
      <c r="AJ153" s="530"/>
      <c r="AK153" s="541" t="str">
        <f>IF(AJ153="","",(VLOOKUP(AJ153,償却率表!A:B,2,FALSE)))</f>
        <v/>
      </c>
      <c r="AL153" s="505"/>
      <c r="AM153" s="524" t="str">
        <f>IF(AL153="","",(VLOOKUP(AL153,PD!G:H,2,FALSE)))</f>
        <v/>
      </c>
      <c r="AN153" s="599"/>
      <c r="AO153" s="533"/>
      <c r="AP153" s="620"/>
      <c r="AQ153" s="621"/>
      <c r="AR153" s="528" t="str">
        <f t="shared" si="212"/>
        <v/>
      </c>
      <c r="AS153" s="377" t="str">
        <f t="shared" si="237"/>
        <v/>
      </c>
      <c r="AT153" s="540"/>
      <c r="AU153" s="392"/>
      <c r="AV153" s="393"/>
      <c r="AW153" s="577"/>
      <c r="AX153" s="373"/>
      <c r="AY153" s="616"/>
      <c r="AZ153" s="521" t="str">
        <f>IF(AY153="","",(VLOOKUP(AY153,PD!J:K,2,FALSE)))</f>
        <v/>
      </c>
      <c r="BA153" s="528"/>
      <c r="BB153" s="589">
        <f t="shared" si="205"/>
        <v>0</v>
      </c>
      <c r="BC153" s="373"/>
      <c r="BD153" s="376"/>
      <c r="BE153" s="493"/>
      <c r="BF153" s="394">
        <f t="shared" si="213"/>
        <v>0</v>
      </c>
      <c r="BG153" s="395" t="str">
        <f t="shared" si="214"/>
        <v/>
      </c>
      <c r="BH153" s="396" t="str">
        <f t="shared" si="215"/>
        <v/>
      </c>
      <c r="BI153" s="396" t="str">
        <f t="shared" si="216"/>
        <v/>
      </c>
      <c r="BJ153" s="396" t="str">
        <f t="shared" si="217"/>
        <v/>
      </c>
      <c r="BK153" s="396" t="str">
        <f t="shared" si="218"/>
        <v/>
      </c>
      <c r="BL153" s="396" t="str">
        <f t="shared" si="219"/>
        <v/>
      </c>
      <c r="BM153" s="396" t="str">
        <f t="shared" si="220"/>
        <v/>
      </c>
      <c r="BN153" s="396" t="str">
        <f t="shared" si="221"/>
        <v/>
      </c>
      <c r="BO153" s="396" t="str">
        <f t="shared" si="222"/>
        <v/>
      </c>
      <c r="BP153" s="397" t="str">
        <f t="shared" si="223"/>
        <v/>
      </c>
      <c r="BQ153" s="782"/>
      <c r="BR153" s="380"/>
      <c r="BS153" s="600"/>
      <c r="BT153" s="394">
        <f t="shared" si="224"/>
        <v>0</v>
      </c>
      <c r="BU153" s="395" t="str">
        <f t="shared" si="225"/>
        <v/>
      </c>
      <c r="BV153" s="396" t="str">
        <f t="shared" si="226"/>
        <v/>
      </c>
      <c r="BW153" s="396" t="str">
        <f t="shared" si="227"/>
        <v/>
      </c>
      <c r="BX153" s="396" t="str">
        <f t="shared" si="228"/>
        <v/>
      </c>
      <c r="BY153" s="396" t="str">
        <f t="shared" si="229"/>
        <v/>
      </c>
      <c r="BZ153" s="396" t="str">
        <f t="shared" si="230"/>
        <v/>
      </c>
      <c r="CA153" s="396" t="str">
        <f t="shared" si="231"/>
        <v/>
      </c>
      <c r="CB153" s="396" t="str">
        <f t="shared" si="232"/>
        <v/>
      </c>
      <c r="CC153" s="396" t="str">
        <f t="shared" si="233"/>
        <v/>
      </c>
      <c r="CD153" s="396" t="str">
        <f t="shared" si="234"/>
        <v/>
      </c>
      <c r="CE153" s="397" t="str">
        <f t="shared" si="235"/>
        <v/>
      </c>
      <c r="CF153" s="379"/>
      <c r="CG153" s="378"/>
      <c r="CH153" s="378"/>
      <c r="CI153" s="378"/>
      <c r="CJ153" s="382"/>
      <c r="CK153" s="398">
        <f t="shared" si="238"/>
        <v>0</v>
      </c>
      <c r="CL153" s="709">
        <f t="shared" si="239"/>
        <v>0</v>
      </c>
      <c r="CM153" s="710">
        <f t="shared" si="240"/>
        <v>0</v>
      </c>
      <c r="CN153" s="710">
        <f t="shared" si="241"/>
        <v>0</v>
      </c>
      <c r="CO153" s="786">
        <f t="shared" si="242"/>
        <v>0</v>
      </c>
      <c r="CP153" s="617">
        <f t="shared" si="243"/>
        <v>0</v>
      </c>
      <c r="CQ153" s="503"/>
      <c r="CR153" s="373"/>
      <c r="CS153" s="377"/>
      <c r="CT153" s="590"/>
      <c r="CU153" s="590"/>
      <c r="CV153" s="373"/>
      <c r="CW153" s="376"/>
      <c r="CX153" s="376"/>
      <c r="CY153" s="376"/>
      <c r="CZ153" s="376"/>
      <c r="DA153" s="376"/>
      <c r="DB153" s="376"/>
      <c r="DC153" s="376"/>
      <c r="DD153" s="376"/>
      <c r="DE153" s="377"/>
      <c r="DF153" s="373"/>
      <c r="DG153" s="376"/>
      <c r="DH153" s="376"/>
      <c r="DI153" s="376"/>
      <c r="DJ153" s="376"/>
      <c r="DK153" s="376"/>
      <c r="DL153" s="376"/>
      <c r="DM153" s="376"/>
      <c r="DN153" s="376"/>
      <c r="DO153" s="376"/>
      <c r="DP153" s="377"/>
      <c r="DQ153" s="592"/>
      <c r="DR153" s="373"/>
      <c r="DS153" s="376"/>
      <c r="DT153" s="376"/>
      <c r="DU153" s="376"/>
      <c r="DV153" s="376"/>
      <c r="DW153" s="376"/>
      <c r="DX153" s="376"/>
      <c r="DY153" s="376"/>
      <c r="DZ153" s="376"/>
      <c r="EA153" s="376"/>
      <c r="EB153" s="376"/>
      <c r="EC153" s="376"/>
      <c r="ED153" s="376"/>
      <c r="EE153" s="376"/>
      <c r="EF153" s="374"/>
      <c r="EG153" s="374"/>
      <c r="EH153" s="374"/>
      <c r="EI153" s="374"/>
      <c r="EJ153" s="374"/>
      <c r="EK153" s="374"/>
      <c r="EL153" s="374"/>
      <c r="EM153" s="374"/>
      <c r="EN153" s="374"/>
      <c r="EO153" s="766">
        <f t="shared" si="236"/>
        <v>0</v>
      </c>
      <c r="EP153" s="374"/>
      <c r="EQ153" s="374"/>
      <c r="ER153" s="374"/>
      <c r="ES153" s="374"/>
      <c r="ET153" s="374"/>
      <c r="EU153" s="377"/>
      <c r="EV153" s="590"/>
      <c r="EW153" s="618">
        <f t="shared" si="210"/>
        <v>0</v>
      </c>
      <c r="EX153" s="709">
        <f t="shared" si="244"/>
        <v>0</v>
      </c>
      <c r="EY153" s="710">
        <f t="shared" si="245"/>
        <v>0</v>
      </c>
      <c r="EZ153" s="710">
        <f t="shared" si="246"/>
        <v>0</v>
      </c>
      <c r="FA153" s="711">
        <f t="shared" si="247"/>
        <v>0</v>
      </c>
      <c r="FB153" s="379"/>
      <c r="FC153" s="378"/>
      <c r="FD153" s="378"/>
      <c r="FE153" s="609"/>
      <c r="FF153" s="381">
        <f t="shared" si="211"/>
        <v>0</v>
      </c>
    </row>
    <row r="154" spans="1:162" s="277" customFormat="1" x14ac:dyDescent="0.15">
      <c r="A154" s="492">
        <v>140</v>
      </c>
      <c r="B154" s="511"/>
      <c r="C154" s="490"/>
      <c r="D154" s="777" t="str">
        <f>IF(C154="","",(VLOOKUP(C154,PD!A:B,2,FALSE)))</f>
        <v/>
      </c>
      <c r="E154" s="390"/>
      <c r="F154" s="390"/>
      <c r="G154" s="547"/>
      <c r="H154" s="528"/>
      <c r="I154" s="376"/>
      <c r="J154" s="528"/>
      <c r="K154" s="377"/>
      <c r="L154" s="373"/>
      <c r="M154" s="547"/>
      <c r="N154" s="374"/>
      <c r="O154" s="530"/>
      <c r="P154" s="528"/>
      <c r="Q154" s="511"/>
      <c r="R154" s="530"/>
      <c r="S154" s="376"/>
      <c r="T154" s="528"/>
      <c r="U154" s="757"/>
      <c r="V154" s="754"/>
      <c r="W154" s="528"/>
      <c r="X154" s="376"/>
      <c r="Y154" s="376"/>
      <c r="Z154" s="511"/>
      <c r="AA154" s="373"/>
      <c r="AB154" s="528"/>
      <c r="AC154" s="377"/>
      <c r="AD154" s="375"/>
      <c r="AE154" s="374"/>
      <c r="AF154" s="492"/>
      <c r="AG154" s="493"/>
      <c r="AH154" s="772"/>
      <c r="AI154" s="531"/>
      <c r="AJ154" s="530"/>
      <c r="AK154" s="541" t="str">
        <f>IF(AJ154="","",(VLOOKUP(AJ154,償却率表!A:B,2,FALSE)))</f>
        <v/>
      </c>
      <c r="AL154" s="505"/>
      <c r="AM154" s="524" t="str">
        <f>IF(AL154="","",(VLOOKUP(AL154,PD!G:H,2,FALSE)))</f>
        <v/>
      </c>
      <c r="AN154" s="599"/>
      <c r="AO154" s="533"/>
      <c r="AP154" s="620"/>
      <c r="AQ154" s="621"/>
      <c r="AR154" s="528" t="str">
        <f t="shared" si="212"/>
        <v/>
      </c>
      <c r="AS154" s="377" t="str">
        <f t="shared" si="237"/>
        <v/>
      </c>
      <c r="AT154" s="540"/>
      <c r="AU154" s="392"/>
      <c r="AV154" s="393"/>
      <c r="AW154" s="577"/>
      <c r="AX154" s="373"/>
      <c r="AY154" s="616"/>
      <c r="AZ154" s="521" t="str">
        <f>IF(AY154="","",(VLOOKUP(AY154,PD!J:K,2,FALSE)))</f>
        <v/>
      </c>
      <c r="BA154" s="528"/>
      <c r="BB154" s="589">
        <f t="shared" si="205"/>
        <v>0</v>
      </c>
      <c r="BC154" s="716"/>
      <c r="BD154" s="376"/>
      <c r="BE154" s="493"/>
      <c r="BF154" s="394">
        <f t="shared" si="213"/>
        <v>0</v>
      </c>
      <c r="BG154" s="395" t="str">
        <f t="shared" si="214"/>
        <v/>
      </c>
      <c r="BH154" s="396" t="str">
        <f t="shared" si="215"/>
        <v/>
      </c>
      <c r="BI154" s="396" t="str">
        <f t="shared" si="216"/>
        <v/>
      </c>
      <c r="BJ154" s="396" t="str">
        <f t="shared" si="217"/>
        <v/>
      </c>
      <c r="BK154" s="396" t="str">
        <f t="shared" si="218"/>
        <v/>
      </c>
      <c r="BL154" s="396" t="str">
        <f t="shared" si="219"/>
        <v/>
      </c>
      <c r="BM154" s="396" t="str">
        <f t="shared" si="220"/>
        <v/>
      </c>
      <c r="BN154" s="396" t="str">
        <f t="shared" si="221"/>
        <v/>
      </c>
      <c r="BO154" s="396" t="str">
        <f t="shared" si="222"/>
        <v/>
      </c>
      <c r="BP154" s="397" t="str">
        <f t="shared" si="223"/>
        <v/>
      </c>
      <c r="BQ154" s="782"/>
      <c r="BR154" s="380"/>
      <c r="BS154" s="600"/>
      <c r="BT154" s="394">
        <f t="shared" si="224"/>
        <v>0</v>
      </c>
      <c r="BU154" s="395" t="str">
        <f t="shared" si="225"/>
        <v/>
      </c>
      <c r="BV154" s="396" t="str">
        <f t="shared" si="226"/>
        <v/>
      </c>
      <c r="BW154" s="396" t="str">
        <f t="shared" si="227"/>
        <v/>
      </c>
      <c r="BX154" s="396" t="str">
        <f t="shared" si="228"/>
        <v/>
      </c>
      <c r="BY154" s="396" t="str">
        <f t="shared" si="229"/>
        <v/>
      </c>
      <c r="BZ154" s="396" t="str">
        <f t="shared" si="230"/>
        <v/>
      </c>
      <c r="CA154" s="396" t="str">
        <f t="shared" si="231"/>
        <v/>
      </c>
      <c r="CB154" s="396" t="str">
        <f t="shared" si="232"/>
        <v/>
      </c>
      <c r="CC154" s="396" t="str">
        <f t="shared" si="233"/>
        <v/>
      </c>
      <c r="CD154" s="396" t="str">
        <f t="shared" si="234"/>
        <v/>
      </c>
      <c r="CE154" s="397" t="str">
        <f t="shared" si="235"/>
        <v/>
      </c>
      <c r="CF154" s="379"/>
      <c r="CG154" s="378"/>
      <c r="CH154" s="378"/>
      <c r="CI154" s="378"/>
      <c r="CJ154" s="382"/>
      <c r="CK154" s="398">
        <f t="shared" si="238"/>
        <v>0</v>
      </c>
      <c r="CL154" s="709">
        <f t="shared" si="239"/>
        <v>0</v>
      </c>
      <c r="CM154" s="710">
        <f t="shared" si="240"/>
        <v>0</v>
      </c>
      <c r="CN154" s="710">
        <f t="shared" si="241"/>
        <v>0</v>
      </c>
      <c r="CO154" s="786">
        <f t="shared" si="242"/>
        <v>0</v>
      </c>
      <c r="CP154" s="617">
        <f t="shared" si="243"/>
        <v>0</v>
      </c>
      <c r="CQ154" s="503"/>
      <c r="CR154" s="373"/>
      <c r="CS154" s="377"/>
      <c r="CT154" s="590"/>
      <c r="CU154" s="590"/>
      <c r="CV154" s="373"/>
      <c r="CW154" s="376"/>
      <c r="CX154" s="376"/>
      <c r="CY154" s="376"/>
      <c r="CZ154" s="376"/>
      <c r="DA154" s="376"/>
      <c r="DB154" s="376"/>
      <c r="DC154" s="376"/>
      <c r="DD154" s="376"/>
      <c r="DE154" s="377"/>
      <c r="DF154" s="373"/>
      <c r="DG154" s="376"/>
      <c r="DH154" s="376"/>
      <c r="DI154" s="376"/>
      <c r="DJ154" s="376"/>
      <c r="DK154" s="376"/>
      <c r="DL154" s="376"/>
      <c r="DM154" s="376"/>
      <c r="DN154" s="376"/>
      <c r="DO154" s="376"/>
      <c r="DP154" s="377"/>
      <c r="DQ154" s="592"/>
      <c r="DR154" s="373"/>
      <c r="DS154" s="376"/>
      <c r="DT154" s="376"/>
      <c r="DU154" s="376"/>
      <c r="DV154" s="376"/>
      <c r="DW154" s="376"/>
      <c r="DX154" s="376"/>
      <c r="DY154" s="376"/>
      <c r="DZ154" s="376"/>
      <c r="EA154" s="376"/>
      <c r="EB154" s="376"/>
      <c r="EC154" s="376"/>
      <c r="ED154" s="376"/>
      <c r="EE154" s="376"/>
      <c r="EF154" s="374"/>
      <c r="EG154" s="374"/>
      <c r="EH154" s="374"/>
      <c r="EI154" s="374"/>
      <c r="EJ154" s="374"/>
      <c r="EK154" s="374"/>
      <c r="EL154" s="374"/>
      <c r="EM154" s="374"/>
      <c r="EN154" s="374"/>
      <c r="EO154" s="766">
        <f t="shared" si="236"/>
        <v>0</v>
      </c>
      <c r="EP154" s="374"/>
      <c r="EQ154" s="374"/>
      <c r="ER154" s="374"/>
      <c r="ES154" s="374"/>
      <c r="ET154" s="374"/>
      <c r="EU154" s="377"/>
      <c r="EV154" s="590"/>
      <c r="EW154" s="618">
        <f t="shared" si="210"/>
        <v>0</v>
      </c>
      <c r="EX154" s="709">
        <f t="shared" si="244"/>
        <v>0</v>
      </c>
      <c r="EY154" s="710">
        <f t="shared" si="245"/>
        <v>0</v>
      </c>
      <c r="EZ154" s="710">
        <f t="shared" si="246"/>
        <v>0</v>
      </c>
      <c r="FA154" s="711">
        <f t="shared" si="247"/>
        <v>0</v>
      </c>
      <c r="FB154" s="379"/>
      <c r="FC154" s="378"/>
      <c r="FD154" s="378"/>
      <c r="FE154" s="609"/>
      <c r="FF154" s="381">
        <f t="shared" si="211"/>
        <v>0</v>
      </c>
    </row>
    <row r="155" spans="1:162" s="277" customFormat="1" x14ac:dyDescent="0.15">
      <c r="A155" s="492">
        <v>141</v>
      </c>
      <c r="B155" s="511"/>
      <c r="C155" s="490"/>
      <c r="D155" s="777" t="str">
        <f>IF(C155="","",(VLOOKUP(C155,PD!A:B,2,FALSE)))</f>
        <v/>
      </c>
      <c r="E155" s="390"/>
      <c r="F155" s="390"/>
      <c r="G155" s="547"/>
      <c r="H155" s="528"/>
      <c r="I155" s="376"/>
      <c r="J155" s="528"/>
      <c r="K155" s="377"/>
      <c r="L155" s="373"/>
      <c r="M155" s="547"/>
      <c r="N155" s="374"/>
      <c r="O155" s="530"/>
      <c r="P155" s="528"/>
      <c r="Q155" s="511"/>
      <c r="R155" s="530"/>
      <c r="S155" s="376"/>
      <c r="T155" s="528"/>
      <c r="U155" s="757"/>
      <c r="V155" s="754"/>
      <c r="W155" s="528"/>
      <c r="X155" s="376"/>
      <c r="Y155" s="376"/>
      <c r="Z155" s="511"/>
      <c r="AA155" s="373"/>
      <c r="AB155" s="528"/>
      <c r="AC155" s="377"/>
      <c r="AD155" s="375"/>
      <c r="AE155" s="374"/>
      <c r="AF155" s="492"/>
      <c r="AG155" s="493"/>
      <c r="AH155" s="772"/>
      <c r="AI155" s="531"/>
      <c r="AJ155" s="530"/>
      <c r="AK155" s="541" t="str">
        <f>IF(AJ155="","",(VLOOKUP(AJ155,償却率表!A:B,2,FALSE)))</f>
        <v/>
      </c>
      <c r="AL155" s="505"/>
      <c r="AM155" s="524" t="str">
        <f>IF(AL155="","",(VLOOKUP(AL155,PD!G:H,2,FALSE)))</f>
        <v/>
      </c>
      <c r="AN155" s="599"/>
      <c r="AO155" s="533"/>
      <c r="AP155" s="620"/>
      <c r="AQ155" s="621"/>
      <c r="AR155" s="528" t="str">
        <f t="shared" si="212"/>
        <v/>
      </c>
      <c r="AS155" s="377" t="str">
        <f t="shared" si="237"/>
        <v/>
      </c>
      <c r="AT155" s="540"/>
      <c r="AU155" s="392"/>
      <c r="AV155" s="393"/>
      <c r="AW155" s="577"/>
      <c r="AX155" s="373"/>
      <c r="AY155" s="616"/>
      <c r="AZ155" s="521" t="str">
        <f>IF(AY155="","",(VLOOKUP(AY155,PD!J:K,2,FALSE)))</f>
        <v/>
      </c>
      <c r="BA155" s="528"/>
      <c r="BB155" s="589">
        <f t="shared" si="205"/>
        <v>0</v>
      </c>
      <c r="BC155" s="373"/>
      <c r="BD155" s="376"/>
      <c r="BE155" s="493"/>
      <c r="BF155" s="394">
        <f t="shared" si="213"/>
        <v>0</v>
      </c>
      <c r="BG155" s="395" t="str">
        <f t="shared" si="214"/>
        <v/>
      </c>
      <c r="BH155" s="396" t="str">
        <f t="shared" si="215"/>
        <v/>
      </c>
      <c r="BI155" s="396" t="str">
        <f t="shared" si="216"/>
        <v/>
      </c>
      <c r="BJ155" s="396" t="str">
        <f t="shared" si="217"/>
        <v/>
      </c>
      <c r="BK155" s="396" t="str">
        <f t="shared" si="218"/>
        <v/>
      </c>
      <c r="BL155" s="396" t="str">
        <f t="shared" si="219"/>
        <v/>
      </c>
      <c r="BM155" s="396" t="str">
        <f t="shared" si="220"/>
        <v/>
      </c>
      <c r="BN155" s="396" t="str">
        <f t="shared" si="221"/>
        <v/>
      </c>
      <c r="BO155" s="396" t="str">
        <f t="shared" si="222"/>
        <v/>
      </c>
      <c r="BP155" s="397" t="str">
        <f t="shared" si="223"/>
        <v/>
      </c>
      <c r="BQ155" s="782"/>
      <c r="BR155" s="380"/>
      <c r="BS155" s="600"/>
      <c r="BT155" s="394">
        <f t="shared" si="224"/>
        <v>0</v>
      </c>
      <c r="BU155" s="395" t="str">
        <f t="shared" si="225"/>
        <v/>
      </c>
      <c r="BV155" s="396" t="str">
        <f t="shared" si="226"/>
        <v/>
      </c>
      <c r="BW155" s="396" t="str">
        <f t="shared" si="227"/>
        <v/>
      </c>
      <c r="BX155" s="396" t="str">
        <f t="shared" si="228"/>
        <v/>
      </c>
      <c r="BY155" s="396" t="str">
        <f t="shared" si="229"/>
        <v/>
      </c>
      <c r="BZ155" s="396" t="str">
        <f t="shared" si="230"/>
        <v/>
      </c>
      <c r="CA155" s="396" t="str">
        <f t="shared" si="231"/>
        <v/>
      </c>
      <c r="CB155" s="396" t="str">
        <f t="shared" si="232"/>
        <v/>
      </c>
      <c r="CC155" s="396" t="str">
        <f t="shared" si="233"/>
        <v/>
      </c>
      <c r="CD155" s="396" t="str">
        <f t="shared" si="234"/>
        <v/>
      </c>
      <c r="CE155" s="397" t="str">
        <f t="shared" si="235"/>
        <v/>
      </c>
      <c r="CF155" s="379"/>
      <c r="CG155" s="378"/>
      <c r="CH155" s="378"/>
      <c r="CI155" s="378"/>
      <c r="CJ155" s="382"/>
      <c r="CK155" s="398">
        <f t="shared" si="238"/>
        <v>0</v>
      </c>
      <c r="CL155" s="709">
        <f t="shared" si="239"/>
        <v>0</v>
      </c>
      <c r="CM155" s="710">
        <f t="shared" si="240"/>
        <v>0</v>
      </c>
      <c r="CN155" s="710">
        <f t="shared" si="241"/>
        <v>0</v>
      </c>
      <c r="CO155" s="786">
        <f t="shared" si="242"/>
        <v>0</v>
      </c>
      <c r="CP155" s="617">
        <f t="shared" si="243"/>
        <v>0</v>
      </c>
      <c r="CQ155" s="503"/>
      <c r="CR155" s="373"/>
      <c r="CS155" s="377"/>
      <c r="CT155" s="590"/>
      <c r="CU155" s="725"/>
      <c r="CV155" s="373"/>
      <c r="CW155" s="376"/>
      <c r="CX155" s="376"/>
      <c r="CY155" s="376"/>
      <c r="CZ155" s="376"/>
      <c r="DA155" s="376"/>
      <c r="DB155" s="376"/>
      <c r="DC155" s="376"/>
      <c r="DD155" s="376"/>
      <c r="DE155" s="377"/>
      <c r="DF155" s="373"/>
      <c r="DG155" s="376"/>
      <c r="DH155" s="376"/>
      <c r="DI155" s="376"/>
      <c r="DJ155" s="376"/>
      <c r="DK155" s="376"/>
      <c r="DL155" s="376"/>
      <c r="DM155" s="376"/>
      <c r="DN155" s="376"/>
      <c r="DO155" s="376"/>
      <c r="DP155" s="377"/>
      <c r="DQ155" s="592"/>
      <c r="DR155" s="373"/>
      <c r="DS155" s="376"/>
      <c r="DT155" s="376"/>
      <c r="DU155" s="376"/>
      <c r="DV155" s="376"/>
      <c r="DW155" s="376"/>
      <c r="DX155" s="376"/>
      <c r="DY155" s="376"/>
      <c r="DZ155" s="376"/>
      <c r="EA155" s="376"/>
      <c r="EB155" s="376"/>
      <c r="EC155" s="376"/>
      <c r="ED155" s="376"/>
      <c r="EE155" s="376"/>
      <c r="EF155" s="374"/>
      <c r="EG155" s="374"/>
      <c r="EH155" s="374"/>
      <c r="EI155" s="374"/>
      <c r="EJ155" s="374"/>
      <c r="EK155" s="374"/>
      <c r="EL155" s="374"/>
      <c r="EM155" s="374"/>
      <c r="EN155" s="374"/>
      <c r="EO155" s="766">
        <f t="shared" si="236"/>
        <v>0</v>
      </c>
      <c r="EP155" s="374"/>
      <c r="EQ155" s="374"/>
      <c r="ER155" s="374"/>
      <c r="ES155" s="374"/>
      <c r="ET155" s="374"/>
      <c r="EU155" s="377"/>
      <c r="EV155" s="590"/>
      <c r="EW155" s="618">
        <f t="shared" si="210"/>
        <v>0</v>
      </c>
      <c r="EX155" s="709">
        <f t="shared" si="244"/>
        <v>0</v>
      </c>
      <c r="EY155" s="710">
        <f t="shared" si="245"/>
        <v>0</v>
      </c>
      <c r="EZ155" s="710">
        <f t="shared" si="246"/>
        <v>0</v>
      </c>
      <c r="FA155" s="711">
        <f t="shared" si="247"/>
        <v>0</v>
      </c>
      <c r="FB155" s="379"/>
      <c r="FC155" s="378"/>
      <c r="FD155" s="378"/>
      <c r="FE155" s="609"/>
      <c r="FF155" s="381">
        <f t="shared" si="211"/>
        <v>0</v>
      </c>
    </row>
    <row r="156" spans="1:162" s="277" customFormat="1" x14ac:dyDescent="0.15">
      <c r="A156" s="492">
        <v>142</v>
      </c>
      <c r="B156" s="493"/>
      <c r="C156" s="490"/>
      <c r="D156" s="777" t="str">
        <f>IF(C156="","",(VLOOKUP(C156,PD!A:B,2,FALSE)))</f>
        <v/>
      </c>
      <c r="E156" s="390"/>
      <c r="F156" s="390"/>
      <c r="G156" s="547"/>
      <c r="H156" s="528"/>
      <c r="I156" s="376"/>
      <c r="J156" s="528"/>
      <c r="K156" s="377"/>
      <c r="L156" s="373"/>
      <c r="M156" s="547"/>
      <c r="N156" s="374"/>
      <c r="O156" s="530"/>
      <c r="P156" s="528"/>
      <c r="Q156" s="511"/>
      <c r="R156" s="530"/>
      <c r="S156" s="376"/>
      <c r="T156" s="528"/>
      <c r="U156" s="757"/>
      <c r="V156" s="754"/>
      <c r="W156" s="528"/>
      <c r="X156" s="376"/>
      <c r="Y156" s="376"/>
      <c r="Z156" s="511"/>
      <c r="AA156" s="373"/>
      <c r="AB156" s="528"/>
      <c r="AC156" s="377"/>
      <c r="AD156" s="375"/>
      <c r="AE156" s="374"/>
      <c r="AF156" s="492"/>
      <c r="AG156" s="493"/>
      <c r="AH156" s="772"/>
      <c r="AI156" s="531"/>
      <c r="AJ156" s="530"/>
      <c r="AK156" s="541" t="str">
        <f>IF(AJ156="","",(VLOOKUP(AJ156,償却率表!A:B,2,FALSE)))</f>
        <v/>
      </c>
      <c r="AL156" s="505"/>
      <c r="AM156" s="524" t="str">
        <f>IF(AL156="","",(VLOOKUP(AL156,PD!G:H,2,FALSE)))</f>
        <v/>
      </c>
      <c r="AN156" s="599"/>
      <c r="AO156" s="533"/>
      <c r="AP156" s="620"/>
      <c r="AQ156" s="621"/>
      <c r="AR156" s="528" t="str">
        <f t="shared" si="212"/>
        <v/>
      </c>
      <c r="AS156" s="377" t="str">
        <f t="shared" si="237"/>
        <v/>
      </c>
      <c r="AT156" s="540"/>
      <c r="AU156" s="392"/>
      <c r="AV156" s="393"/>
      <c r="AW156" s="577"/>
      <c r="AX156" s="373"/>
      <c r="AY156" s="616"/>
      <c r="AZ156" s="521" t="str">
        <f>IF(AY156="","",(VLOOKUP(AY156,PD!J:K,2,FALSE)))</f>
        <v/>
      </c>
      <c r="BA156" s="528"/>
      <c r="BB156" s="589">
        <f t="shared" si="205"/>
        <v>0</v>
      </c>
      <c r="BC156" s="373"/>
      <c r="BD156" s="376"/>
      <c r="BE156" s="493"/>
      <c r="BF156" s="394">
        <f t="shared" si="213"/>
        <v>0</v>
      </c>
      <c r="BG156" s="395" t="str">
        <f t="shared" si="214"/>
        <v/>
      </c>
      <c r="BH156" s="396" t="str">
        <f t="shared" si="215"/>
        <v/>
      </c>
      <c r="BI156" s="396" t="str">
        <f t="shared" si="216"/>
        <v/>
      </c>
      <c r="BJ156" s="396" t="str">
        <f t="shared" si="217"/>
        <v/>
      </c>
      <c r="BK156" s="396" t="str">
        <f t="shared" si="218"/>
        <v/>
      </c>
      <c r="BL156" s="396" t="str">
        <f t="shared" si="219"/>
        <v/>
      </c>
      <c r="BM156" s="396" t="str">
        <f t="shared" si="220"/>
        <v/>
      </c>
      <c r="BN156" s="396" t="str">
        <f t="shared" si="221"/>
        <v/>
      </c>
      <c r="BO156" s="396" t="str">
        <f t="shared" si="222"/>
        <v/>
      </c>
      <c r="BP156" s="397" t="str">
        <f t="shared" si="223"/>
        <v/>
      </c>
      <c r="BQ156" s="782"/>
      <c r="BR156" s="380"/>
      <c r="BS156" s="600"/>
      <c r="BT156" s="394">
        <f t="shared" si="224"/>
        <v>0</v>
      </c>
      <c r="BU156" s="395" t="str">
        <f t="shared" si="225"/>
        <v/>
      </c>
      <c r="BV156" s="396" t="str">
        <f t="shared" si="226"/>
        <v/>
      </c>
      <c r="BW156" s="396" t="str">
        <f t="shared" si="227"/>
        <v/>
      </c>
      <c r="BX156" s="396" t="str">
        <f t="shared" si="228"/>
        <v/>
      </c>
      <c r="BY156" s="396" t="str">
        <f t="shared" si="229"/>
        <v/>
      </c>
      <c r="BZ156" s="396" t="str">
        <f t="shared" si="230"/>
        <v/>
      </c>
      <c r="CA156" s="396" t="str">
        <f t="shared" si="231"/>
        <v/>
      </c>
      <c r="CB156" s="396" t="str">
        <f t="shared" si="232"/>
        <v/>
      </c>
      <c r="CC156" s="396" t="str">
        <f t="shared" si="233"/>
        <v/>
      </c>
      <c r="CD156" s="396" t="str">
        <f t="shared" si="234"/>
        <v/>
      </c>
      <c r="CE156" s="397" t="str">
        <f t="shared" si="235"/>
        <v/>
      </c>
      <c r="CF156" s="379"/>
      <c r="CG156" s="378"/>
      <c r="CH156" s="378"/>
      <c r="CI156" s="378"/>
      <c r="CJ156" s="382"/>
      <c r="CK156" s="398">
        <f t="shared" si="238"/>
        <v>0</v>
      </c>
      <c r="CL156" s="709">
        <f t="shared" si="239"/>
        <v>0</v>
      </c>
      <c r="CM156" s="710">
        <f t="shared" si="240"/>
        <v>0</v>
      </c>
      <c r="CN156" s="710">
        <f t="shared" si="241"/>
        <v>0</v>
      </c>
      <c r="CO156" s="786">
        <f t="shared" si="242"/>
        <v>0</v>
      </c>
      <c r="CP156" s="617">
        <f t="shared" si="243"/>
        <v>0</v>
      </c>
      <c r="CQ156" s="503"/>
      <c r="CR156" s="373"/>
      <c r="CS156" s="377"/>
      <c r="CT156" s="590"/>
      <c r="CU156" s="725"/>
      <c r="CV156" s="373"/>
      <c r="CW156" s="376"/>
      <c r="CX156" s="376"/>
      <c r="CY156" s="376"/>
      <c r="CZ156" s="376"/>
      <c r="DA156" s="376"/>
      <c r="DB156" s="376"/>
      <c r="DC156" s="376"/>
      <c r="DD156" s="376"/>
      <c r="DE156" s="377"/>
      <c r="DF156" s="373"/>
      <c r="DG156" s="376"/>
      <c r="DH156" s="376"/>
      <c r="DI156" s="376"/>
      <c r="DJ156" s="376"/>
      <c r="DK156" s="376"/>
      <c r="DL156" s="376"/>
      <c r="DM156" s="376"/>
      <c r="DN156" s="376"/>
      <c r="DO156" s="376"/>
      <c r="DP156" s="377"/>
      <c r="DQ156" s="592"/>
      <c r="DR156" s="373"/>
      <c r="DS156" s="376"/>
      <c r="DT156" s="376"/>
      <c r="DU156" s="376"/>
      <c r="DV156" s="376"/>
      <c r="DW156" s="376"/>
      <c r="DX156" s="376"/>
      <c r="DY156" s="376"/>
      <c r="DZ156" s="376"/>
      <c r="EA156" s="376"/>
      <c r="EB156" s="376"/>
      <c r="EC156" s="376"/>
      <c r="ED156" s="376"/>
      <c r="EE156" s="376"/>
      <c r="EF156" s="374"/>
      <c r="EG156" s="374"/>
      <c r="EH156" s="374"/>
      <c r="EI156" s="374"/>
      <c r="EJ156" s="374"/>
      <c r="EK156" s="374"/>
      <c r="EL156" s="374"/>
      <c r="EM156" s="374"/>
      <c r="EN156" s="374"/>
      <c r="EO156" s="766">
        <f t="shared" si="236"/>
        <v>0</v>
      </c>
      <c r="EP156" s="374"/>
      <c r="EQ156" s="374"/>
      <c r="ER156" s="374"/>
      <c r="ES156" s="374"/>
      <c r="ET156" s="374"/>
      <c r="EU156" s="377"/>
      <c r="EV156" s="590"/>
      <c r="EW156" s="618">
        <f t="shared" si="210"/>
        <v>0</v>
      </c>
      <c r="EX156" s="709">
        <f t="shared" si="244"/>
        <v>0</v>
      </c>
      <c r="EY156" s="710">
        <f t="shared" si="245"/>
        <v>0</v>
      </c>
      <c r="EZ156" s="710">
        <f t="shared" si="246"/>
        <v>0</v>
      </c>
      <c r="FA156" s="711">
        <f t="shared" si="247"/>
        <v>0</v>
      </c>
      <c r="FB156" s="379"/>
      <c r="FC156" s="378"/>
      <c r="FD156" s="378"/>
      <c r="FE156" s="609"/>
      <c r="FF156" s="381">
        <f t="shared" si="211"/>
        <v>0</v>
      </c>
    </row>
    <row r="157" spans="1:162" s="277" customFormat="1" x14ac:dyDescent="0.15">
      <c r="A157" s="492">
        <v>143</v>
      </c>
      <c r="B157" s="493"/>
      <c r="C157" s="490"/>
      <c r="D157" s="777" t="str">
        <f>IF(C157="","",(VLOOKUP(C157,PD!A:B,2,FALSE)))</f>
        <v/>
      </c>
      <c r="E157" s="390"/>
      <c r="F157" s="390"/>
      <c r="G157" s="547"/>
      <c r="H157" s="528"/>
      <c r="I157" s="376"/>
      <c r="J157" s="528"/>
      <c r="K157" s="377"/>
      <c r="L157" s="373"/>
      <c r="M157" s="547"/>
      <c r="N157" s="374"/>
      <c r="O157" s="530"/>
      <c r="P157" s="528"/>
      <c r="Q157" s="511"/>
      <c r="R157" s="530"/>
      <c r="S157" s="376"/>
      <c r="T157" s="528"/>
      <c r="U157" s="757"/>
      <c r="V157" s="754"/>
      <c r="W157" s="528"/>
      <c r="X157" s="376"/>
      <c r="Y157" s="376"/>
      <c r="Z157" s="511"/>
      <c r="AA157" s="373"/>
      <c r="AB157" s="528"/>
      <c r="AC157" s="377"/>
      <c r="AD157" s="375"/>
      <c r="AE157" s="374"/>
      <c r="AF157" s="492"/>
      <c r="AG157" s="493"/>
      <c r="AH157" s="772"/>
      <c r="AI157" s="531"/>
      <c r="AJ157" s="530"/>
      <c r="AK157" s="541" t="str">
        <f>IF(AJ157="","",(VLOOKUP(AJ157,償却率表!A:B,2,FALSE)))</f>
        <v/>
      </c>
      <c r="AL157" s="505"/>
      <c r="AM157" s="524" t="str">
        <f>IF(AL157="","",(VLOOKUP(AL157,PD!G:H,2,FALSE)))</f>
        <v/>
      </c>
      <c r="AN157" s="599"/>
      <c r="AO157" s="533"/>
      <c r="AP157" s="620"/>
      <c r="AQ157" s="621"/>
      <c r="AR157" s="528" t="str">
        <f t="shared" si="212"/>
        <v/>
      </c>
      <c r="AS157" s="377" t="str">
        <f t="shared" si="237"/>
        <v/>
      </c>
      <c r="AT157" s="540"/>
      <c r="AU157" s="392"/>
      <c r="AV157" s="393"/>
      <c r="AW157" s="577"/>
      <c r="AX157" s="373"/>
      <c r="AY157" s="616"/>
      <c r="AZ157" s="521" t="str">
        <f>IF(AY157="","",(VLOOKUP(AY157,PD!J:K,2,FALSE)))</f>
        <v/>
      </c>
      <c r="BA157" s="528"/>
      <c r="BB157" s="589">
        <f t="shared" si="205"/>
        <v>0</v>
      </c>
      <c r="BC157" s="373"/>
      <c r="BD157" s="376"/>
      <c r="BE157" s="493"/>
      <c r="BF157" s="394">
        <f t="shared" si="213"/>
        <v>0</v>
      </c>
      <c r="BG157" s="395" t="str">
        <f t="shared" si="214"/>
        <v/>
      </c>
      <c r="BH157" s="396" t="str">
        <f t="shared" si="215"/>
        <v/>
      </c>
      <c r="BI157" s="396" t="str">
        <f t="shared" si="216"/>
        <v/>
      </c>
      <c r="BJ157" s="396" t="str">
        <f t="shared" si="217"/>
        <v/>
      </c>
      <c r="BK157" s="396" t="str">
        <f t="shared" si="218"/>
        <v/>
      </c>
      <c r="BL157" s="396" t="str">
        <f t="shared" si="219"/>
        <v/>
      </c>
      <c r="BM157" s="396" t="str">
        <f t="shared" si="220"/>
        <v/>
      </c>
      <c r="BN157" s="396" t="str">
        <f t="shared" si="221"/>
        <v/>
      </c>
      <c r="BO157" s="396" t="str">
        <f t="shared" si="222"/>
        <v/>
      </c>
      <c r="BP157" s="397" t="str">
        <f t="shared" si="223"/>
        <v/>
      </c>
      <c r="BQ157" s="782"/>
      <c r="BR157" s="380"/>
      <c r="BS157" s="600"/>
      <c r="BT157" s="394">
        <f t="shared" si="224"/>
        <v>0</v>
      </c>
      <c r="BU157" s="395" t="str">
        <f t="shared" si="225"/>
        <v/>
      </c>
      <c r="BV157" s="396" t="str">
        <f t="shared" si="226"/>
        <v/>
      </c>
      <c r="BW157" s="396" t="str">
        <f t="shared" si="227"/>
        <v/>
      </c>
      <c r="BX157" s="396" t="str">
        <f t="shared" si="228"/>
        <v/>
      </c>
      <c r="BY157" s="396" t="str">
        <f t="shared" si="229"/>
        <v/>
      </c>
      <c r="BZ157" s="396" t="str">
        <f t="shared" si="230"/>
        <v/>
      </c>
      <c r="CA157" s="396" t="str">
        <f t="shared" si="231"/>
        <v/>
      </c>
      <c r="CB157" s="396" t="str">
        <f t="shared" si="232"/>
        <v/>
      </c>
      <c r="CC157" s="396" t="str">
        <f t="shared" si="233"/>
        <v/>
      </c>
      <c r="CD157" s="396" t="str">
        <f t="shared" si="234"/>
        <v/>
      </c>
      <c r="CE157" s="397" t="str">
        <f t="shared" si="235"/>
        <v/>
      </c>
      <c r="CF157" s="379"/>
      <c r="CG157" s="378"/>
      <c r="CH157" s="378"/>
      <c r="CI157" s="378"/>
      <c r="CJ157" s="382"/>
      <c r="CK157" s="398">
        <f t="shared" si="238"/>
        <v>0</v>
      </c>
      <c r="CL157" s="709">
        <f t="shared" si="239"/>
        <v>0</v>
      </c>
      <c r="CM157" s="710">
        <f t="shared" si="240"/>
        <v>0</v>
      </c>
      <c r="CN157" s="710">
        <f t="shared" si="241"/>
        <v>0</v>
      </c>
      <c r="CO157" s="786">
        <f t="shared" si="242"/>
        <v>0</v>
      </c>
      <c r="CP157" s="617">
        <f t="shared" si="243"/>
        <v>0</v>
      </c>
      <c r="CQ157" s="503"/>
      <c r="CR157" s="373"/>
      <c r="CS157" s="377"/>
      <c r="CT157" s="590"/>
      <c r="CU157" s="725"/>
      <c r="CV157" s="373"/>
      <c r="CW157" s="376"/>
      <c r="CX157" s="376"/>
      <c r="CY157" s="376"/>
      <c r="CZ157" s="376"/>
      <c r="DA157" s="376"/>
      <c r="DB157" s="376"/>
      <c r="DC157" s="376"/>
      <c r="DD157" s="376"/>
      <c r="DE157" s="377"/>
      <c r="DF157" s="373"/>
      <c r="DG157" s="376"/>
      <c r="DH157" s="376"/>
      <c r="DI157" s="376"/>
      <c r="DJ157" s="376"/>
      <c r="DK157" s="376"/>
      <c r="DL157" s="376"/>
      <c r="DM157" s="376"/>
      <c r="DN157" s="376"/>
      <c r="DO157" s="376"/>
      <c r="DP157" s="377"/>
      <c r="DQ157" s="592"/>
      <c r="DR157" s="373"/>
      <c r="DS157" s="376"/>
      <c r="DT157" s="376"/>
      <c r="DU157" s="376"/>
      <c r="DV157" s="376"/>
      <c r="DW157" s="376"/>
      <c r="DX157" s="376"/>
      <c r="DY157" s="376"/>
      <c r="DZ157" s="376"/>
      <c r="EA157" s="376"/>
      <c r="EB157" s="376"/>
      <c r="EC157" s="376"/>
      <c r="ED157" s="376"/>
      <c r="EE157" s="376"/>
      <c r="EF157" s="374"/>
      <c r="EG157" s="374"/>
      <c r="EH157" s="374"/>
      <c r="EI157" s="374"/>
      <c r="EJ157" s="374"/>
      <c r="EK157" s="374"/>
      <c r="EL157" s="374"/>
      <c r="EM157" s="374"/>
      <c r="EN157" s="374"/>
      <c r="EO157" s="766">
        <f t="shared" si="236"/>
        <v>0</v>
      </c>
      <c r="EP157" s="374"/>
      <c r="EQ157" s="374"/>
      <c r="ER157" s="374"/>
      <c r="ES157" s="374"/>
      <c r="ET157" s="374"/>
      <c r="EU157" s="377"/>
      <c r="EV157" s="590"/>
      <c r="EW157" s="618">
        <f t="shared" si="210"/>
        <v>0</v>
      </c>
      <c r="EX157" s="709">
        <f t="shared" si="244"/>
        <v>0</v>
      </c>
      <c r="EY157" s="710">
        <f t="shared" si="245"/>
        <v>0</v>
      </c>
      <c r="EZ157" s="710">
        <f t="shared" si="246"/>
        <v>0</v>
      </c>
      <c r="FA157" s="711">
        <f t="shared" si="247"/>
        <v>0</v>
      </c>
      <c r="FB157" s="379"/>
      <c r="FC157" s="378"/>
      <c r="FD157" s="378"/>
      <c r="FE157" s="609"/>
      <c r="FF157" s="381">
        <f t="shared" si="211"/>
        <v>0</v>
      </c>
    </row>
    <row r="158" spans="1:162" s="277" customFormat="1" x14ac:dyDescent="0.15">
      <c r="A158" s="492">
        <v>144</v>
      </c>
      <c r="B158" s="493"/>
      <c r="C158" s="490"/>
      <c r="D158" s="777" t="str">
        <f>IF(C158="","",(VLOOKUP(C158,PD!A:B,2,FALSE)))</f>
        <v/>
      </c>
      <c r="E158" s="390"/>
      <c r="F158" s="390"/>
      <c r="G158" s="547"/>
      <c r="H158" s="528"/>
      <c r="I158" s="376"/>
      <c r="J158" s="528"/>
      <c r="K158" s="377"/>
      <c r="L158" s="373"/>
      <c r="M158" s="547"/>
      <c r="N158" s="374"/>
      <c r="O158" s="530"/>
      <c r="P158" s="528"/>
      <c r="Q158" s="511"/>
      <c r="R158" s="530"/>
      <c r="S158" s="376"/>
      <c r="T158" s="528"/>
      <c r="U158" s="757"/>
      <c r="V158" s="754"/>
      <c r="W158" s="528"/>
      <c r="X158" s="376"/>
      <c r="Y158" s="376"/>
      <c r="Z158" s="511"/>
      <c r="AA158" s="373"/>
      <c r="AB158" s="528"/>
      <c r="AC158" s="377"/>
      <c r="AD158" s="375"/>
      <c r="AE158" s="374"/>
      <c r="AF158" s="492"/>
      <c r="AG158" s="493"/>
      <c r="AH158" s="772"/>
      <c r="AI158" s="531"/>
      <c r="AJ158" s="530"/>
      <c r="AK158" s="541" t="str">
        <f>IF(AJ158="","",(VLOOKUP(AJ158,償却率表!A:B,2,FALSE)))</f>
        <v/>
      </c>
      <c r="AL158" s="505"/>
      <c r="AM158" s="524" t="str">
        <f>IF(AL158="","",(VLOOKUP(AL158,PD!G:H,2,FALSE)))</f>
        <v/>
      </c>
      <c r="AN158" s="599"/>
      <c r="AO158" s="533"/>
      <c r="AP158" s="620"/>
      <c r="AQ158" s="621"/>
      <c r="AR158" s="528" t="str">
        <f t="shared" si="212"/>
        <v/>
      </c>
      <c r="AS158" s="377" t="str">
        <f t="shared" si="237"/>
        <v/>
      </c>
      <c r="AT158" s="540"/>
      <c r="AU158" s="392"/>
      <c r="AV158" s="393"/>
      <c r="AW158" s="577"/>
      <c r="AX158" s="373"/>
      <c r="AY158" s="616"/>
      <c r="AZ158" s="521" t="str">
        <f>IF(AY158="","",(VLOOKUP(AY158,PD!J:K,2,FALSE)))</f>
        <v/>
      </c>
      <c r="BA158" s="528"/>
      <c r="BB158" s="589">
        <f t="shared" ref="BB158:BB221" si="248">FE158</f>
        <v>0</v>
      </c>
      <c r="BC158" s="373"/>
      <c r="BD158" s="376"/>
      <c r="BE158" s="493"/>
      <c r="BF158" s="394">
        <f t="shared" si="213"/>
        <v>0</v>
      </c>
      <c r="BG158" s="395" t="str">
        <f t="shared" si="214"/>
        <v/>
      </c>
      <c r="BH158" s="396" t="str">
        <f t="shared" si="215"/>
        <v/>
      </c>
      <c r="BI158" s="396" t="str">
        <f t="shared" si="216"/>
        <v/>
      </c>
      <c r="BJ158" s="396" t="str">
        <f t="shared" si="217"/>
        <v/>
      </c>
      <c r="BK158" s="396" t="str">
        <f t="shared" si="218"/>
        <v/>
      </c>
      <c r="BL158" s="396" t="str">
        <f t="shared" si="219"/>
        <v/>
      </c>
      <c r="BM158" s="396" t="str">
        <f t="shared" si="220"/>
        <v/>
      </c>
      <c r="BN158" s="396" t="str">
        <f t="shared" si="221"/>
        <v/>
      </c>
      <c r="BO158" s="396" t="str">
        <f t="shared" si="222"/>
        <v/>
      </c>
      <c r="BP158" s="397" t="str">
        <f t="shared" si="223"/>
        <v/>
      </c>
      <c r="BQ158" s="782"/>
      <c r="BR158" s="380"/>
      <c r="BS158" s="600"/>
      <c r="BT158" s="394">
        <f t="shared" si="224"/>
        <v>0</v>
      </c>
      <c r="BU158" s="395" t="str">
        <f t="shared" si="225"/>
        <v/>
      </c>
      <c r="BV158" s="396" t="str">
        <f t="shared" si="226"/>
        <v/>
      </c>
      <c r="BW158" s="396" t="str">
        <f t="shared" si="227"/>
        <v/>
      </c>
      <c r="BX158" s="396" t="str">
        <f t="shared" si="228"/>
        <v/>
      </c>
      <c r="BY158" s="396" t="str">
        <f t="shared" si="229"/>
        <v/>
      </c>
      <c r="BZ158" s="396" t="str">
        <f t="shared" si="230"/>
        <v/>
      </c>
      <c r="CA158" s="396" t="str">
        <f t="shared" si="231"/>
        <v/>
      </c>
      <c r="CB158" s="396" t="str">
        <f t="shared" si="232"/>
        <v/>
      </c>
      <c r="CC158" s="396" t="str">
        <f t="shared" si="233"/>
        <v/>
      </c>
      <c r="CD158" s="396" t="str">
        <f t="shared" si="234"/>
        <v/>
      </c>
      <c r="CE158" s="397" t="str">
        <f t="shared" si="235"/>
        <v/>
      </c>
      <c r="CF158" s="379"/>
      <c r="CG158" s="378"/>
      <c r="CH158" s="378"/>
      <c r="CI158" s="378"/>
      <c r="CJ158" s="382"/>
      <c r="CK158" s="398">
        <f t="shared" si="238"/>
        <v>0</v>
      </c>
      <c r="CL158" s="709">
        <f t="shared" si="239"/>
        <v>0</v>
      </c>
      <c r="CM158" s="710">
        <f t="shared" si="240"/>
        <v>0</v>
      </c>
      <c r="CN158" s="710">
        <f t="shared" si="241"/>
        <v>0</v>
      </c>
      <c r="CO158" s="786">
        <f t="shared" si="242"/>
        <v>0</v>
      </c>
      <c r="CP158" s="617">
        <f t="shared" si="243"/>
        <v>0</v>
      </c>
      <c r="CQ158" s="503"/>
      <c r="CR158" s="373"/>
      <c r="CS158" s="377"/>
      <c r="CT158" s="590"/>
      <c r="CU158" s="725"/>
      <c r="CV158" s="373"/>
      <c r="CW158" s="376"/>
      <c r="CX158" s="376"/>
      <c r="CY158" s="376"/>
      <c r="CZ158" s="376"/>
      <c r="DA158" s="376"/>
      <c r="DB158" s="376"/>
      <c r="DC158" s="376"/>
      <c r="DD158" s="376"/>
      <c r="DE158" s="377"/>
      <c r="DF158" s="373"/>
      <c r="DG158" s="376"/>
      <c r="DH158" s="376"/>
      <c r="DI158" s="376"/>
      <c r="DJ158" s="376"/>
      <c r="DK158" s="376"/>
      <c r="DL158" s="376"/>
      <c r="DM158" s="376"/>
      <c r="DN158" s="376"/>
      <c r="DO158" s="376"/>
      <c r="DP158" s="377"/>
      <c r="DQ158" s="592"/>
      <c r="DR158" s="373"/>
      <c r="DS158" s="376"/>
      <c r="DT158" s="376"/>
      <c r="DU158" s="376"/>
      <c r="DV158" s="376"/>
      <c r="DW158" s="376"/>
      <c r="DX158" s="376"/>
      <c r="DY158" s="376"/>
      <c r="DZ158" s="376"/>
      <c r="EA158" s="376"/>
      <c r="EB158" s="376"/>
      <c r="EC158" s="376"/>
      <c r="ED158" s="376"/>
      <c r="EE158" s="376"/>
      <c r="EF158" s="374"/>
      <c r="EG158" s="374"/>
      <c r="EH158" s="374"/>
      <c r="EI158" s="374"/>
      <c r="EJ158" s="374"/>
      <c r="EK158" s="374"/>
      <c r="EL158" s="374"/>
      <c r="EM158" s="374"/>
      <c r="EN158" s="374"/>
      <c r="EO158" s="766">
        <f t="shared" si="236"/>
        <v>0</v>
      </c>
      <c r="EP158" s="374"/>
      <c r="EQ158" s="374"/>
      <c r="ER158" s="374"/>
      <c r="ES158" s="374"/>
      <c r="ET158" s="374"/>
      <c r="EU158" s="377"/>
      <c r="EV158" s="590"/>
      <c r="EW158" s="618">
        <f t="shared" si="210"/>
        <v>0</v>
      </c>
      <c r="EX158" s="709">
        <f t="shared" si="244"/>
        <v>0</v>
      </c>
      <c r="EY158" s="710">
        <f t="shared" si="245"/>
        <v>0</v>
      </c>
      <c r="EZ158" s="710">
        <f t="shared" si="246"/>
        <v>0</v>
      </c>
      <c r="FA158" s="711">
        <f t="shared" si="247"/>
        <v>0</v>
      </c>
      <c r="FB158" s="379"/>
      <c r="FC158" s="378"/>
      <c r="FD158" s="378"/>
      <c r="FE158" s="609"/>
      <c r="FF158" s="381">
        <f t="shared" si="211"/>
        <v>0</v>
      </c>
    </row>
    <row r="159" spans="1:162" s="277" customFormat="1" x14ac:dyDescent="0.15">
      <c r="A159" s="492">
        <v>145</v>
      </c>
      <c r="B159" s="493"/>
      <c r="C159" s="490"/>
      <c r="D159" s="777" t="str">
        <f>IF(C159="","",(VLOOKUP(C159,PD!A:B,2,FALSE)))</f>
        <v/>
      </c>
      <c r="E159" s="390"/>
      <c r="F159" s="390"/>
      <c r="G159" s="547"/>
      <c r="H159" s="528"/>
      <c r="I159" s="376"/>
      <c r="J159" s="528"/>
      <c r="K159" s="377"/>
      <c r="L159" s="373"/>
      <c r="M159" s="547"/>
      <c r="N159" s="374"/>
      <c r="O159" s="530"/>
      <c r="P159" s="528"/>
      <c r="Q159" s="511"/>
      <c r="R159" s="530"/>
      <c r="S159" s="376"/>
      <c r="T159" s="528"/>
      <c r="U159" s="757"/>
      <c r="V159" s="754"/>
      <c r="W159" s="528"/>
      <c r="X159" s="376"/>
      <c r="Y159" s="376"/>
      <c r="Z159" s="511"/>
      <c r="AA159" s="373"/>
      <c r="AB159" s="528"/>
      <c r="AC159" s="377"/>
      <c r="AD159" s="375"/>
      <c r="AE159" s="374"/>
      <c r="AF159" s="492"/>
      <c r="AG159" s="493"/>
      <c r="AH159" s="772"/>
      <c r="AI159" s="531"/>
      <c r="AJ159" s="530"/>
      <c r="AK159" s="541" t="str">
        <f>IF(AJ159="","",(VLOOKUP(AJ159,償却率表!A:B,2,FALSE)))</f>
        <v/>
      </c>
      <c r="AL159" s="505"/>
      <c r="AM159" s="524" t="str">
        <f>IF(AL159="","",(VLOOKUP(AL159,PD!G:H,2,FALSE)))</f>
        <v/>
      </c>
      <c r="AN159" s="599"/>
      <c r="AO159" s="533"/>
      <c r="AP159" s="620"/>
      <c r="AQ159" s="621"/>
      <c r="AR159" s="528" t="str">
        <f t="shared" si="212"/>
        <v/>
      </c>
      <c r="AS159" s="377" t="str">
        <f t="shared" si="237"/>
        <v/>
      </c>
      <c r="AT159" s="540"/>
      <c r="AU159" s="392"/>
      <c r="AV159" s="393"/>
      <c r="AW159" s="577"/>
      <c r="AX159" s="373"/>
      <c r="AY159" s="616"/>
      <c r="AZ159" s="521" t="str">
        <f>IF(AY159="","",(VLOOKUP(AY159,PD!J:K,2,FALSE)))</f>
        <v/>
      </c>
      <c r="BA159" s="528"/>
      <c r="BB159" s="589">
        <f t="shared" si="248"/>
        <v>0</v>
      </c>
      <c r="BC159" s="373"/>
      <c r="BD159" s="376"/>
      <c r="BE159" s="493"/>
      <c r="BF159" s="394">
        <f t="shared" si="213"/>
        <v>0</v>
      </c>
      <c r="BG159" s="395" t="str">
        <f t="shared" si="214"/>
        <v/>
      </c>
      <c r="BH159" s="396" t="str">
        <f t="shared" si="215"/>
        <v/>
      </c>
      <c r="BI159" s="396" t="str">
        <f t="shared" si="216"/>
        <v/>
      </c>
      <c r="BJ159" s="396" t="str">
        <f t="shared" si="217"/>
        <v/>
      </c>
      <c r="BK159" s="396" t="str">
        <f t="shared" si="218"/>
        <v/>
      </c>
      <c r="BL159" s="396" t="str">
        <f t="shared" si="219"/>
        <v/>
      </c>
      <c r="BM159" s="396" t="str">
        <f t="shared" si="220"/>
        <v/>
      </c>
      <c r="BN159" s="396" t="str">
        <f t="shared" si="221"/>
        <v/>
      </c>
      <c r="BO159" s="396" t="str">
        <f t="shared" si="222"/>
        <v/>
      </c>
      <c r="BP159" s="397" t="str">
        <f t="shared" si="223"/>
        <v/>
      </c>
      <c r="BQ159" s="782"/>
      <c r="BR159" s="380"/>
      <c r="BS159" s="600"/>
      <c r="BT159" s="394">
        <f t="shared" si="224"/>
        <v>0</v>
      </c>
      <c r="BU159" s="395" t="str">
        <f t="shared" si="225"/>
        <v/>
      </c>
      <c r="BV159" s="396" t="str">
        <f t="shared" si="226"/>
        <v/>
      </c>
      <c r="BW159" s="396" t="str">
        <f t="shared" si="227"/>
        <v/>
      </c>
      <c r="BX159" s="396" t="str">
        <f t="shared" si="228"/>
        <v/>
      </c>
      <c r="BY159" s="396" t="str">
        <f t="shared" si="229"/>
        <v/>
      </c>
      <c r="BZ159" s="396" t="str">
        <f t="shared" si="230"/>
        <v/>
      </c>
      <c r="CA159" s="396" t="str">
        <f t="shared" si="231"/>
        <v/>
      </c>
      <c r="CB159" s="396" t="str">
        <f t="shared" si="232"/>
        <v/>
      </c>
      <c r="CC159" s="396" t="str">
        <f t="shared" si="233"/>
        <v/>
      </c>
      <c r="CD159" s="396" t="str">
        <f t="shared" si="234"/>
        <v/>
      </c>
      <c r="CE159" s="397" t="str">
        <f t="shared" si="235"/>
        <v/>
      </c>
      <c r="CF159" s="379"/>
      <c r="CG159" s="378"/>
      <c r="CH159" s="378"/>
      <c r="CI159" s="378"/>
      <c r="CJ159" s="382"/>
      <c r="CK159" s="398">
        <f t="shared" si="238"/>
        <v>0</v>
      </c>
      <c r="CL159" s="709">
        <f t="shared" si="239"/>
        <v>0</v>
      </c>
      <c r="CM159" s="710">
        <f t="shared" si="240"/>
        <v>0</v>
      </c>
      <c r="CN159" s="710">
        <f t="shared" si="241"/>
        <v>0</v>
      </c>
      <c r="CO159" s="786">
        <f t="shared" si="242"/>
        <v>0</v>
      </c>
      <c r="CP159" s="617">
        <f t="shared" si="243"/>
        <v>0</v>
      </c>
      <c r="CQ159" s="503"/>
      <c r="CR159" s="373"/>
      <c r="CS159" s="377"/>
      <c r="CT159" s="590"/>
      <c r="CU159" s="725"/>
      <c r="CV159" s="373"/>
      <c r="CW159" s="376"/>
      <c r="CX159" s="376"/>
      <c r="CY159" s="376"/>
      <c r="CZ159" s="376"/>
      <c r="DA159" s="376"/>
      <c r="DB159" s="376"/>
      <c r="DC159" s="376"/>
      <c r="DD159" s="376"/>
      <c r="DE159" s="377"/>
      <c r="DF159" s="373"/>
      <c r="DG159" s="376"/>
      <c r="DH159" s="376"/>
      <c r="DI159" s="376"/>
      <c r="DJ159" s="376"/>
      <c r="DK159" s="376"/>
      <c r="DL159" s="376"/>
      <c r="DM159" s="376"/>
      <c r="DN159" s="376"/>
      <c r="DO159" s="376"/>
      <c r="DP159" s="377"/>
      <c r="DQ159" s="592"/>
      <c r="DR159" s="373"/>
      <c r="DS159" s="376"/>
      <c r="DT159" s="376"/>
      <c r="DU159" s="376"/>
      <c r="DV159" s="376"/>
      <c r="DW159" s="376"/>
      <c r="DX159" s="376"/>
      <c r="DY159" s="376"/>
      <c r="DZ159" s="376"/>
      <c r="EA159" s="376"/>
      <c r="EB159" s="376"/>
      <c r="EC159" s="376"/>
      <c r="ED159" s="376"/>
      <c r="EE159" s="376"/>
      <c r="EF159" s="374"/>
      <c r="EG159" s="374"/>
      <c r="EH159" s="374"/>
      <c r="EI159" s="374"/>
      <c r="EJ159" s="374"/>
      <c r="EK159" s="374"/>
      <c r="EL159" s="374"/>
      <c r="EM159" s="374"/>
      <c r="EN159" s="374"/>
      <c r="EO159" s="766">
        <f t="shared" si="236"/>
        <v>0</v>
      </c>
      <c r="EP159" s="374"/>
      <c r="EQ159" s="374"/>
      <c r="ER159" s="374"/>
      <c r="ES159" s="374"/>
      <c r="ET159" s="374"/>
      <c r="EU159" s="377"/>
      <c r="EV159" s="590"/>
      <c r="EW159" s="618">
        <f t="shared" si="210"/>
        <v>0</v>
      </c>
      <c r="EX159" s="709">
        <f t="shared" si="244"/>
        <v>0</v>
      </c>
      <c r="EY159" s="710">
        <f t="shared" si="245"/>
        <v>0</v>
      </c>
      <c r="EZ159" s="710">
        <f t="shared" si="246"/>
        <v>0</v>
      </c>
      <c r="FA159" s="711">
        <f t="shared" si="247"/>
        <v>0</v>
      </c>
      <c r="FB159" s="379"/>
      <c r="FC159" s="378"/>
      <c r="FD159" s="378"/>
      <c r="FE159" s="609"/>
      <c r="FF159" s="381">
        <f t="shared" si="211"/>
        <v>0</v>
      </c>
    </row>
    <row r="160" spans="1:162" s="277" customFormat="1" x14ac:dyDescent="0.15">
      <c r="A160" s="492">
        <v>146</v>
      </c>
      <c r="B160" s="493"/>
      <c r="C160" s="490"/>
      <c r="D160" s="777" t="str">
        <f>IF(C160="","",(VLOOKUP(C160,PD!A:B,2,FALSE)))</f>
        <v/>
      </c>
      <c r="E160" s="390"/>
      <c r="F160" s="390"/>
      <c r="G160" s="547"/>
      <c r="H160" s="528"/>
      <c r="I160" s="376"/>
      <c r="J160" s="528"/>
      <c r="K160" s="377"/>
      <c r="L160" s="373"/>
      <c r="M160" s="547"/>
      <c r="N160" s="374"/>
      <c r="O160" s="530"/>
      <c r="P160" s="528"/>
      <c r="Q160" s="511"/>
      <c r="R160" s="530"/>
      <c r="S160" s="376"/>
      <c r="T160" s="528"/>
      <c r="U160" s="757"/>
      <c r="V160" s="754"/>
      <c r="W160" s="528"/>
      <c r="X160" s="376"/>
      <c r="Y160" s="376"/>
      <c r="Z160" s="511"/>
      <c r="AA160" s="373"/>
      <c r="AB160" s="528"/>
      <c r="AC160" s="377"/>
      <c r="AD160" s="375"/>
      <c r="AE160" s="374"/>
      <c r="AF160" s="492"/>
      <c r="AG160" s="493"/>
      <c r="AH160" s="772"/>
      <c r="AI160" s="531"/>
      <c r="AJ160" s="530"/>
      <c r="AK160" s="541" t="str">
        <f>IF(AJ160="","",(VLOOKUP(AJ160,償却率表!A:B,2,FALSE)))</f>
        <v/>
      </c>
      <c r="AL160" s="505"/>
      <c r="AM160" s="524" t="str">
        <f>IF(AL160="","",(VLOOKUP(AL160,PD!G:H,2,FALSE)))</f>
        <v/>
      </c>
      <c r="AN160" s="599"/>
      <c r="AO160" s="533"/>
      <c r="AP160" s="620"/>
      <c r="AQ160" s="621"/>
      <c r="AR160" s="528" t="str">
        <f t="shared" si="212"/>
        <v/>
      </c>
      <c r="AS160" s="377" t="str">
        <f t="shared" si="237"/>
        <v/>
      </c>
      <c r="AT160" s="540"/>
      <c r="AU160" s="392"/>
      <c r="AV160" s="393"/>
      <c r="AW160" s="577"/>
      <c r="AX160" s="373"/>
      <c r="AY160" s="616"/>
      <c r="AZ160" s="521" t="str">
        <f>IF(AY160="","",(VLOOKUP(AY160,PD!J:K,2,FALSE)))</f>
        <v/>
      </c>
      <c r="BA160" s="528"/>
      <c r="BB160" s="589">
        <f t="shared" si="248"/>
        <v>0</v>
      </c>
      <c r="BC160" s="373"/>
      <c r="BD160" s="376"/>
      <c r="BE160" s="493"/>
      <c r="BF160" s="394">
        <f t="shared" si="213"/>
        <v>0</v>
      </c>
      <c r="BG160" s="395" t="str">
        <f t="shared" si="214"/>
        <v/>
      </c>
      <c r="BH160" s="396" t="str">
        <f t="shared" si="215"/>
        <v/>
      </c>
      <c r="BI160" s="396" t="str">
        <f t="shared" si="216"/>
        <v/>
      </c>
      <c r="BJ160" s="396" t="str">
        <f t="shared" si="217"/>
        <v/>
      </c>
      <c r="BK160" s="396" t="str">
        <f t="shared" si="218"/>
        <v/>
      </c>
      <c r="BL160" s="396" t="str">
        <f t="shared" si="219"/>
        <v/>
      </c>
      <c r="BM160" s="396" t="str">
        <f t="shared" si="220"/>
        <v/>
      </c>
      <c r="BN160" s="396" t="str">
        <f t="shared" si="221"/>
        <v/>
      </c>
      <c r="BO160" s="396" t="str">
        <f t="shared" si="222"/>
        <v/>
      </c>
      <c r="BP160" s="397" t="str">
        <f t="shared" si="223"/>
        <v/>
      </c>
      <c r="BQ160" s="782"/>
      <c r="BR160" s="380"/>
      <c r="BS160" s="600"/>
      <c r="BT160" s="394">
        <f t="shared" si="224"/>
        <v>0</v>
      </c>
      <c r="BU160" s="395" t="str">
        <f t="shared" si="225"/>
        <v/>
      </c>
      <c r="BV160" s="396" t="str">
        <f t="shared" si="226"/>
        <v/>
      </c>
      <c r="BW160" s="396" t="str">
        <f t="shared" si="227"/>
        <v/>
      </c>
      <c r="BX160" s="396" t="str">
        <f t="shared" si="228"/>
        <v/>
      </c>
      <c r="BY160" s="396" t="str">
        <f t="shared" si="229"/>
        <v/>
      </c>
      <c r="BZ160" s="396" t="str">
        <f t="shared" si="230"/>
        <v/>
      </c>
      <c r="CA160" s="396" t="str">
        <f t="shared" si="231"/>
        <v/>
      </c>
      <c r="CB160" s="396" t="str">
        <f t="shared" si="232"/>
        <v/>
      </c>
      <c r="CC160" s="396" t="str">
        <f t="shared" si="233"/>
        <v/>
      </c>
      <c r="CD160" s="396" t="str">
        <f t="shared" si="234"/>
        <v/>
      </c>
      <c r="CE160" s="397" t="str">
        <f t="shared" si="235"/>
        <v/>
      </c>
      <c r="CF160" s="379"/>
      <c r="CG160" s="378"/>
      <c r="CH160" s="378"/>
      <c r="CI160" s="378"/>
      <c r="CJ160" s="382"/>
      <c r="CK160" s="398">
        <f t="shared" si="238"/>
        <v>0</v>
      </c>
      <c r="CL160" s="709">
        <f t="shared" si="239"/>
        <v>0</v>
      </c>
      <c r="CM160" s="710">
        <f t="shared" si="240"/>
        <v>0</v>
      </c>
      <c r="CN160" s="710">
        <f t="shared" si="241"/>
        <v>0</v>
      </c>
      <c r="CO160" s="786">
        <f t="shared" si="242"/>
        <v>0</v>
      </c>
      <c r="CP160" s="617">
        <f t="shared" si="243"/>
        <v>0</v>
      </c>
      <c r="CQ160" s="503"/>
      <c r="CR160" s="373"/>
      <c r="CS160" s="377"/>
      <c r="CT160" s="590"/>
      <c r="CU160" s="725"/>
      <c r="CV160" s="373"/>
      <c r="CW160" s="376"/>
      <c r="CX160" s="376"/>
      <c r="CY160" s="376"/>
      <c r="CZ160" s="376"/>
      <c r="DA160" s="376"/>
      <c r="DB160" s="376"/>
      <c r="DC160" s="376"/>
      <c r="DD160" s="376"/>
      <c r="DE160" s="377"/>
      <c r="DF160" s="373"/>
      <c r="DG160" s="376"/>
      <c r="DH160" s="376"/>
      <c r="DI160" s="376"/>
      <c r="DJ160" s="376"/>
      <c r="DK160" s="376"/>
      <c r="DL160" s="376"/>
      <c r="DM160" s="376"/>
      <c r="DN160" s="376"/>
      <c r="DO160" s="376"/>
      <c r="DP160" s="377"/>
      <c r="DQ160" s="592"/>
      <c r="DR160" s="373"/>
      <c r="DS160" s="376"/>
      <c r="DT160" s="376"/>
      <c r="DU160" s="376"/>
      <c r="DV160" s="376"/>
      <c r="DW160" s="376"/>
      <c r="DX160" s="376"/>
      <c r="DY160" s="376"/>
      <c r="DZ160" s="376"/>
      <c r="EA160" s="376"/>
      <c r="EB160" s="376"/>
      <c r="EC160" s="376"/>
      <c r="ED160" s="376"/>
      <c r="EE160" s="376"/>
      <c r="EF160" s="374"/>
      <c r="EG160" s="374"/>
      <c r="EH160" s="374"/>
      <c r="EI160" s="374"/>
      <c r="EJ160" s="374"/>
      <c r="EK160" s="374"/>
      <c r="EL160" s="374"/>
      <c r="EM160" s="374"/>
      <c r="EN160" s="374"/>
      <c r="EO160" s="766">
        <f t="shared" si="236"/>
        <v>0</v>
      </c>
      <c r="EP160" s="374"/>
      <c r="EQ160" s="374"/>
      <c r="ER160" s="374"/>
      <c r="ES160" s="374"/>
      <c r="ET160" s="374"/>
      <c r="EU160" s="377"/>
      <c r="EV160" s="590"/>
      <c r="EW160" s="618">
        <f t="shared" si="210"/>
        <v>0</v>
      </c>
      <c r="EX160" s="709">
        <f t="shared" si="244"/>
        <v>0</v>
      </c>
      <c r="EY160" s="710">
        <f t="shared" si="245"/>
        <v>0</v>
      </c>
      <c r="EZ160" s="710">
        <f t="shared" si="246"/>
        <v>0</v>
      </c>
      <c r="FA160" s="711">
        <f t="shared" si="247"/>
        <v>0</v>
      </c>
      <c r="FB160" s="379"/>
      <c r="FC160" s="378"/>
      <c r="FD160" s="378"/>
      <c r="FE160" s="609"/>
      <c r="FF160" s="381">
        <f t="shared" si="211"/>
        <v>0</v>
      </c>
    </row>
    <row r="161" spans="1:162" s="277" customFormat="1" x14ac:dyDescent="0.15">
      <c r="A161" s="492">
        <v>147</v>
      </c>
      <c r="B161" s="493"/>
      <c r="C161" s="490"/>
      <c r="D161" s="777" t="str">
        <f>IF(C161="","",(VLOOKUP(C161,PD!A:B,2,FALSE)))</f>
        <v/>
      </c>
      <c r="E161" s="390"/>
      <c r="F161" s="390"/>
      <c r="G161" s="547"/>
      <c r="H161" s="528"/>
      <c r="I161" s="376"/>
      <c r="J161" s="528"/>
      <c r="K161" s="377"/>
      <c r="L161" s="373"/>
      <c r="M161" s="547"/>
      <c r="N161" s="374"/>
      <c r="O161" s="530"/>
      <c r="P161" s="528"/>
      <c r="Q161" s="511"/>
      <c r="R161" s="530"/>
      <c r="S161" s="376"/>
      <c r="T161" s="528"/>
      <c r="U161" s="757"/>
      <c r="V161" s="754"/>
      <c r="W161" s="528"/>
      <c r="X161" s="376"/>
      <c r="Y161" s="376"/>
      <c r="Z161" s="511"/>
      <c r="AA161" s="373"/>
      <c r="AB161" s="528"/>
      <c r="AC161" s="377"/>
      <c r="AD161" s="375"/>
      <c r="AE161" s="374"/>
      <c r="AF161" s="492"/>
      <c r="AG161" s="493"/>
      <c r="AH161" s="772"/>
      <c r="AI161" s="531"/>
      <c r="AJ161" s="530"/>
      <c r="AK161" s="541" t="str">
        <f>IF(AJ161="","",(VLOOKUP(AJ161,償却率表!A:B,2,FALSE)))</f>
        <v/>
      </c>
      <c r="AL161" s="505"/>
      <c r="AM161" s="524" t="str">
        <f>IF(AL161="","",(VLOOKUP(AL161,PD!G:H,2,FALSE)))</f>
        <v/>
      </c>
      <c r="AN161" s="599"/>
      <c r="AO161" s="533"/>
      <c r="AP161" s="620"/>
      <c r="AQ161" s="621"/>
      <c r="AR161" s="528" t="str">
        <f t="shared" si="212"/>
        <v/>
      </c>
      <c r="AS161" s="377" t="str">
        <f t="shared" si="237"/>
        <v/>
      </c>
      <c r="AT161" s="540"/>
      <c r="AU161" s="392"/>
      <c r="AV161" s="393"/>
      <c r="AW161" s="577"/>
      <c r="AX161" s="373"/>
      <c r="AY161" s="616"/>
      <c r="AZ161" s="521" t="str">
        <f>IF(AY161="","",(VLOOKUP(AY161,PD!J:K,2,FALSE)))</f>
        <v/>
      </c>
      <c r="BA161" s="528"/>
      <c r="BB161" s="589">
        <f t="shared" si="248"/>
        <v>0</v>
      </c>
      <c r="BC161" s="373"/>
      <c r="BD161" s="376"/>
      <c r="BE161" s="493"/>
      <c r="BF161" s="394">
        <f t="shared" si="213"/>
        <v>0</v>
      </c>
      <c r="BG161" s="395" t="str">
        <f t="shared" si="214"/>
        <v/>
      </c>
      <c r="BH161" s="396" t="str">
        <f t="shared" si="215"/>
        <v/>
      </c>
      <c r="BI161" s="396" t="str">
        <f t="shared" si="216"/>
        <v/>
      </c>
      <c r="BJ161" s="396" t="str">
        <f t="shared" si="217"/>
        <v/>
      </c>
      <c r="BK161" s="396" t="str">
        <f t="shared" si="218"/>
        <v/>
      </c>
      <c r="BL161" s="396" t="str">
        <f t="shared" si="219"/>
        <v/>
      </c>
      <c r="BM161" s="396" t="str">
        <f t="shared" si="220"/>
        <v/>
      </c>
      <c r="BN161" s="396" t="str">
        <f t="shared" si="221"/>
        <v/>
      </c>
      <c r="BO161" s="396" t="str">
        <f t="shared" si="222"/>
        <v/>
      </c>
      <c r="BP161" s="397" t="str">
        <f t="shared" si="223"/>
        <v/>
      </c>
      <c r="BQ161" s="782"/>
      <c r="BR161" s="380"/>
      <c r="BS161" s="600"/>
      <c r="BT161" s="394">
        <f t="shared" si="224"/>
        <v>0</v>
      </c>
      <c r="BU161" s="395" t="str">
        <f t="shared" si="225"/>
        <v/>
      </c>
      <c r="BV161" s="396" t="str">
        <f t="shared" si="226"/>
        <v/>
      </c>
      <c r="BW161" s="396" t="str">
        <f t="shared" si="227"/>
        <v/>
      </c>
      <c r="BX161" s="396" t="str">
        <f t="shared" si="228"/>
        <v/>
      </c>
      <c r="BY161" s="396" t="str">
        <f t="shared" si="229"/>
        <v/>
      </c>
      <c r="BZ161" s="396" t="str">
        <f t="shared" si="230"/>
        <v/>
      </c>
      <c r="CA161" s="396" t="str">
        <f t="shared" si="231"/>
        <v/>
      </c>
      <c r="CB161" s="396" t="str">
        <f t="shared" si="232"/>
        <v/>
      </c>
      <c r="CC161" s="396" t="str">
        <f t="shared" si="233"/>
        <v/>
      </c>
      <c r="CD161" s="396" t="str">
        <f t="shared" si="234"/>
        <v/>
      </c>
      <c r="CE161" s="397" t="str">
        <f t="shared" si="235"/>
        <v/>
      </c>
      <c r="CF161" s="379"/>
      <c r="CG161" s="378"/>
      <c r="CH161" s="378"/>
      <c r="CI161" s="378"/>
      <c r="CJ161" s="382"/>
      <c r="CK161" s="398">
        <f t="shared" si="238"/>
        <v>0</v>
      </c>
      <c r="CL161" s="709">
        <f t="shared" si="239"/>
        <v>0</v>
      </c>
      <c r="CM161" s="710">
        <f t="shared" si="240"/>
        <v>0</v>
      </c>
      <c r="CN161" s="710">
        <f t="shared" si="241"/>
        <v>0</v>
      </c>
      <c r="CO161" s="786">
        <f t="shared" si="242"/>
        <v>0</v>
      </c>
      <c r="CP161" s="617">
        <f t="shared" si="243"/>
        <v>0</v>
      </c>
      <c r="CQ161" s="503"/>
      <c r="CR161" s="373"/>
      <c r="CS161" s="377"/>
      <c r="CT161" s="590"/>
      <c r="CU161" s="725"/>
      <c r="CV161" s="373"/>
      <c r="CW161" s="376"/>
      <c r="CX161" s="376"/>
      <c r="CY161" s="376"/>
      <c r="CZ161" s="376"/>
      <c r="DA161" s="376"/>
      <c r="DB161" s="376"/>
      <c r="DC161" s="376"/>
      <c r="DD161" s="376"/>
      <c r="DE161" s="377"/>
      <c r="DF161" s="373"/>
      <c r="DG161" s="376"/>
      <c r="DH161" s="376"/>
      <c r="DI161" s="376"/>
      <c r="DJ161" s="376"/>
      <c r="DK161" s="376"/>
      <c r="DL161" s="376"/>
      <c r="DM161" s="376"/>
      <c r="DN161" s="376"/>
      <c r="DO161" s="376"/>
      <c r="DP161" s="377"/>
      <c r="DQ161" s="592"/>
      <c r="DR161" s="373"/>
      <c r="DS161" s="376"/>
      <c r="DT161" s="376"/>
      <c r="DU161" s="376"/>
      <c r="DV161" s="376"/>
      <c r="DW161" s="376"/>
      <c r="DX161" s="376"/>
      <c r="DY161" s="376"/>
      <c r="DZ161" s="376"/>
      <c r="EA161" s="376"/>
      <c r="EB161" s="376"/>
      <c r="EC161" s="376"/>
      <c r="ED161" s="376"/>
      <c r="EE161" s="376"/>
      <c r="EF161" s="374"/>
      <c r="EG161" s="374"/>
      <c r="EH161" s="374"/>
      <c r="EI161" s="374"/>
      <c r="EJ161" s="374"/>
      <c r="EK161" s="374"/>
      <c r="EL161" s="374"/>
      <c r="EM161" s="374"/>
      <c r="EN161" s="374"/>
      <c r="EO161" s="766">
        <f t="shared" si="236"/>
        <v>0</v>
      </c>
      <c r="EP161" s="374"/>
      <c r="EQ161" s="374"/>
      <c r="ER161" s="374"/>
      <c r="ES161" s="374"/>
      <c r="ET161" s="374"/>
      <c r="EU161" s="377"/>
      <c r="EV161" s="590"/>
      <c r="EW161" s="618">
        <f t="shared" si="210"/>
        <v>0</v>
      </c>
      <c r="EX161" s="709">
        <f t="shared" si="244"/>
        <v>0</v>
      </c>
      <c r="EY161" s="710">
        <f t="shared" si="245"/>
        <v>0</v>
      </c>
      <c r="EZ161" s="710">
        <f t="shared" si="246"/>
        <v>0</v>
      </c>
      <c r="FA161" s="711">
        <f t="shared" si="247"/>
        <v>0</v>
      </c>
      <c r="FB161" s="379"/>
      <c r="FC161" s="378"/>
      <c r="FD161" s="378"/>
      <c r="FE161" s="609"/>
      <c r="FF161" s="381">
        <f t="shared" si="211"/>
        <v>0</v>
      </c>
    </row>
    <row r="162" spans="1:162" s="277" customFormat="1" x14ac:dyDescent="0.15">
      <c r="A162" s="492">
        <v>148</v>
      </c>
      <c r="B162" s="493"/>
      <c r="C162" s="490"/>
      <c r="D162" s="777" t="str">
        <f>IF(C162="","",(VLOOKUP(C162,PD!A:B,2,FALSE)))</f>
        <v/>
      </c>
      <c r="E162" s="390"/>
      <c r="F162" s="390"/>
      <c r="G162" s="547"/>
      <c r="H162" s="528"/>
      <c r="I162" s="376"/>
      <c r="J162" s="528"/>
      <c r="K162" s="377"/>
      <c r="L162" s="373"/>
      <c r="M162" s="547"/>
      <c r="N162" s="374"/>
      <c r="O162" s="530"/>
      <c r="P162" s="528"/>
      <c r="Q162" s="511"/>
      <c r="R162" s="530"/>
      <c r="S162" s="376"/>
      <c r="T162" s="528"/>
      <c r="U162" s="757"/>
      <c r="V162" s="754"/>
      <c r="W162" s="528"/>
      <c r="X162" s="376"/>
      <c r="Y162" s="376"/>
      <c r="Z162" s="511"/>
      <c r="AA162" s="373"/>
      <c r="AB162" s="528"/>
      <c r="AC162" s="377"/>
      <c r="AD162" s="375"/>
      <c r="AE162" s="374"/>
      <c r="AF162" s="492"/>
      <c r="AG162" s="493"/>
      <c r="AH162" s="772"/>
      <c r="AI162" s="531"/>
      <c r="AJ162" s="530"/>
      <c r="AK162" s="541" t="str">
        <f>IF(AJ162="","",(VLOOKUP(AJ162,償却率表!A:B,2,FALSE)))</f>
        <v/>
      </c>
      <c r="AL162" s="505"/>
      <c r="AM162" s="524" t="str">
        <f>IF(AL162="","",(VLOOKUP(AL162,PD!G:H,2,FALSE)))</f>
        <v/>
      </c>
      <c r="AN162" s="599"/>
      <c r="AO162" s="533"/>
      <c r="AP162" s="620"/>
      <c r="AQ162" s="621"/>
      <c r="AR162" s="528" t="str">
        <f t="shared" si="212"/>
        <v/>
      </c>
      <c r="AS162" s="377" t="str">
        <f t="shared" si="237"/>
        <v/>
      </c>
      <c r="AT162" s="540"/>
      <c r="AU162" s="392"/>
      <c r="AV162" s="393"/>
      <c r="AW162" s="577"/>
      <c r="AX162" s="373"/>
      <c r="AY162" s="616"/>
      <c r="AZ162" s="521" t="str">
        <f>IF(AY162="","",(VLOOKUP(AY162,PD!J:K,2,FALSE)))</f>
        <v/>
      </c>
      <c r="BA162" s="528"/>
      <c r="BB162" s="589">
        <f t="shared" si="248"/>
        <v>0</v>
      </c>
      <c r="BC162" s="373"/>
      <c r="BD162" s="376"/>
      <c r="BE162" s="493"/>
      <c r="BF162" s="394">
        <f t="shared" si="213"/>
        <v>0</v>
      </c>
      <c r="BG162" s="395" t="str">
        <f t="shared" si="214"/>
        <v/>
      </c>
      <c r="BH162" s="396" t="str">
        <f t="shared" si="215"/>
        <v/>
      </c>
      <c r="BI162" s="396" t="str">
        <f t="shared" si="216"/>
        <v/>
      </c>
      <c r="BJ162" s="396" t="str">
        <f t="shared" si="217"/>
        <v/>
      </c>
      <c r="BK162" s="396" t="str">
        <f t="shared" si="218"/>
        <v/>
      </c>
      <c r="BL162" s="396" t="str">
        <f t="shared" si="219"/>
        <v/>
      </c>
      <c r="BM162" s="396" t="str">
        <f t="shared" si="220"/>
        <v/>
      </c>
      <c r="BN162" s="396" t="str">
        <f t="shared" si="221"/>
        <v/>
      </c>
      <c r="BO162" s="396" t="str">
        <f t="shared" si="222"/>
        <v/>
      </c>
      <c r="BP162" s="397" t="str">
        <f t="shared" si="223"/>
        <v/>
      </c>
      <c r="BQ162" s="782"/>
      <c r="BR162" s="380"/>
      <c r="BS162" s="600"/>
      <c r="BT162" s="394">
        <f t="shared" si="224"/>
        <v>0</v>
      </c>
      <c r="BU162" s="395" t="str">
        <f t="shared" si="225"/>
        <v/>
      </c>
      <c r="BV162" s="396" t="str">
        <f t="shared" si="226"/>
        <v/>
      </c>
      <c r="BW162" s="396" t="str">
        <f t="shared" si="227"/>
        <v/>
      </c>
      <c r="BX162" s="396" t="str">
        <f t="shared" si="228"/>
        <v/>
      </c>
      <c r="BY162" s="396" t="str">
        <f t="shared" si="229"/>
        <v/>
      </c>
      <c r="BZ162" s="396" t="str">
        <f t="shared" si="230"/>
        <v/>
      </c>
      <c r="CA162" s="396" t="str">
        <f t="shared" si="231"/>
        <v/>
      </c>
      <c r="CB162" s="396" t="str">
        <f t="shared" si="232"/>
        <v/>
      </c>
      <c r="CC162" s="396" t="str">
        <f t="shared" si="233"/>
        <v/>
      </c>
      <c r="CD162" s="396" t="str">
        <f t="shared" si="234"/>
        <v/>
      </c>
      <c r="CE162" s="397" t="str">
        <f t="shared" si="235"/>
        <v/>
      </c>
      <c r="CF162" s="379"/>
      <c r="CG162" s="378"/>
      <c r="CH162" s="378"/>
      <c r="CI162" s="378"/>
      <c r="CJ162" s="382"/>
      <c r="CK162" s="398">
        <f t="shared" si="238"/>
        <v>0</v>
      </c>
      <c r="CL162" s="709">
        <f t="shared" si="239"/>
        <v>0</v>
      </c>
      <c r="CM162" s="710">
        <f t="shared" si="240"/>
        <v>0</v>
      </c>
      <c r="CN162" s="710">
        <f t="shared" si="241"/>
        <v>0</v>
      </c>
      <c r="CO162" s="786">
        <f t="shared" si="242"/>
        <v>0</v>
      </c>
      <c r="CP162" s="617">
        <f t="shared" si="243"/>
        <v>0</v>
      </c>
      <c r="CQ162" s="503"/>
      <c r="CR162" s="373"/>
      <c r="CS162" s="377"/>
      <c r="CT162" s="590"/>
      <c r="CU162" s="725"/>
      <c r="CV162" s="373"/>
      <c r="CW162" s="376"/>
      <c r="CX162" s="376"/>
      <c r="CY162" s="376"/>
      <c r="CZ162" s="376"/>
      <c r="DA162" s="376"/>
      <c r="DB162" s="376"/>
      <c r="DC162" s="376"/>
      <c r="DD162" s="376"/>
      <c r="DE162" s="377"/>
      <c r="DF162" s="373"/>
      <c r="DG162" s="376"/>
      <c r="DH162" s="376"/>
      <c r="DI162" s="376"/>
      <c r="DJ162" s="376"/>
      <c r="DK162" s="376"/>
      <c r="DL162" s="376"/>
      <c r="DM162" s="376"/>
      <c r="DN162" s="376"/>
      <c r="DO162" s="376"/>
      <c r="DP162" s="377"/>
      <c r="DQ162" s="592"/>
      <c r="DR162" s="373"/>
      <c r="DS162" s="376"/>
      <c r="DT162" s="376"/>
      <c r="DU162" s="376"/>
      <c r="DV162" s="376"/>
      <c r="DW162" s="376"/>
      <c r="DX162" s="376"/>
      <c r="DY162" s="376"/>
      <c r="DZ162" s="376"/>
      <c r="EA162" s="376"/>
      <c r="EB162" s="376"/>
      <c r="EC162" s="376"/>
      <c r="ED162" s="376"/>
      <c r="EE162" s="376"/>
      <c r="EF162" s="374"/>
      <c r="EG162" s="374"/>
      <c r="EH162" s="374"/>
      <c r="EI162" s="374"/>
      <c r="EJ162" s="374"/>
      <c r="EK162" s="374"/>
      <c r="EL162" s="374"/>
      <c r="EM162" s="374"/>
      <c r="EN162" s="374"/>
      <c r="EO162" s="766">
        <f t="shared" si="236"/>
        <v>0</v>
      </c>
      <c r="EP162" s="374"/>
      <c r="EQ162" s="374"/>
      <c r="ER162" s="374"/>
      <c r="ES162" s="374"/>
      <c r="ET162" s="374"/>
      <c r="EU162" s="377"/>
      <c r="EV162" s="590"/>
      <c r="EW162" s="618">
        <f t="shared" si="210"/>
        <v>0</v>
      </c>
      <c r="EX162" s="709">
        <f t="shared" si="244"/>
        <v>0</v>
      </c>
      <c r="EY162" s="710">
        <f t="shared" si="245"/>
        <v>0</v>
      </c>
      <c r="EZ162" s="710">
        <f t="shared" si="246"/>
        <v>0</v>
      </c>
      <c r="FA162" s="711">
        <f t="shared" si="247"/>
        <v>0</v>
      </c>
      <c r="FB162" s="379"/>
      <c r="FC162" s="378"/>
      <c r="FD162" s="378"/>
      <c r="FE162" s="609"/>
      <c r="FF162" s="381">
        <f t="shared" si="211"/>
        <v>0</v>
      </c>
    </row>
    <row r="163" spans="1:162" s="277" customFormat="1" x14ac:dyDescent="0.15">
      <c r="A163" s="492">
        <v>149</v>
      </c>
      <c r="B163" s="493"/>
      <c r="C163" s="490"/>
      <c r="D163" s="777" t="str">
        <f>IF(C163="","",(VLOOKUP(C163,PD!A:B,2,FALSE)))</f>
        <v/>
      </c>
      <c r="E163" s="390"/>
      <c r="F163" s="390"/>
      <c r="G163" s="547"/>
      <c r="H163" s="528"/>
      <c r="I163" s="376"/>
      <c r="J163" s="528"/>
      <c r="K163" s="377"/>
      <c r="L163" s="373"/>
      <c r="M163" s="547"/>
      <c r="N163" s="374"/>
      <c r="O163" s="530"/>
      <c r="P163" s="528"/>
      <c r="Q163" s="511"/>
      <c r="R163" s="530"/>
      <c r="S163" s="376"/>
      <c r="T163" s="528"/>
      <c r="U163" s="757"/>
      <c r="V163" s="754"/>
      <c r="W163" s="528"/>
      <c r="X163" s="376"/>
      <c r="Y163" s="376"/>
      <c r="Z163" s="511"/>
      <c r="AA163" s="373"/>
      <c r="AB163" s="528"/>
      <c r="AC163" s="377"/>
      <c r="AD163" s="375"/>
      <c r="AE163" s="374"/>
      <c r="AF163" s="492"/>
      <c r="AG163" s="493"/>
      <c r="AH163" s="772"/>
      <c r="AI163" s="531"/>
      <c r="AJ163" s="530"/>
      <c r="AK163" s="541" t="str">
        <f>IF(AJ163="","",(VLOOKUP(AJ163,償却率表!A:B,2,FALSE)))</f>
        <v/>
      </c>
      <c r="AL163" s="505"/>
      <c r="AM163" s="524" t="str">
        <f>IF(AL163="","",(VLOOKUP(AL163,PD!G:H,2,FALSE)))</f>
        <v/>
      </c>
      <c r="AN163" s="599"/>
      <c r="AO163" s="533"/>
      <c r="AP163" s="620"/>
      <c r="AQ163" s="621"/>
      <c r="AR163" s="528" t="str">
        <f t="shared" si="212"/>
        <v/>
      </c>
      <c r="AS163" s="377" t="str">
        <f t="shared" si="237"/>
        <v/>
      </c>
      <c r="AT163" s="540"/>
      <c r="AU163" s="392"/>
      <c r="AV163" s="393"/>
      <c r="AW163" s="577"/>
      <c r="AX163" s="373"/>
      <c r="AY163" s="616"/>
      <c r="AZ163" s="521" t="str">
        <f>IF(AY163="","",(VLOOKUP(AY163,PD!J:K,2,FALSE)))</f>
        <v/>
      </c>
      <c r="BA163" s="528"/>
      <c r="BB163" s="589">
        <f t="shared" si="248"/>
        <v>0</v>
      </c>
      <c r="BC163" s="373"/>
      <c r="BD163" s="376"/>
      <c r="BE163" s="493"/>
      <c r="BF163" s="394">
        <f t="shared" si="213"/>
        <v>0</v>
      </c>
      <c r="BG163" s="395" t="str">
        <f t="shared" si="214"/>
        <v/>
      </c>
      <c r="BH163" s="396" t="str">
        <f t="shared" si="215"/>
        <v/>
      </c>
      <c r="BI163" s="396" t="str">
        <f t="shared" si="216"/>
        <v/>
      </c>
      <c r="BJ163" s="396" t="str">
        <f t="shared" si="217"/>
        <v/>
      </c>
      <c r="BK163" s="396" t="str">
        <f t="shared" si="218"/>
        <v/>
      </c>
      <c r="BL163" s="396" t="str">
        <f t="shared" si="219"/>
        <v/>
      </c>
      <c r="BM163" s="396" t="str">
        <f t="shared" si="220"/>
        <v/>
      </c>
      <c r="BN163" s="396" t="str">
        <f t="shared" si="221"/>
        <v/>
      </c>
      <c r="BO163" s="396" t="str">
        <f t="shared" si="222"/>
        <v/>
      </c>
      <c r="BP163" s="397" t="str">
        <f t="shared" si="223"/>
        <v/>
      </c>
      <c r="BQ163" s="782"/>
      <c r="BR163" s="380"/>
      <c r="BS163" s="600"/>
      <c r="BT163" s="394">
        <f t="shared" si="224"/>
        <v>0</v>
      </c>
      <c r="BU163" s="395" t="str">
        <f t="shared" si="225"/>
        <v/>
      </c>
      <c r="BV163" s="396" t="str">
        <f t="shared" si="226"/>
        <v/>
      </c>
      <c r="BW163" s="396" t="str">
        <f t="shared" si="227"/>
        <v/>
      </c>
      <c r="BX163" s="396" t="str">
        <f t="shared" si="228"/>
        <v/>
      </c>
      <c r="BY163" s="396" t="str">
        <f t="shared" si="229"/>
        <v/>
      </c>
      <c r="BZ163" s="396" t="str">
        <f t="shared" si="230"/>
        <v/>
      </c>
      <c r="CA163" s="396" t="str">
        <f t="shared" si="231"/>
        <v/>
      </c>
      <c r="CB163" s="396" t="str">
        <f t="shared" si="232"/>
        <v/>
      </c>
      <c r="CC163" s="396" t="str">
        <f t="shared" si="233"/>
        <v/>
      </c>
      <c r="CD163" s="396" t="str">
        <f t="shared" si="234"/>
        <v/>
      </c>
      <c r="CE163" s="397" t="str">
        <f t="shared" si="235"/>
        <v/>
      </c>
      <c r="CF163" s="379"/>
      <c r="CG163" s="378"/>
      <c r="CH163" s="378"/>
      <c r="CI163" s="378"/>
      <c r="CJ163" s="382"/>
      <c r="CK163" s="398">
        <f t="shared" si="238"/>
        <v>0</v>
      </c>
      <c r="CL163" s="709">
        <f t="shared" si="239"/>
        <v>0</v>
      </c>
      <c r="CM163" s="710">
        <f t="shared" si="240"/>
        <v>0</v>
      </c>
      <c r="CN163" s="710">
        <f t="shared" si="241"/>
        <v>0</v>
      </c>
      <c r="CO163" s="786">
        <f t="shared" si="242"/>
        <v>0</v>
      </c>
      <c r="CP163" s="617">
        <f t="shared" si="243"/>
        <v>0</v>
      </c>
      <c r="CQ163" s="503"/>
      <c r="CR163" s="373"/>
      <c r="CS163" s="377"/>
      <c r="CT163" s="590"/>
      <c r="CU163" s="590"/>
      <c r="CV163" s="373"/>
      <c r="CW163" s="376"/>
      <c r="CX163" s="376"/>
      <c r="CY163" s="376"/>
      <c r="CZ163" s="376"/>
      <c r="DA163" s="376"/>
      <c r="DB163" s="376"/>
      <c r="DC163" s="376"/>
      <c r="DD163" s="376"/>
      <c r="DE163" s="377"/>
      <c r="DF163" s="373"/>
      <c r="DG163" s="376"/>
      <c r="DH163" s="376"/>
      <c r="DI163" s="376"/>
      <c r="DJ163" s="376"/>
      <c r="DK163" s="376"/>
      <c r="DL163" s="376"/>
      <c r="DM163" s="376"/>
      <c r="DN163" s="376"/>
      <c r="DO163" s="376"/>
      <c r="DP163" s="377"/>
      <c r="DQ163" s="592"/>
      <c r="DR163" s="373"/>
      <c r="DS163" s="376"/>
      <c r="DT163" s="376"/>
      <c r="DU163" s="376"/>
      <c r="DV163" s="376"/>
      <c r="DW163" s="376"/>
      <c r="DX163" s="376"/>
      <c r="DY163" s="376"/>
      <c r="DZ163" s="376"/>
      <c r="EA163" s="376"/>
      <c r="EB163" s="376"/>
      <c r="EC163" s="376"/>
      <c r="ED163" s="376"/>
      <c r="EE163" s="376"/>
      <c r="EF163" s="374"/>
      <c r="EG163" s="374"/>
      <c r="EH163" s="374"/>
      <c r="EI163" s="374"/>
      <c r="EJ163" s="374"/>
      <c r="EK163" s="374"/>
      <c r="EL163" s="374"/>
      <c r="EM163" s="374"/>
      <c r="EN163" s="374"/>
      <c r="EO163" s="766">
        <f t="shared" si="236"/>
        <v>0</v>
      </c>
      <c r="EP163" s="374"/>
      <c r="EQ163" s="374"/>
      <c r="ER163" s="374"/>
      <c r="ES163" s="374"/>
      <c r="ET163" s="374"/>
      <c r="EU163" s="377"/>
      <c r="EV163" s="590"/>
      <c r="EW163" s="618">
        <f t="shared" si="210"/>
        <v>0</v>
      </c>
      <c r="EX163" s="709">
        <f t="shared" si="244"/>
        <v>0</v>
      </c>
      <c r="EY163" s="710">
        <f t="shared" si="245"/>
        <v>0</v>
      </c>
      <c r="EZ163" s="710">
        <f t="shared" si="246"/>
        <v>0</v>
      </c>
      <c r="FA163" s="711">
        <f t="shared" si="247"/>
        <v>0</v>
      </c>
      <c r="FB163" s="379"/>
      <c r="FC163" s="378"/>
      <c r="FD163" s="378"/>
      <c r="FE163" s="609"/>
      <c r="FF163" s="381">
        <f t="shared" si="211"/>
        <v>0</v>
      </c>
    </row>
    <row r="164" spans="1:162" s="277" customFormat="1" x14ac:dyDescent="0.15">
      <c r="A164" s="492">
        <v>150</v>
      </c>
      <c r="B164" s="493"/>
      <c r="C164" s="490"/>
      <c r="D164" s="777" t="str">
        <f>IF(C164="","",(VLOOKUP(C164,PD!A:B,2,FALSE)))</f>
        <v/>
      </c>
      <c r="E164" s="390"/>
      <c r="F164" s="390"/>
      <c r="G164" s="547"/>
      <c r="H164" s="528"/>
      <c r="I164" s="376"/>
      <c r="J164" s="528"/>
      <c r="K164" s="377"/>
      <c r="L164" s="373"/>
      <c r="M164" s="547"/>
      <c r="N164" s="374"/>
      <c r="O164" s="530"/>
      <c r="P164" s="528"/>
      <c r="Q164" s="511"/>
      <c r="R164" s="530"/>
      <c r="S164" s="376"/>
      <c r="T164" s="528"/>
      <c r="U164" s="757"/>
      <c r="V164" s="754"/>
      <c r="W164" s="528"/>
      <c r="X164" s="376"/>
      <c r="Y164" s="376"/>
      <c r="Z164" s="511"/>
      <c r="AA164" s="373"/>
      <c r="AB164" s="528"/>
      <c r="AC164" s="377"/>
      <c r="AD164" s="375"/>
      <c r="AE164" s="374"/>
      <c r="AF164" s="492"/>
      <c r="AG164" s="493"/>
      <c r="AH164" s="772"/>
      <c r="AI164" s="531"/>
      <c r="AJ164" s="530"/>
      <c r="AK164" s="541" t="str">
        <f>IF(AJ164="","",(VLOOKUP(AJ164,償却率表!A:B,2,FALSE)))</f>
        <v/>
      </c>
      <c r="AL164" s="505"/>
      <c r="AM164" s="524" t="str">
        <f>IF(AL164="","",(VLOOKUP(AL164,PD!G:H,2,FALSE)))</f>
        <v/>
      </c>
      <c r="AN164" s="599"/>
      <c r="AO164" s="533"/>
      <c r="AP164" s="620"/>
      <c r="AQ164" s="621"/>
      <c r="AR164" s="528" t="str">
        <f t="shared" si="212"/>
        <v/>
      </c>
      <c r="AS164" s="377" t="str">
        <f t="shared" si="237"/>
        <v/>
      </c>
      <c r="AT164" s="540"/>
      <c r="AU164" s="392"/>
      <c r="AV164" s="393"/>
      <c r="AW164" s="577"/>
      <c r="AX164" s="373"/>
      <c r="AY164" s="616"/>
      <c r="AZ164" s="521" t="str">
        <f>IF(AY164="","",(VLOOKUP(AY164,PD!J:K,2,FALSE)))</f>
        <v/>
      </c>
      <c r="BA164" s="528"/>
      <c r="BB164" s="589">
        <f t="shared" si="248"/>
        <v>0</v>
      </c>
      <c r="BC164" s="373"/>
      <c r="BD164" s="376"/>
      <c r="BE164" s="493"/>
      <c r="BF164" s="394">
        <f t="shared" si="213"/>
        <v>0</v>
      </c>
      <c r="BG164" s="395" t="str">
        <f t="shared" si="214"/>
        <v/>
      </c>
      <c r="BH164" s="396" t="str">
        <f t="shared" si="215"/>
        <v/>
      </c>
      <c r="BI164" s="396" t="str">
        <f t="shared" si="216"/>
        <v/>
      </c>
      <c r="BJ164" s="396" t="str">
        <f t="shared" si="217"/>
        <v/>
      </c>
      <c r="BK164" s="396" t="str">
        <f t="shared" si="218"/>
        <v/>
      </c>
      <c r="BL164" s="396" t="str">
        <f t="shared" si="219"/>
        <v/>
      </c>
      <c r="BM164" s="396" t="str">
        <f t="shared" si="220"/>
        <v/>
      </c>
      <c r="BN164" s="396" t="str">
        <f t="shared" si="221"/>
        <v/>
      </c>
      <c r="BO164" s="396" t="str">
        <f t="shared" si="222"/>
        <v/>
      </c>
      <c r="BP164" s="397" t="str">
        <f t="shared" si="223"/>
        <v/>
      </c>
      <c r="BQ164" s="782"/>
      <c r="BR164" s="380"/>
      <c r="BS164" s="600"/>
      <c r="BT164" s="394">
        <f t="shared" si="224"/>
        <v>0</v>
      </c>
      <c r="BU164" s="395" t="str">
        <f t="shared" si="225"/>
        <v/>
      </c>
      <c r="BV164" s="396" t="str">
        <f t="shared" si="226"/>
        <v/>
      </c>
      <c r="BW164" s="396" t="str">
        <f t="shared" si="227"/>
        <v/>
      </c>
      <c r="BX164" s="396" t="str">
        <f t="shared" si="228"/>
        <v/>
      </c>
      <c r="BY164" s="396" t="str">
        <f t="shared" si="229"/>
        <v/>
      </c>
      <c r="BZ164" s="396" t="str">
        <f t="shared" si="230"/>
        <v/>
      </c>
      <c r="CA164" s="396" t="str">
        <f t="shared" si="231"/>
        <v/>
      </c>
      <c r="CB164" s="396" t="str">
        <f t="shared" si="232"/>
        <v/>
      </c>
      <c r="CC164" s="396" t="str">
        <f t="shared" si="233"/>
        <v/>
      </c>
      <c r="CD164" s="396" t="str">
        <f t="shared" si="234"/>
        <v/>
      </c>
      <c r="CE164" s="397" t="str">
        <f t="shared" si="235"/>
        <v/>
      </c>
      <c r="CF164" s="379"/>
      <c r="CG164" s="378"/>
      <c r="CH164" s="378"/>
      <c r="CI164" s="378"/>
      <c r="CJ164" s="382"/>
      <c r="CK164" s="398">
        <f t="shared" si="238"/>
        <v>0</v>
      </c>
      <c r="CL164" s="709">
        <f t="shared" si="239"/>
        <v>0</v>
      </c>
      <c r="CM164" s="710">
        <f t="shared" si="240"/>
        <v>0</v>
      </c>
      <c r="CN164" s="710">
        <f t="shared" si="241"/>
        <v>0</v>
      </c>
      <c r="CO164" s="786">
        <f t="shared" si="242"/>
        <v>0</v>
      </c>
      <c r="CP164" s="617">
        <f t="shared" si="243"/>
        <v>0</v>
      </c>
      <c r="CQ164" s="503"/>
      <c r="CR164" s="373"/>
      <c r="CS164" s="377"/>
      <c r="CT164" s="590"/>
      <c r="CU164" s="725"/>
      <c r="CV164" s="373"/>
      <c r="CW164" s="376"/>
      <c r="CX164" s="376"/>
      <c r="CY164" s="376"/>
      <c r="CZ164" s="376"/>
      <c r="DA164" s="376"/>
      <c r="DB164" s="376"/>
      <c r="DC164" s="376"/>
      <c r="DD164" s="376"/>
      <c r="DE164" s="377"/>
      <c r="DF164" s="373"/>
      <c r="DG164" s="376"/>
      <c r="DH164" s="376"/>
      <c r="DI164" s="376"/>
      <c r="DJ164" s="376"/>
      <c r="DK164" s="376"/>
      <c r="DL164" s="376"/>
      <c r="DM164" s="376"/>
      <c r="DN164" s="376"/>
      <c r="DO164" s="376"/>
      <c r="DP164" s="377"/>
      <c r="DQ164" s="592"/>
      <c r="DR164" s="373"/>
      <c r="DS164" s="376"/>
      <c r="DT164" s="376"/>
      <c r="DU164" s="376"/>
      <c r="DV164" s="376"/>
      <c r="DW164" s="376"/>
      <c r="DX164" s="376"/>
      <c r="DY164" s="376"/>
      <c r="DZ164" s="376"/>
      <c r="EA164" s="376"/>
      <c r="EB164" s="376"/>
      <c r="EC164" s="376"/>
      <c r="ED164" s="376"/>
      <c r="EE164" s="376"/>
      <c r="EF164" s="374"/>
      <c r="EG164" s="374"/>
      <c r="EH164" s="374"/>
      <c r="EI164" s="374"/>
      <c r="EJ164" s="374"/>
      <c r="EK164" s="374"/>
      <c r="EL164" s="374"/>
      <c r="EM164" s="374"/>
      <c r="EN164" s="374"/>
      <c r="EO164" s="766">
        <f t="shared" si="236"/>
        <v>0</v>
      </c>
      <c r="EP164" s="374"/>
      <c r="EQ164" s="374"/>
      <c r="ER164" s="374"/>
      <c r="ES164" s="374"/>
      <c r="ET164" s="374"/>
      <c r="EU164" s="377"/>
      <c r="EV164" s="590"/>
      <c r="EW164" s="618">
        <f t="shared" si="210"/>
        <v>0</v>
      </c>
      <c r="EX164" s="709">
        <f t="shared" si="244"/>
        <v>0</v>
      </c>
      <c r="EY164" s="710">
        <f t="shared" si="245"/>
        <v>0</v>
      </c>
      <c r="EZ164" s="710">
        <f t="shared" si="246"/>
        <v>0</v>
      </c>
      <c r="FA164" s="711">
        <f t="shared" si="247"/>
        <v>0</v>
      </c>
      <c r="FB164" s="379"/>
      <c r="FC164" s="378"/>
      <c r="FD164" s="378"/>
      <c r="FE164" s="609"/>
      <c r="FF164" s="381">
        <f t="shared" si="211"/>
        <v>0</v>
      </c>
    </row>
    <row r="165" spans="1:162" s="277" customFormat="1" x14ac:dyDescent="0.15">
      <c r="A165" s="492">
        <v>151</v>
      </c>
      <c r="B165" s="493"/>
      <c r="C165" s="490"/>
      <c r="D165" s="777" t="str">
        <f>IF(C165="","",(VLOOKUP(C165,PD!A:B,2,FALSE)))</f>
        <v/>
      </c>
      <c r="E165" s="390"/>
      <c r="F165" s="390"/>
      <c r="G165" s="547"/>
      <c r="H165" s="528"/>
      <c r="I165" s="376"/>
      <c r="J165" s="528"/>
      <c r="K165" s="377"/>
      <c r="L165" s="373"/>
      <c r="M165" s="547"/>
      <c r="N165" s="374"/>
      <c r="O165" s="530"/>
      <c r="P165" s="528"/>
      <c r="Q165" s="511"/>
      <c r="R165" s="530"/>
      <c r="S165" s="376"/>
      <c r="T165" s="528"/>
      <c r="U165" s="757"/>
      <c r="V165" s="754"/>
      <c r="W165" s="528"/>
      <c r="X165" s="376"/>
      <c r="Y165" s="376"/>
      <c r="Z165" s="511"/>
      <c r="AA165" s="373"/>
      <c r="AB165" s="528"/>
      <c r="AC165" s="377"/>
      <c r="AD165" s="375"/>
      <c r="AE165" s="374"/>
      <c r="AF165" s="492"/>
      <c r="AG165" s="493"/>
      <c r="AH165" s="772"/>
      <c r="AI165" s="531"/>
      <c r="AJ165" s="530"/>
      <c r="AK165" s="541" t="str">
        <f>IF(AJ165="","",(VLOOKUP(AJ165,償却率表!A:B,2,FALSE)))</f>
        <v/>
      </c>
      <c r="AL165" s="505"/>
      <c r="AM165" s="524" t="str">
        <f>IF(AL165="","",(VLOOKUP(AL165,PD!G:H,2,FALSE)))</f>
        <v/>
      </c>
      <c r="AN165" s="599"/>
      <c r="AO165" s="533"/>
      <c r="AP165" s="620"/>
      <c r="AQ165" s="621"/>
      <c r="AR165" s="528" t="str">
        <f t="shared" si="212"/>
        <v/>
      </c>
      <c r="AS165" s="377" t="str">
        <f t="shared" si="237"/>
        <v/>
      </c>
      <c r="AT165" s="540"/>
      <c r="AU165" s="392"/>
      <c r="AV165" s="393"/>
      <c r="AW165" s="577"/>
      <c r="AX165" s="373"/>
      <c r="AY165" s="616"/>
      <c r="AZ165" s="521" t="str">
        <f>IF(AY165="","",(VLOOKUP(AY165,PD!J:K,2,FALSE)))</f>
        <v/>
      </c>
      <c r="BA165" s="528"/>
      <c r="BB165" s="589">
        <f t="shared" si="248"/>
        <v>0</v>
      </c>
      <c r="BC165" s="373"/>
      <c r="BD165" s="376"/>
      <c r="BE165" s="493"/>
      <c r="BF165" s="394">
        <f t="shared" si="213"/>
        <v>0</v>
      </c>
      <c r="BG165" s="395" t="str">
        <f t="shared" si="214"/>
        <v/>
      </c>
      <c r="BH165" s="396" t="str">
        <f t="shared" si="215"/>
        <v/>
      </c>
      <c r="BI165" s="396" t="str">
        <f t="shared" si="216"/>
        <v/>
      </c>
      <c r="BJ165" s="396" t="str">
        <f t="shared" si="217"/>
        <v/>
      </c>
      <c r="BK165" s="396" t="str">
        <f t="shared" si="218"/>
        <v/>
      </c>
      <c r="BL165" s="396" t="str">
        <f t="shared" si="219"/>
        <v/>
      </c>
      <c r="BM165" s="396" t="str">
        <f t="shared" si="220"/>
        <v/>
      </c>
      <c r="BN165" s="396" t="str">
        <f t="shared" si="221"/>
        <v/>
      </c>
      <c r="BO165" s="396" t="str">
        <f t="shared" si="222"/>
        <v/>
      </c>
      <c r="BP165" s="397" t="str">
        <f t="shared" si="223"/>
        <v/>
      </c>
      <c r="BQ165" s="782"/>
      <c r="BR165" s="380"/>
      <c r="BS165" s="600"/>
      <c r="BT165" s="394">
        <f t="shared" si="224"/>
        <v>0</v>
      </c>
      <c r="BU165" s="395" t="str">
        <f t="shared" si="225"/>
        <v/>
      </c>
      <c r="BV165" s="396" t="str">
        <f t="shared" si="226"/>
        <v/>
      </c>
      <c r="BW165" s="396" t="str">
        <f t="shared" si="227"/>
        <v/>
      </c>
      <c r="BX165" s="396" t="str">
        <f t="shared" si="228"/>
        <v/>
      </c>
      <c r="BY165" s="396" t="str">
        <f t="shared" si="229"/>
        <v/>
      </c>
      <c r="BZ165" s="396" t="str">
        <f t="shared" si="230"/>
        <v/>
      </c>
      <c r="CA165" s="396" t="str">
        <f t="shared" si="231"/>
        <v/>
      </c>
      <c r="CB165" s="396" t="str">
        <f t="shared" si="232"/>
        <v/>
      </c>
      <c r="CC165" s="396" t="str">
        <f t="shared" si="233"/>
        <v/>
      </c>
      <c r="CD165" s="396" t="str">
        <f t="shared" si="234"/>
        <v/>
      </c>
      <c r="CE165" s="397" t="str">
        <f t="shared" si="235"/>
        <v/>
      </c>
      <c r="CF165" s="379"/>
      <c r="CG165" s="378"/>
      <c r="CH165" s="378"/>
      <c r="CI165" s="378"/>
      <c r="CJ165" s="382"/>
      <c r="CK165" s="398">
        <f t="shared" si="238"/>
        <v>0</v>
      </c>
      <c r="CL165" s="709">
        <f t="shared" si="239"/>
        <v>0</v>
      </c>
      <c r="CM165" s="710">
        <f t="shared" si="240"/>
        <v>0</v>
      </c>
      <c r="CN165" s="710">
        <f t="shared" si="241"/>
        <v>0</v>
      </c>
      <c r="CO165" s="786">
        <f t="shared" si="242"/>
        <v>0</v>
      </c>
      <c r="CP165" s="617">
        <f t="shared" si="243"/>
        <v>0</v>
      </c>
      <c r="CQ165" s="503"/>
      <c r="CR165" s="373"/>
      <c r="CS165" s="377"/>
      <c r="CT165" s="590"/>
      <c r="CU165" s="590"/>
      <c r="CV165" s="373"/>
      <c r="CW165" s="376"/>
      <c r="CX165" s="376"/>
      <c r="CY165" s="376"/>
      <c r="CZ165" s="376"/>
      <c r="DA165" s="376"/>
      <c r="DB165" s="376"/>
      <c r="DC165" s="376"/>
      <c r="DD165" s="376"/>
      <c r="DE165" s="377"/>
      <c r="DF165" s="373"/>
      <c r="DG165" s="376"/>
      <c r="DH165" s="376"/>
      <c r="DI165" s="376"/>
      <c r="DJ165" s="376"/>
      <c r="DK165" s="376"/>
      <c r="DL165" s="376"/>
      <c r="DM165" s="376"/>
      <c r="DN165" s="376"/>
      <c r="DO165" s="376"/>
      <c r="DP165" s="377"/>
      <c r="DQ165" s="592"/>
      <c r="DR165" s="373"/>
      <c r="DS165" s="376"/>
      <c r="DT165" s="376"/>
      <c r="DU165" s="376"/>
      <c r="DV165" s="376"/>
      <c r="DW165" s="376"/>
      <c r="DX165" s="376"/>
      <c r="DY165" s="376"/>
      <c r="DZ165" s="376"/>
      <c r="EA165" s="376"/>
      <c r="EB165" s="376"/>
      <c r="EC165" s="376"/>
      <c r="ED165" s="376"/>
      <c r="EE165" s="376"/>
      <c r="EF165" s="374"/>
      <c r="EG165" s="374"/>
      <c r="EH165" s="374"/>
      <c r="EI165" s="374"/>
      <c r="EJ165" s="374"/>
      <c r="EK165" s="374"/>
      <c r="EL165" s="374"/>
      <c r="EM165" s="374"/>
      <c r="EN165" s="374"/>
      <c r="EO165" s="766">
        <f t="shared" si="236"/>
        <v>0</v>
      </c>
      <c r="EP165" s="374"/>
      <c r="EQ165" s="374"/>
      <c r="ER165" s="374"/>
      <c r="ES165" s="374"/>
      <c r="ET165" s="374"/>
      <c r="EU165" s="377"/>
      <c r="EV165" s="590"/>
      <c r="EW165" s="618">
        <f t="shared" si="210"/>
        <v>0</v>
      </c>
      <c r="EX165" s="709">
        <f t="shared" si="244"/>
        <v>0</v>
      </c>
      <c r="EY165" s="710">
        <f t="shared" si="245"/>
        <v>0</v>
      </c>
      <c r="EZ165" s="710">
        <f t="shared" si="246"/>
        <v>0</v>
      </c>
      <c r="FA165" s="711">
        <f t="shared" si="247"/>
        <v>0</v>
      </c>
      <c r="FB165" s="379"/>
      <c r="FC165" s="378"/>
      <c r="FD165" s="378"/>
      <c r="FE165" s="609"/>
      <c r="FF165" s="381">
        <f t="shared" si="211"/>
        <v>0</v>
      </c>
    </row>
    <row r="166" spans="1:162" s="277" customFormat="1" x14ac:dyDescent="0.15">
      <c r="A166" s="492">
        <v>152</v>
      </c>
      <c r="B166" s="493"/>
      <c r="C166" s="490"/>
      <c r="D166" s="777" t="str">
        <f>IF(C166="","",(VLOOKUP(C166,PD!A:B,2,FALSE)))</f>
        <v/>
      </c>
      <c r="E166" s="390"/>
      <c r="F166" s="390"/>
      <c r="G166" s="547"/>
      <c r="H166" s="528"/>
      <c r="I166" s="376"/>
      <c r="J166" s="528"/>
      <c r="K166" s="377"/>
      <c r="L166" s="373"/>
      <c r="M166" s="547"/>
      <c r="N166" s="374"/>
      <c r="O166" s="530"/>
      <c r="P166" s="528"/>
      <c r="Q166" s="511"/>
      <c r="R166" s="530"/>
      <c r="S166" s="376"/>
      <c r="T166" s="528"/>
      <c r="U166" s="757"/>
      <c r="V166" s="754"/>
      <c r="W166" s="528"/>
      <c r="X166" s="376"/>
      <c r="Y166" s="376"/>
      <c r="Z166" s="511"/>
      <c r="AA166" s="373"/>
      <c r="AB166" s="528"/>
      <c r="AC166" s="377"/>
      <c r="AD166" s="375"/>
      <c r="AE166" s="374"/>
      <c r="AF166" s="492"/>
      <c r="AG166" s="493"/>
      <c r="AH166" s="772"/>
      <c r="AI166" s="531"/>
      <c r="AJ166" s="530"/>
      <c r="AK166" s="541" t="str">
        <f>IF(AJ166="","",(VLOOKUP(AJ166,償却率表!A:B,2,FALSE)))</f>
        <v/>
      </c>
      <c r="AL166" s="505"/>
      <c r="AM166" s="524" t="str">
        <f>IF(AL166="","",(VLOOKUP(AL166,PD!G:H,2,FALSE)))</f>
        <v/>
      </c>
      <c r="AN166" s="599"/>
      <c r="AO166" s="533"/>
      <c r="AP166" s="620"/>
      <c r="AQ166" s="621"/>
      <c r="AR166" s="528" t="str">
        <f t="shared" si="212"/>
        <v/>
      </c>
      <c r="AS166" s="377" t="str">
        <f t="shared" si="237"/>
        <v/>
      </c>
      <c r="AT166" s="540"/>
      <c r="AU166" s="392"/>
      <c r="AV166" s="393"/>
      <c r="AW166" s="577"/>
      <c r="AX166" s="373"/>
      <c r="AY166" s="616"/>
      <c r="AZ166" s="521" t="str">
        <f>IF(AY166="","",(VLOOKUP(AY166,PD!J:K,2,FALSE)))</f>
        <v/>
      </c>
      <c r="BA166" s="528"/>
      <c r="BB166" s="589">
        <f t="shared" si="248"/>
        <v>0</v>
      </c>
      <c r="BC166" s="373"/>
      <c r="BD166" s="376"/>
      <c r="BE166" s="493"/>
      <c r="BF166" s="394">
        <f t="shared" si="213"/>
        <v>0</v>
      </c>
      <c r="BG166" s="395" t="str">
        <f t="shared" si="214"/>
        <v/>
      </c>
      <c r="BH166" s="396" t="str">
        <f t="shared" si="215"/>
        <v/>
      </c>
      <c r="BI166" s="396" t="str">
        <f t="shared" si="216"/>
        <v/>
      </c>
      <c r="BJ166" s="396" t="str">
        <f t="shared" si="217"/>
        <v/>
      </c>
      <c r="BK166" s="396" t="str">
        <f t="shared" si="218"/>
        <v/>
      </c>
      <c r="BL166" s="396" t="str">
        <f t="shared" si="219"/>
        <v/>
      </c>
      <c r="BM166" s="396" t="str">
        <f t="shared" si="220"/>
        <v/>
      </c>
      <c r="BN166" s="396" t="str">
        <f t="shared" si="221"/>
        <v/>
      </c>
      <c r="BO166" s="396" t="str">
        <f t="shared" si="222"/>
        <v/>
      </c>
      <c r="BP166" s="397" t="str">
        <f t="shared" si="223"/>
        <v/>
      </c>
      <c r="BQ166" s="782"/>
      <c r="BR166" s="380"/>
      <c r="BS166" s="600"/>
      <c r="BT166" s="394">
        <f t="shared" si="224"/>
        <v>0</v>
      </c>
      <c r="BU166" s="395" t="str">
        <f t="shared" si="225"/>
        <v/>
      </c>
      <c r="BV166" s="396" t="str">
        <f t="shared" si="226"/>
        <v/>
      </c>
      <c r="BW166" s="396" t="str">
        <f t="shared" si="227"/>
        <v/>
      </c>
      <c r="BX166" s="396" t="str">
        <f t="shared" si="228"/>
        <v/>
      </c>
      <c r="BY166" s="396" t="str">
        <f t="shared" si="229"/>
        <v/>
      </c>
      <c r="BZ166" s="396" t="str">
        <f t="shared" si="230"/>
        <v/>
      </c>
      <c r="CA166" s="396" t="str">
        <f t="shared" si="231"/>
        <v/>
      </c>
      <c r="CB166" s="396" t="str">
        <f t="shared" si="232"/>
        <v/>
      </c>
      <c r="CC166" s="396" t="str">
        <f t="shared" si="233"/>
        <v/>
      </c>
      <c r="CD166" s="396" t="str">
        <f t="shared" si="234"/>
        <v/>
      </c>
      <c r="CE166" s="397" t="str">
        <f t="shared" si="235"/>
        <v/>
      </c>
      <c r="CF166" s="379"/>
      <c r="CG166" s="378"/>
      <c r="CH166" s="378"/>
      <c r="CI166" s="378"/>
      <c r="CJ166" s="382"/>
      <c r="CK166" s="398">
        <f t="shared" si="238"/>
        <v>0</v>
      </c>
      <c r="CL166" s="709">
        <f t="shared" si="239"/>
        <v>0</v>
      </c>
      <c r="CM166" s="710">
        <f t="shared" si="240"/>
        <v>0</v>
      </c>
      <c r="CN166" s="710">
        <f t="shared" si="241"/>
        <v>0</v>
      </c>
      <c r="CO166" s="786">
        <f t="shared" si="242"/>
        <v>0</v>
      </c>
      <c r="CP166" s="617">
        <f t="shared" si="243"/>
        <v>0</v>
      </c>
      <c r="CQ166" s="503"/>
      <c r="CR166" s="373"/>
      <c r="CS166" s="377"/>
      <c r="CT166" s="590"/>
      <c r="CU166" s="590"/>
      <c r="CV166" s="373"/>
      <c r="CW166" s="376"/>
      <c r="CX166" s="376"/>
      <c r="CY166" s="376"/>
      <c r="CZ166" s="376"/>
      <c r="DA166" s="376"/>
      <c r="DB166" s="376"/>
      <c r="DC166" s="376"/>
      <c r="DD166" s="376"/>
      <c r="DE166" s="377"/>
      <c r="DF166" s="373"/>
      <c r="DG166" s="376"/>
      <c r="DH166" s="376"/>
      <c r="DI166" s="376"/>
      <c r="DJ166" s="376"/>
      <c r="DK166" s="376"/>
      <c r="DL166" s="376"/>
      <c r="DM166" s="376"/>
      <c r="DN166" s="376"/>
      <c r="DO166" s="376"/>
      <c r="DP166" s="377"/>
      <c r="DQ166" s="592"/>
      <c r="DR166" s="373"/>
      <c r="DS166" s="376"/>
      <c r="DT166" s="376"/>
      <c r="DU166" s="376"/>
      <c r="DV166" s="376"/>
      <c r="DW166" s="376"/>
      <c r="DX166" s="376"/>
      <c r="DY166" s="376"/>
      <c r="DZ166" s="376"/>
      <c r="EA166" s="376"/>
      <c r="EB166" s="376"/>
      <c r="EC166" s="376"/>
      <c r="ED166" s="376"/>
      <c r="EE166" s="376"/>
      <c r="EF166" s="374"/>
      <c r="EG166" s="374"/>
      <c r="EH166" s="374"/>
      <c r="EI166" s="374"/>
      <c r="EJ166" s="374"/>
      <c r="EK166" s="374"/>
      <c r="EL166" s="374"/>
      <c r="EM166" s="374"/>
      <c r="EN166" s="374"/>
      <c r="EO166" s="766">
        <f t="shared" si="236"/>
        <v>0</v>
      </c>
      <c r="EP166" s="374"/>
      <c r="EQ166" s="374"/>
      <c r="ER166" s="374"/>
      <c r="ES166" s="374"/>
      <c r="ET166" s="374"/>
      <c r="EU166" s="377"/>
      <c r="EV166" s="590"/>
      <c r="EW166" s="618">
        <f t="shared" si="210"/>
        <v>0</v>
      </c>
      <c r="EX166" s="709">
        <f t="shared" si="244"/>
        <v>0</v>
      </c>
      <c r="EY166" s="710">
        <f t="shared" si="245"/>
        <v>0</v>
      </c>
      <c r="EZ166" s="710">
        <f t="shared" si="246"/>
        <v>0</v>
      </c>
      <c r="FA166" s="711">
        <f t="shared" si="247"/>
        <v>0</v>
      </c>
      <c r="FB166" s="379"/>
      <c r="FC166" s="378"/>
      <c r="FD166" s="378"/>
      <c r="FE166" s="609"/>
      <c r="FF166" s="381">
        <f t="shared" si="211"/>
        <v>0</v>
      </c>
    </row>
    <row r="167" spans="1:162" s="277" customFormat="1" x14ac:dyDescent="0.15">
      <c r="A167" s="492">
        <v>153</v>
      </c>
      <c r="B167" s="493"/>
      <c r="C167" s="490"/>
      <c r="D167" s="777" t="str">
        <f>IF(C167="","",(VLOOKUP(C167,PD!A:B,2,FALSE)))</f>
        <v/>
      </c>
      <c r="E167" s="390"/>
      <c r="F167" s="390"/>
      <c r="G167" s="547"/>
      <c r="H167" s="528"/>
      <c r="I167" s="376"/>
      <c r="J167" s="528"/>
      <c r="K167" s="377"/>
      <c r="L167" s="373"/>
      <c r="M167" s="547"/>
      <c r="N167" s="374"/>
      <c r="O167" s="530"/>
      <c r="P167" s="528"/>
      <c r="Q167" s="511"/>
      <c r="R167" s="530"/>
      <c r="S167" s="376"/>
      <c r="T167" s="528"/>
      <c r="U167" s="757"/>
      <c r="V167" s="754"/>
      <c r="W167" s="528"/>
      <c r="X167" s="376"/>
      <c r="Y167" s="376"/>
      <c r="Z167" s="511"/>
      <c r="AA167" s="373"/>
      <c r="AB167" s="528"/>
      <c r="AC167" s="377"/>
      <c r="AD167" s="375"/>
      <c r="AE167" s="374"/>
      <c r="AF167" s="492"/>
      <c r="AG167" s="493"/>
      <c r="AH167" s="772"/>
      <c r="AI167" s="531"/>
      <c r="AJ167" s="530"/>
      <c r="AK167" s="541" t="str">
        <f>IF(AJ167="","",(VLOOKUP(AJ167,償却率表!A:B,2,FALSE)))</f>
        <v/>
      </c>
      <c r="AL167" s="505"/>
      <c r="AM167" s="524" t="str">
        <f>IF(AL167="","",(VLOOKUP(AL167,PD!G:H,2,FALSE)))</f>
        <v/>
      </c>
      <c r="AN167" s="599"/>
      <c r="AO167" s="533"/>
      <c r="AP167" s="620"/>
      <c r="AQ167" s="621"/>
      <c r="AR167" s="528" t="str">
        <f t="shared" si="212"/>
        <v/>
      </c>
      <c r="AS167" s="377" t="str">
        <f t="shared" si="237"/>
        <v/>
      </c>
      <c r="AT167" s="540"/>
      <c r="AU167" s="392"/>
      <c r="AV167" s="393"/>
      <c r="AW167" s="577"/>
      <c r="AX167" s="373"/>
      <c r="AY167" s="616"/>
      <c r="AZ167" s="521" t="str">
        <f>IF(AY167="","",(VLOOKUP(AY167,PD!J:K,2,FALSE)))</f>
        <v/>
      </c>
      <c r="BA167" s="528"/>
      <c r="BB167" s="589">
        <f t="shared" si="248"/>
        <v>0</v>
      </c>
      <c r="BC167" s="373"/>
      <c r="BD167" s="376"/>
      <c r="BE167" s="493"/>
      <c r="BF167" s="394">
        <f t="shared" si="213"/>
        <v>0</v>
      </c>
      <c r="BG167" s="395" t="str">
        <f t="shared" si="214"/>
        <v/>
      </c>
      <c r="BH167" s="396" t="str">
        <f t="shared" si="215"/>
        <v/>
      </c>
      <c r="BI167" s="396" t="str">
        <f t="shared" si="216"/>
        <v/>
      </c>
      <c r="BJ167" s="396" t="str">
        <f t="shared" si="217"/>
        <v/>
      </c>
      <c r="BK167" s="396" t="str">
        <f t="shared" si="218"/>
        <v/>
      </c>
      <c r="BL167" s="396" t="str">
        <f t="shared" si="219"/>
        <v/>
      </c>
      <c r="BM167" s="396" t="str">
        <f t="shared" si="220"/>
        <v/>
      </c>
      <c r="BN167" s="396" t="str">
        <f t="shared" si="221"/>
        <v/>
      </c>
      <c r="BO167" s="396" t="str">
        <f t="shared" si="222"/>
        <v/>
      </c>
      <c r="BP167" s="397" t="str">
        <f t="shared" si="223"/>
        <v/>
      </c>
      <c r="BQ167" s="782"/>
      <c r="BR167" s="380"/>
      <c r="BS167" s="600"/>
      <c r="BT167" s="394">
        <f t="shared" si="224"/>
        <v>0</v>
      </c>
      <c r="BU167" s="395" t="str">
        <f t="shared" si="225"/>
        <v/>
      </c>
      <c r="BV167" s="396" t="str">
        <f t="shared" si="226"/>
        <v/>
      </c>
      <c r="BW167" s="396" t="str">
        <f t="shared" si="227"/>
        <v/>
      </c>
      <c r="BX167" s="396" t="str">
        <f t="shared" si="228"/>
        <v/>
      </c>
      <c r="BY167" s="396" t="str">
        <f t="shared" si="229"/>
        <v/>
      </c>
      <c r="BZ167" s="396" t="str">
        <f t="shared" si="230"/>
        <v/>
      </c>
      <c r="CA167" s="396" t="str">
        <f t="shared" si="231"/>
        <v/>
      </c>
      <c r="CB167" s="396" t="str">
        <f t="shared" si="232"/>
        <v/>
      </c>
      <c r="CC167" s="396" t="str">
        <f t="shared" si="233"/>
        <v/>
      </c>
      <c r="CD167" s="396" t="str">
        <f t="shared" si="234"/>
        <v/>
      </c>
      <c r="CE167" s="397" t="str">
        <f t="shared" si="235"/>
        <v/>
      </c>
      <c r="CF167" s="379"/>
      <c r="CG167" s="378"/>
      <c r="CH167" s="378"/>
      <c r="CI167" s="378"/>
      <c r="CJ167" s="382"/>
      <c r="CK167" s="398">
        <f t="shared" si="238"/>
        <v>0</v>
      </c>
      <c r="CL167" s="709">
        <f t="shared" si="239"/>
        <v>0</v>
      </c>
      <c r="CM167" s="710">
        <f t="shared" si="240"/>
        <v>0</v>
      </c>
      <c r="CN167" s="710">
        <f t="shared" si="241"/>
        <v>0</v>
      </c>
      <c r="CO167" s="786">
        <f t="shared" si="242"/>
        <v>0</v>
      </c>
      <c r="CP167" s="617">
        <f t="shared" si="243"/>
        <v>0</v>
      </c>
      <c r="CQ167" s="503"/>
      <c r="CR167" s="373"/>
      <c r="CS167" s="377"/>
      <c r="CT167" s="590"/>
      <c r="CU167" s="725"/>
      <c r="CV167" s="373"/>
      <c r="CW167" s="376"/>
      <c r="CX167" s="376"/>
      <c r="CY167" s="376"/>
      <c r="CZ167" s="376"/>
      <c r="DA167" s="376"/>
      <c r="DB167" s="376"/>
      <c r="DC167" s="376"/>
      <c r="DD167" s="376"/>
      <c r="DE167" s="377"/>
      <c r="DF167" s="373"/>
      <c r="DG167" s="376"/>
      <c r="DH167" s="376"/>
      <c r="DI167" s="376"/>
      <c r="DJ167" s="376"/>
      <c r="DK167" s="376"/>
      <c r="DL167" s="376"/>
      <c r="DM167" s="376"/>
      <c r="DN167" s="376"/>
      <c r="DO167" s="376"/>
      <c r="DP167" s="377"/>
      <c r="DQ167" s="592"/>
      <c r="DR167" s="373"/>
      <c r="DS167" s="376"/>
      <c r="DT167" s="376"/>
      <c r="DU167" s="376"/>
      <c r="DV167" s="376"/>
      <c r="DW167" s="376"/>
      <c r="DX167" s="376"/>
      <c r="DY167" s="376"/>
      <c r="DZ167" s="376"/>
      <c r="EA167" s="376"/>
      <c r="EB167" s="376"/>
      <c r="EC167" s="376"/>
      <c r="ED167" s="376"/>
      <c r="EE167" s="376"/>
      <c r="EF167" s="374"/>
      <c r="EG167" s="374"/>
      <c r="EH167" s="374"/>
      <c r="EI167" s="374"/>
      <c r="EJ167" s="374"/>
      <c r="EK167" s="374"/>
      <c r="EL167" s="374"/>
      <c r="EM167" s="374"/>
      <c r="EN167" s="374"/>
      <c r="EO167" s="766">
        <f t="shared" si="236"/>
        <v>0</v>
      </c>
      <c r="EP167" s="374"/>
      <c r="EQ167" s="374"/>
      <c r="ER167" s="374"/>
      <c r="ES167" s="374"/>
      <c r="ET167" s="374"/>
      <c r="EU167" s="377"/>
      <c r="EV167" s="590"/>
      <c r="EW167" s="618">
        <f t="shared" si="210"/>
        <v>0</v>
      </c>
      <c r="EX167" s="709">
        <f t="shared" si="244"/>
        <v>0</v>
      </c>
      <c r="EY167" s="710">
        <f t="shared" si="245"/>
        <v>0</v>
      </c>
      <c r="EZ167" s="710">
        <f t="shared" si="246"/>
        <v>0</v>
      </c>
      <c r="FA167" s="711">
        <f t="shared" si="247"/>
        <v>0</v>
      </c>
      <c r="FB167" s="379"/>
      <c r="FC167" s="378"/>
      <c r="FD167" s="378"/>
      <c r="FE167" s="609"/>
      <c r="FF167" s="381">
        <f t="shared" si="211"/>
        <v>0</v>
      </c>
    </row>
    <row r="168" spans="1:162" s="277" customFormat="1" x14ac:dyDescent="0.15">
      <c r="A168" s="492">
        <v>154</v>
      </c>
      <c r="B168" s="493"/>
      <c r="C168" s="490"/>
      <c r="D168" s="777" t="str">
        <f>IF(C168="","",(VLOOKUP(C168,PD!A:B,2,FALSE)))</f>
        <v/>
      </c>
      <c r="E168" s="390"/>
      <c r="F168" s="390"/>
      <c r="G168" s="547"/>
      <c r="H168" s="528"/>
      <c r="I168" s="376"/>
      <c r="J168" s="528"/>
      <c r="K168" s="377"/>
      <c r="L168" s="373"/>
      <c r="M168" s="547"/>
      <c r="N168" s="374"/>
      <c r="O168" s="530"/>
      <c r="P168" s="528"/>
      <c r="Q168" s="511"/>
      <c r="R168" s="530"/>
      <c r="S168" s="376"/>
      <c r="T168" s="528"/>
      <c r="U168" s="757"/>
      <c r="V168" s="754"/>
      <c r="W168" s="528"/>
      <c r="X168" s="376"/>
      <c r="Y168" s="376"/>
      <c r="Z168" s="511"/>
      <c r="AA168" s="373"/>
      <c r="AB168" s="528"/>
      <c r="AC168" s="377"/>
      <c r="AD168" s="375"/>
      <c r="AE168" s="374"/>
      <c r="AF168" s="492"/>
      <c r="AG168" s="493"/>
      <c r="AH168" s="772"/>
      <c r="AI168" s="531"/>
      <c r="AJ168" s="530"/>
      <c r="AK168" s="541" t="str">
        <f>IF(AJ168="","",(VLOOKUP(AJ168,償却率表!A:B,2,FALSE)))</f>
        <v/>
      </c>
      <c r="AL168" s="505"/>
      <c r="AM168" s="524" t="str">
        <f>IF(AL168="","",(VLOOKUP(AL168,PD!G:H,2,FALSE)))</f>
        <v/>
      </c>
      <c r="AN168" s="599"/>
      <c r="AO168" s="533"/>
      <c r="AP168" s="620"/>
      <c r="AQ168" s="621"/>
      <c r="AR168" s="528" t="str">
        <f t="shared" si="212"/>
        <v/>
      </c>
      <c r="AS168" s="377" t="str">
        <f t="shared" si="237"/>
        <v/>
      </c>
      <c r="AT168" s="540"/>
      <c r="AU168" s="392"/>
      <c r="AV168" s="393"/>
      <c r="AW168" s="577"/>
      <c r="AX168" s="373"/>
      <c r="AY168" s="616"/>
      <c r="AZ168" s="521" t="str">
        <f>IF(AY168="","",(VLOOKUP(AY168,PD!J:K,2,FALSE)))</f>
        <v/>
      </c>
      <c r="BA168" s="528"/>
      <c r="BB168" s="589">
        <f t="shared" si="248"/>
        <v>0</v>
      </c>
      <c r="BC168" s="373"/>
      <c r="BD168" s="376"/>
      <c r="BE168" s="493"/>
      <c r="BF168" s="394">
        <f t="shared" si="213"/>
        <v>0</v>
      </c>
      <c r="BG168" s="395" t="str">
        <f t="shared" si="214"/>
        <v/>
      </c>
      <c r="BH168" s="396" t="str">
        <f t="shared" si="215"/>
        <v/>
      </c>
      <c r="BI168" s="396" t="str">
        <f t="shared" si="216"/>
        <v/>
      </c>
      <c r="BJ168" s="396" t="str">
        <f t="shared" si="217"/>
        <v/>
      </c>
      <c r="BK168" s="396" t="str">
        <f t="shared" si="218"/>
        <v/>
      </c>
      <c r="BL168" s="396" t="str">
        <f t="shared" si="219"/>
        <v/>
      </c>
      <c r="BM168" s="396" t="str">
        <f t="shared" si="220"/>
        <v/>
      </c>
      <c r="BN168" s="396" t="str">
        <f t="shared" si="221"/>
        <v/>
      </c>
      <c r="BO168" s="396" t="str">
        <f t="shared" si="222"/>
        <v/>
      </c>
      <c r="BP168" s="397" t="str">
        <f t="shared" si="223"/>
        <v/>
      </c>
      <c r="BQ168" s="782"/>
      <c r="BR168" s="380"/>
      <c r="BS168" s="600"/>
      <c r="BT168" s="394">
        <f t="shared" si="224"/>
        <v>0</v>
      </c>
      <c r="BU168" s="395" t="str">
        <f t="shared" si="225"/>
        <v/>
      </c>
      <c r="BV168" s="396" t="str">
        <f t="shared" si="226"/>
        <v/>
      </c>
      <c r="BW168" s="396" t="str">
        <f t="shared" si="227"/>
        <v/>
      </c>
      <c r="BX168" s="396" t="str">
        <f t="shared" si="228"/>
        <v/>
      </c>
      <c r="BY168" s="396" t="str">
        <f t="shared" si="229"/>
        <v/>
      </c>
      <c r="BZ168" s="396" t="str">
        <f t="shared" si="230"/>
        <v/>
      </c>
      <c r="CA168" s="396" t="str">
        <f t="shared" si="231"/>
        <v/>
      </c>
      <c r="CB168" s="396" t="str">
        <f t="shared" si="232"/>
        <v/>
      </c>
      <c r="CC168" s="396" t="str">
        <f t="shared" si="233"/>
        <v/>
      </c>
      <c r="CD168" s="396" t="str">
        <f t="shared" si="234"/>
        <v/>
      </c>
      <c r="CE168" s="397" t="str">
        <f t="shared" si="235"/>
        <v/>
      </c>
      <c r="CF168" s="379"/>
      <c r="CG168" s="378"/>
      <c r="CH168" s="378"/>
      <c r="CI168" s="378"/>
      <c r="CJ168" s="382"/>
      <c r="CK168" s="398">
        <f t="shared" si="238"/>
        <v>0</v>
      </c>
      <c r="CL168" s="709">
        <f t="shared" si="239"/>
        <v>0</v>
      </c>
      <c r="CM168" s="710">
        <f t="shared" si="240"/>
        <v>0</v>
      </c>
      <c r="CN168" s="710">
        <f t="shared" si="241"/>
        <v>0</v>
      </c>
      <c r="CO168" s="786">
        <f t="shared" si="242"/>
        <v>0</v>
      </c>
      <c r="CP168" s="617">
        <f t="shared" si="243"/>
        <v>0</v>
      </c>
      <c r="CQ168" s="503"/>
      <c r="CR168" s="373"/>
      <c r="CS168" s="377"/>
      <c r="CT168" s="590"/>
      <c r="CU168" s="725"/>
      <c r="CV168" s="373"/>
      <c r="CW168" s="376"/>
      <c r="CX168" s="376"/>
      <c r="CY168" s="376"/>
      <c r="CZ168" s="376"/>
      <c r="DA168" s="376"/>
      <c r="DB168" s="376"/>
      <c r="DC168" s="376"/>
      <c r="DD168" s="376"/>
      <c r="DE168" s="377"/>
      <c r="DF168" s="373"/>
      <c r="DG168" s="376"/>
      <c r="DH168" s="376"/>
      <c r="DI168" s="376"/>
      <c r="DJ168" s="376"/>
      <c r="DK168" s="376"/>
      <c r="DL168" s="376"/>
      <c r="DM168" s="376"/>
      <c r="DN168" s="376"/>
      <c r="DO168" s="376"/>
      <c r="DP168" s="377"/>
      <c r="DQ168" s="592"/>
      <c r="DR168" s="373"/>
      <c r="DS168" s="376"/>
      <c r="DT168" s="376"/>
      <c r="DU168" s="376"/>
      <c r="DV168" s="376"/>
      <c r="DW168" s="376"/>
      <c r="DX168" s="376"/>
      <c r="DY168" s="376"/>
      <c r="DZ168" s="376"/>
      <c r="EA168" s="376"/>
      <c r="EB168" s="376"/>
      <c r="EC168" s="376"/>
      <c r="ED168" s="376"/>
      <c r="EE168" s="376"/>
      <c r="EF168" s="374"/>
      <c r="EG168" s="374"/>
      <c r="EH168" s="374"/>
      <c r="EI168" s="374"/>
      <c r="EJ168" s="374"/>
      <c r="EK168" s="374"/>
      <c r="EL168" s="374"/>
      <c r="EM168" s="374"/>
      <c r="EN168" s="374"/>
      <c r="EO168" s="766">
        <f t="shared" si="236"/>
        <v>0</v>
      </c>
      <c r="EP168" s="374"/>
      <c r="EQ168" s="374"/>
      <c r="ER168" s="374"/>
      <c r="ES168" s="374"/>
      <c r="ET168" s="374"/>
      <c r="EU168" s="377"/>
      <c r="EV168" s="590"/>
      <c r="EW168" s="618">
        <f t="shared" si="210"/>
        <v>0</v>
      </c>
      <c r="EX168" s="709">
        <f t="shared" si="244"/>
        <v>0</v>
      </c>
      <c r="EY168" s="710">
        <f t="shared" si="245"/>
        <v>0</v>
      </c>
      <c r="EZ168" s="710">
        <f t="shared" si="246"/>
        <v>0</v>
      </c>
      <c r="FA168" s="711">
        <f t="shared" si="247"/>
        <v>0</v>
      </c>
      <c r="FB168" s="379"/>
      <c r="FC168" s="378"/>
      <c r="FD168" s="378"/>
      <c r="FE168" s="609"/>
      <c r="FF168" s="381">
        <f t="shared" si="211"/>
        <v>0</v>
      </c>
    </row>
    <row r="169" spans="1:162" s="277" customFormat="1" x14ac:dyDescent="0.15">
      <c r="A169" s="492">
        <v>155</v>
      </c>
      <c r="B169" s="493"/>
      <c r="C169" s="490"/>
      <c r="D169" s="777" t="str">
        <f>IF(C169="","",(VLOOKUP(C169,PD!A:B,2,FALSE)))</f>
        <v/>
      </c>
      <c r="E169" s="390"/>
      <c r="F169" s="390"/>
      <c r="G169" s="547"/>
      <c r="H169" s="528"/>
      <c r="I169" s="376"/>
      <c r="J169" s="528"/>
      <c r="K169" s="377"/>
      <c r="L169" s="373"/>
      <c r="M169" s="547"/>
      <c r="N169" s="374"/>
      <c r="O169" s="530"/>
      <c r="P169" s="528"/>
      <c r="Q169" s="511"/>
      <c r="R169" s="530"/>
      <c r="S169" s="376"/>
      <c r="T169" s="528"/>
      <c r="U169" s="757"/>
      <c r="V169" s="754"/>
      <c r="W169" s="528"/>
      <c r="X169" s="376"/>
      <c r="Y169" s="376"/>
      <c r="Z169" s="511"/>
      <c r="AA169" s="373"/>
      <c r="AB169" s="528"/>
      <c r="AC169" s="377"/>
      <c r="AD169" s="375"/>
      <c r="AE169" s="374"/>
      <c r="AF169" s="492"/>
      <c r="AG169" s="493"/>
      <c r="AH169" s="772"/>
      <c r="AI169" s="531"/>
      <c r="AJ169" s="530"/>
      <c r="AK169" s="541" t="str">
        <f>IF(AJ169="","",(VLOOKUP(AJ169,償却率表!A:B,2,FALSE)))</f>
        <v/>
      </c>
      <c r="AL169" s="505"/>
      <c r="AM169" s="524" t="str">
        <f>IF(AL169="","",(VLOOKUP(AL169,PD!G:H,2,FALSE)))</f>
        <v/>
      </c>
      <c r="AN169" s="599"/>
      <c r="AO169" s="533"/>
      <c r="AP169" s="620"/>
      <c r="AQ169" s="621"/>
      <c r="AR169" s="528" t="str">
        <f t="shared" si="212"/>
        <v/>
      </c>
      <c r="AS169" s="377" t="str">
        <f t="shared" si="237"/>
        <v/>
      </c>
      <c r="AT169" s="540"/>
      <c r="AU169" s="392"/>
      <c r="AV169" s="393"/>
      <c r="AW169" s="577"/>
      <c r="AX169" s="373"/>
      <c r="AY169" s="616"/>
      <c r="AZ169" s="521" t="str">
        <f>IF(AY169="","",(VLOOKUP(AY169,PD!J:K,2,FALSE)))</f>
        <v/>
      </c>
      <c r="BA169" s="528"/>
      <c r="BB169" s="589">
        <f t="shared" si="248"/>
        <v>0</v>
      </c>
      <c r="BC169" s="373"/>
      <c r="BD169" s="376"/>
      <c r="BE169" s="493"/>
      <c r="BF169" s="394">
        <f t="shared" si="213"/>
        <v>0</v>
      </c>
      <c r="BG169" s="395" t="str">
        <f t="shared" si="214"/>
        <v/>
      </c>
      <c r="BH169" s="396" t="str">
        <f t="shared" si="215"/>
        <v/>
      </c>
      <c r="BI169" s="396" t="str">
        <f t="shared" si="216"/>
        <v/>
      </c>
      <c r="BJ169" s="396" t="str">
        <f t="shared" si="217"/>
        <v/>
      </c>
      <c r="BK169" s="396" t="str">
        <f t="shared" si="218"/>
        <v/>
      </c>
      <c r="BL169" s="396" t="str">
        <f t="shared" si="219"/>
        <v/>
      </c>
      <c r="BM169" s="396" t="str">
        <f t="shared" si="220"/>
        <v/>
      </c>
      <c r="BN169" s="396" t="str">
        <f t="shared" si="221"/>
        <v/>
      </c>
      <c r="BO169" s="396" t="str">
        <f t="shared" si="222"/>
        <v/>
      </c>
      <c r="BP169" s="397" t="str">
        <f t="shared" si="223"/>
        <v/>
      </c>
      <c r="BQ169" s="782"/>
      <c r="BR169" s="380"/>
      <c r="BS169" s="600"/>
      <c r="BT169" s="394">
        <f t="shared" si="224"/>
        <v>0</v>
      </c>
      <c r="BU169" s="395" t="str">
        <f t="shared" si="225"/>
        <v/>
      </c>
      <c r="BV169" s="396" t="str">
        <f t="shared" si="226"/>
        <v/>
      </c>
      <c r="BW169" s="396" t="str">
        <f t="shared" si="227"/>
        <v/>
      </c>
      <c r="BX169" s="396" t="str">
        <f t="shared" si="228"/>
        <v/>
      </c>
      <c r="BY169" s="396" t="str">
        <f t="shared" si="229"/>
        <v/>
      </c>
      <c r="BZ169" s="396" t="str">
        <f t="shared" si="230"/>
        <v/>
      </c>
      <c r="CA169" s="396" t="str">
        <f t="shared" si="231"/>
        <v/>
      </c>
      <c r="CB169" s="396" t="str">
        <f t="shared" si="232"/>
        <v/>
      </c>
      <c r="CC169" s="396" t="str">
        <f t="shared" si="233"/>
        <v/>
      </c>
      <c r="CD169" s="396" t="str">
        <f t="shared" si="234"/>
        <v/>
      </c>
      <c r="CE169" s="397" t="str">
        <f t="shared" si="235"/>
        <v/>
      </c>
      <c r="CF169" s="379"/>
      <c r="CG169" s="378"/>
      <c r="CH169" s="378"/>
      <c r="CI169" s="378"/>
      <c r="CJ169" s="382"/>
      <c r="CK169" s="398">
        <f t="shared" si="238"/>
        <v>0</v>
      </c>
      <c r="CL169" s="709">
        <f t="shared" si="239"/>
        <v>0</v>
      </c>
      <c r="CM169" s="710">
        <f t="shared" si="240"/>
        <v>0</v>
      </c>
      <c r="CN169" s="710">
        <f t="shared" si="241"/>
        <v>0</v>
      </c>
      <c r="CO169" s="786">
        <f t="shared" si="242"/>
        <v>0</v>
      </c>
      <c r="CP169" s="617">
        <f t="shared" si="243"/>
        <v>0</v>
      </c>
      <c r="CQ169" s="503"/>
      <c r="CR169" s="373"/>
      <c r="CS169" s="377"/>
      <c r="CT169" s="590"/>
      <c r="CU169" s="590"/>
      <c r="CV169" s="373"/>
      <c r="CW169" s="376"/>
      <c r="CX169" s="376"/>
      <c r="CY169" s="376"/>
      <c r="CZ169" s="376"/>
      <c r="DA169" s="376"/>
      <c r="DB169" s="376"/>
      <c r="DC169" s="376"/>
      <c r="DD169" s="376"/>
      <c r="DE169" s="377"/>
      <c r="DF169" s="373"/>
      <c r="DG169" s="376"/>
      <c r="DH169" s="376"/>
      <c r="DI169" s="376"/>
      <c r="DJ169" s="376"/>
      <c r="DK169" s="376"/>
      <c r="DL169" s="376"/>
      <c r="DM169" s="376"/>
      <c r="DN169" s="376"/>
      <c r="DO169" s="376"/>
      <c r="DP169" s="377"/>
      <c r="DQ169" s="592"/>
      <c r="DR169" s="373"/>
      <c r="DS169" s="376"/>
      <c r="DT169" s="376"/>
      <c r="DU169" s="376"/>
      <c r="DV169" s="376"/>
      <c r="DW169" s="376"/>
      <c r="DX169" s="376"/>
      <c r="DY169" s="376"/>
      <c r="DZ169" s="376"/>
      <c r="EA169" s="376"/>
      <c r="EB169" s="376"/>
      <c r="EC169" s="376"/>
      <c r="ED169" s="376"/>
      <c r="EE169" s="376"/>
      <c r="EF169" s="374"/>
      <c r="EG169" s="374"/>
      <c r="EH169" s="374"/>
      <c r="EI169" s="374"/>
      <c r="EJ169" s="374"/>
      <c r="EK169" s="374"/>
      <c r="EL169" s="374"/>
      <c r="EM169" s="374"/>
      <c r="EN169" s="374"/>
      <c r="EO169" s="766">
        <f t="shared" si="236"/>
        <v>0</v>
      </c>
      <c r="EP169" s="374"/>
      <c r="EQ169" s="374"/>
      <c r="ER169" s="374"/>
      <c r="ES169" s="374"/>
      <c r="ET169" s="374"/>
      <c r="EU169" s="377"/>
      <c r="EV169" s="590"/>
      <c r="EW169" s="618">
        <f t="shared" si="210"/>
        <v>0</v>
      </c>
      <c r="EX169" s="709">
        <f t="shared" si="244"/>
        <v>0</v>
      </c>
      <c r="EY169" s="710">
        <f t="shared" si="245"/>
        <v>0</v>
      </c>
      <c r="EZ169" s="710">
        <f t="shared" si="246"/>
        <v>0</v>
      </c>
      <c r="FA169" s="711">
        <f t="shared" si="247"/>
        <v>0</v>
      </c>
      <c r="FB169" s="379"/>
      <c r="FC169" s="378"/>
      <c r="FD169" s="378"/>
      <c r="FE169" s="609"/>
      <c r="FF169" s="381">
        <f t="shared" si="211"/>
        <v>0</v>
      </c>
    </row>
    <row r="170" spans="1:162" s="277" customFormat="1" x14ac:dyDescent="0.15">
      <c r="A170" s="492">
        <v>156</v>
      </c>
      <c r="B170" s="493"/>
      <c r="C170" s="490"/>
      <c r="D170" s="777" t="str">
        <f>IF(C170="","",(VLOOKUP(C170,PD!A:B,2,FALSE)))</f>
        <v/>
      </c>
      <c r="E170" s="390"/>
      <c r="F170" s="390"/>
      <c r="G170" s="547"/>
      <c r="H170" s="528"/>
      <c r="I170" s="376"/>
      <c r="J170" s="528"/>
      <c r="K170" s="377"/>
      <c r="L170" s="373"/>
      <c r="M170" s="547"/>
      <c r="N170" s="374"/>
      <c r="O170" s="530"/>
      <c r="P170" s="528"/>
      <c r="Q170" s="511"/>
      <c r="R170" s="530"/>
      <c r="S170" s="376"/>
      <c r="T170" s="528"/>
      <c r="U170" s="757"/>
      <c r="V170" s="754"/>
      <c r="W170" s="528"/>
      <c r="X170" s="376"/>
      <c r="Y170" s="376"/>
      <c r="Z170" s="511"/>
      <c r="AA170" s="373"/>
      <c r="AB170" s="528"/>
      <c r="AC170" s="377"/>
      <c r="AD170" s="375"/>
      <c r="AE170" s="374"/>
      <c r="AF170" s="492"/>
      <c r="AG170" s="493"/>
      <c r="AH170" s="772"/>
      <c r="AI170" s="531"/>
      <c r="AJ170" s="530"/>
      <c r="AK170" s="541" t="str">
        <f>IF(AJ170="","",(VLOOKUP(AJ170,償却率表!A:B,2,FALSE)))</f>
        <v/>
      </c>
      <c r="AL170" s="505"/>
      <c r="AM170" s="524" t="str">
        <f>IF(AL170="","",(VLOOKUP(AL170,PD!G:H,2,FALSE)))</f>
        <v/>
      </c>
      <c r="AN170" s="599"/>
      <c r="AO170" s="533"/>
      <c r="AP170" s="620"/>
      <c r="AQ170" s="621"/>
      <c r="AR170" s="528" t="str">
        <f t="shared" si="212"/>
        <v/>
      </c>
      <c r="AS170" s="377" t="str">
        <f t="shared" si="237"/>
        <v/>
      </c>
      <c r="AT170" s="540"/>
      <c r="AU170" s="392"/>
      <c r="AV170" s="393"/>
      <c r="AW170" s="577"/>
      <c r="AX170" s="373"/>
      <c r="AY170" s="616"/>
      <c r="AZ170" s="521" t="str">
        <f>IF(AY170="","",(VLOOKUP(AY170,PD!J:K,2,FALSE)))</f>
        <v/>
      </c>
      <c r="BA170" s="528"/>
      <c r="BB170" s="589">
        <f t="shared" si="248"/>
        <v>0</v>
      </c>
      <c r="BC170" s="373"/>
      <c r="BD170" s="376"/>
      <c r="BE170" s="493"/>
      <c r="BF170" s="394">
        <f t="shared" si="213"/>
        <v>0</v>
      </c>
      <c r="BG170" s="395" t="str">
        <f t="shared" si="214"/>
        <v/>
      </c>
      <c r="BH170" s="396" t="str">
        <f t="shared" si="215"/>
        <v/>
      </c>
      <c r="BI170" s="396" t="str">
        <f t="shared" si="216"/>
        <v/>
      </c>
      <c r="BJ170" s="396" t="str">
        <f t="shared" si="217"/>
        <v/>
      </c>
      <c r="BK170" s="396" t="str">
        <f t="shared" si="218"/>
        <v/>
      </c>
      <c r="BL170" s="396" t="str">
        <f t="shared" si="219"/>
        <v/>
      </c>
      <c r="BM170" s="396" t="str">
        <f t="shared" si="220"/>
        <v/>
      </c>
      <c r="BN170" s="396" t="str">
        <f t="shared" si="221"/>
        <v/>
      </c>
      <c r="BO170" s="396" t="str">
        <f t="shared" si="222"/>
        <v/>
      </c>
      <c r="BP170" s="397" t="str">
        <f t="shared" si="223"/>
        <v/>
      </c>
      <c r="BQ170" s="782"/>
      <c r="BR170" s="380"/>
      <c r="BS170" s="600"/>
      <c r="BT170" s="394">
        <f t="shared" si="224"/>
        <v>0</v>
      </c>
      <c r="BU170" s="395" t="str">
        <f t="shared" si="225"/>
        <v/>
      </c>
      <c r="BV170" s="396" t="str">
        <f t="shared" si="226"/>
        <v/>
      </c>
      <c r="BW170" s="396" t="str">
        <f t="shared" si="227"/>
        <v/>
      </c>
      <c r="BX170" s="396" t="str">
        <f t="shared" si="228"/>
        <v/>
      </c>
      <c r="BY170" s="396" t="str">
        <f t="shared" si="229"/>
        <v/>
      </c>
      <c r="BZ170" s="396" t="str">
        <f t="shared" si="230"/>
        <v/>
      </c>
      <c r="CA170" s="396" t="str">
        <f t="shared" si="231"/>
        <v/>
      </c>
      <c r="CB170" s="396" t="str">
        <f t="shared" si="232"/>
        <v/>
      </c>
      <c r="CC170" s="396" t="str">
        <f t="shared" si="233"/>
        <v/>
      </c>
      <c r="CD170" s="396" t="str">
        <f t="shared" si="234"/>
        <v/>
      </c>
      <c r="CE170" s="397" t="str">
        <f t="shared" si="235"/>
        <v/>
      </c>
      <c r="CF170" s="379"/>
      <c r="CG170" s="378"/>
      <c r="CH170" s="378"/>
      <c r="CI170" s="378"/>
      <c r="CJ170" s="382"/>
      <c r="CK170" s="398">
        <f t="shared" si="238"/>
        <v>0</v>
      </c>
      <c r="CL170" s="709">
        <f t="shared" si="239"/>
        <v>0</v>
      </c>
      <c r="CM170" s="710">
        <f t="shared" si="240"/>
        <v>0</v>
      </c>
      <c r="CN170" s="710">
        <f t="shared" si="241"/>
        <v>0</v>
      </c>
      <c r="CO170" s="786">
        <f t="shared" si="242"/>
        <v>0</v>
      </c>
      <c r="CP170" s="617">
        <f t="shared" si="243"/>
        <v>0</v>
      </c>
      <c r="CQ170" s="503"/>
      <c r="CR170" s="373"/>
      <c r="CS170" s="377"/>
      <c r="CT170" s="590"/>
      <c r="CU170" s="725"/>
      <c r="CV170" s="373"/>
      <c r="CW170" s="376"/>
      <c r="CX170" s="376"/>
      <c r="CY170" s="376"/>
      <c r="CZ170" s="376"/>
      <c r="DA170" s="376"/>
      <c r="DB170" s="376"/>
      <c r="DC170" s="376"/>
      <c r="DD170" s="376"/>
      <c r="DE170" s="377"/>
      <c r="DF170" s="373"/>
      <c r="DG170" s="376"/>
      <c r="DH170" s="376"/>
      <c r="DI170" s="376"/>
      <c r="DJ170" s="376"/>
      <c r="DK170" s="376"/>
      <c r="DL170" s="376"/>
      <c r="DM170" s="376"/>
      <c r="DN170" s="376"/>
      <c r="DO170" s="376"/>
      <c r="DP170" s="377"/>
      <c r="DQ170" s="592"/>
      <c r="DR170" s="373"/>
      <c r="DS170" s="376"/>
      <c r="DT170" s="376"/>
      <c r="DU170" s="376"/>
      <c r="DV170" s="376"/>
      <c r="DW170" s="376"/>
      <c r="DX170" s="376"/>
      <c r="DY170" s="376"/>
      <c r="DZ170" s="376"/>
      <c r="EA170" s="376"/>
      <c r="EB170" s="376"/>
      <c r="EC170" s="376"/>
      <c r="ED170" s="376"/>
      <c r="EE170" s="376"/>
      <c r="EF170" s="374"/>
      <c r="EG170" s="374"/>
      <c r="EH170" s="374"/>
      <c r="EI170" s="374"/>
      <c r="EJ170" s="374"/>
      <c r="EK170" s="374"/>
      <c r="EL170" s="374"/>
      <c r="EM170" s="374"/>
      <c r="EN170" s="374"/>
      <c r="EO170" s="766">
        <f t="shared" si="236"/>
        <v>0</v>
      </c>
      <c r="EP170" s="374"/>
      <c r="EQ170" s="374"/>
      <c r="ER170" s="374"/>
      <c r="ES170" s="374"/>
      <c r="ET170" s="374"/>
      <c r="EU170" s="377"/>
      <c r="EV170" s="590"/>
      <c r="EW170" s="618">
        <f t="shared" si="210"/>
        <v>0</v>
      </c>
      <c r="EX170" s="709">
        <f t="shared" si="244"/>
        <v>0</v>
      </c>
      <c r="EY170" s="710">
        <f t="shared" si="245"/>
        <v>0</v>
      </c>
      <c r="EZ170" s="710">
        <f t="shared" si="246"/>
        <v>0</v>
      </c>
      <c r="FA170" s="711">
        <f t="shared" si="247"/>
        <v>0</v>
      </c>
      <c r="FB170" s="379"/>
      <c r="FC170" s="378"/>
      <c r="FD170" s="378"/>
      <c r="FE170" s="609"/>
      <c r="FF170" s="381">
        <f t="shared" si="211"/>
        <v>0</v>
      </c>
    </row>
    <row r="171" spans="1:162" s="277" customFormat="1" x14ac:dyDescent="0.15">
      <c r="A171" s="492">
        <v>157</v>
      </c>
      <c r="B171" s="493"/>
      <c r="C171" s="490"/>
      <c r="D171" s="777" t="str">
        <f>IF(C171="","",(VLOOKUP(C171,PD!A:B,2,FALSE)))</f>
        <v/>
      </c>
      <c r="E171" s="390"/>
      <c r="F171" s="390"/>
      <c r="G171" s="547"/>
      <c r="H171" s="528"/>
      <c r="I171" s="376"/>
      <c r="J171" s="528"/>
      <c r="K171" s="377"/>
      <c r="L171" s="373"/>
      <c r="M171" s="547"/>
      <c r="N171" s="374"/>
      <c r="O171" s="530"/>
      <c r="P171" s="528"/>
      <c r="Q171" s="511"/>
      <c r="R171" s="530"/>
      <c r="S171" s="376"/>
      <c r="T171" s="528"/>
      <c r="U171" s="757"/>
      <c r="V171" s="754"/>
      <c r="W171" s="528"/>
      <c r="X171" s="376"/>
      <c r="Y171" s="376"/>
      <c r="Z171" s="511"/>
      <c r="AA171" s="373"/>
      <c r="AB171" s="528"/>
      <c r="AC171" s="377"/>
      <c r="AD171" s="375"/>
      <c r="AE171" s="374"/>
      <c r="AF171" s="492"/>
      <c r="AG171" s="493"/>
      <c r="AH171" s="772"/>
      <c r="AI171" s="531"/>
      <c r="AJ171" s="530"/>
      <c r="AK171" s="541" t="str">
        <f>IF(AJ171="","",(VLOOKUP(AJ171,償却率表!A:B,2,FALSE)))</f>
        <v/>
      </c>
      <c r="AL171" s="505"/>
      <c r="AM171" s="524" t="str">
        <f>IF(AL171="","",(VLOOKUP(AL171,PD!G:H,2,FALSE)))</f>
        <v/>
      </c>
      <c r="AN171" s="599"/>
      <c r="AO171" s="533"/>
      <c r="AP171" s="620"/>
      <c r="AQ171" s="621"/>
      <c r="AR171" s="528" t="str">
        <f t="shared" si="212"/>
        <v/>
      </c>
      <c r="AS171" s="377" t="str">
        <f t="shared" si="237"/>
        <v/>
      </c>
      <c r="AT171" s="540"/>
      <c r="AU171" s="392"/>
      <c r="AV171" s="393"/>
      <c r="AW171" s="577"/>
      <c r="AX171" s="373"/>
      <c r="AY171" s="616"/>
      <c r="AZ171" s="521" t="str">
        <f>IF(AY171="","",(VLOOKUP(AY171,PD!J:K,2,FALSE)))</f>
        <v/>
      </c>
      <c r="BA171" s="528"/>
      <c r="BB171" s="589">
        <f t="shared" si="248"/>
        <v>0</v>
      </c>
      <c r="BC171" s="373"/>
      <c r="BD171" s="376"/>
      <c r="BE171" s="493"/>
      <c r="BF171" s="394">
        <f t="shared" si="213"/>
        <v>0</v>
      </c>
      <c r="BG171" s="395" t="str">
        <f t="shared" si="214"/>
        <v/>
      </c>
      <c r="BH171" s="396" t="str">
        <f t="shared" si="215"/>
        <v/>
      </c>
      <c r="BI171" s="396" t="str">
        <f t="shared" si="216"/>
        <v/>
      </c>
      <c r="BJ171" s="396" t="str">
        <f t="shared" si="217"/>
        <v/>
      </c>
      <c r="BK171" s="396" t="str">
        <f t="shared" si="218"/>
        <v/>
      </c>
      <c r="BL171" s="396" t="str">
        <f t="shared" si="219"/>
        <v/>
      </c>
      <c r="BM171" s="396" t="str">
        <f t="shared" si="220"/>
        <v/>
      </c>
      <c r="BN171" s="396" t="str">
        <f t="shared" si="221"/>
        <v/>
      </c>
      <c r="BO171" s="396" t="str">
        <f t="shared" si="222"/>
        <v/>
      </c>
      <c r="BP171" s="397" t="str">
        <f t="shared" si="223"/>
        <v/>
      </c>
      <c r="BQ171" s="782"/>
      <c r="BR171" s="380"/>
      <c r="BS171" s="600"/>
      <c r="BT171" s="394">
        <f t="shared" si="224"/>
        <v>0</v>
      </c>
      <c r="BU171" s="395" t="str">
        <f t="shared" si="225"/>
        <v/>
      </c>
      <c r="BV171" s="396" t="str">
        <f t="shared" si="226"/>
        <v/>
      </c>
      <c r="BW171" s="396" t="str">
        <f t="shared" si="227"/>
        <v/>
      </c>
      <c r="BX171" s="396" t="str">
        <f t="shared" si="228"/>
        <v/>
      </c>
      <c r="BY171" s="396" t="str">
        <f t="shared" si="229"/>
        <v/>
      </c>
      <c r="BZ171" s="396" t="str">
        <f t="shared" si="230"/>
        <v/>
      </c>
      <c r="CA171" s="396" t="str">
        <f t="shared" si="231"/>
        <v/>
      </c>
      <c r="CB171" s="396" t="str">
        <f t="shared" si="232"/>
        <v/>
      </c>
      <c r="CC171" s="396" t="str">
        <f t="shared" si="233"/>
        <v/>
      </c>
      <c r="CD171" s="396" t="str">
        <f t="shared" si="234"/>
        <v/>
      </c>
      <c r="CE171" s="397" t="str">
        <f t="shared" si="235"/>
        <v/>
      </c>
      <c r="CF171" s="379"/>
      <c r="CG171" s="378"/>
      <c r="CH171" s="378"/>
      <c r="CI171" s="378"/>
      <c r="CJ171" s="382"/>
      <c r="CK171" s="398">
        <f t="shared" si="238"/>
        <v>0</v>
      </c>
      <c r="CL171" s="709">
        <f t="shared" si="239"/>
        <v>0</v>
      </c>
      <c r="CM171" s="710">
        <f t="shared" si="240"/>
        <v>0</v>
      </c>
      <c r="CN171" s="710">
        <f t="shared" si="241"/>
        <v>0</v>
      </c>
      <c r="CO171" s="786">
        <f t="shared" si="242"/>
        <v>0</v>
      </c>
      <c r="CP171" s="617">
        <f t="shared" si="243"/>
        <v>0</v>
      </c>
      <c r="CQ171" s="503"/>
      <c r="CR171" s="373"/>
      <c r="CS171" s="377"/>
      <c r="CT171" s="590"/>
      <c r="CU171" s="725"/>
      <c r="CV171" s="373"/>
      <c r="CW171" s="376"/>
      <c r="CX171" s="376"/>
      <c r="CY171" s="376"/>
      <c r="CZ171" s="376"/>
      <c r="DA171" s="376"/>
      <c r="DB171" s="376"/>
      <c r="DC171" s="376"/>
      <c r="DD171" s="376"/>
      <c r="DE171" s="377"/>
      <c r="DF171" s="373"/>
      <c r="DG171" s="376"/>
      <c r="DH171" s="376"/>
      <c r="DI171" s="376"/>
      <c r="DJ171" s="376"/>
      <c r="DK171" s="376"/>
      <c r="DL171" s="376"/>
      <c r="DM171" s="376"/>
      <c r="DN171" s="376"/>
      <c r="DO171" s="376"/>
      <c r="DP171" s="377"/>
      <c r="DQ171" s="592"/>
      <c r="DR171" s="373"/>
      <c r="DS171" s="376"/>
      <c r="DT171" s="376"/>
      <c r="DU171" s="376"/>
      <c r="DV171" s="376"/>
      <c r="DW171" s="376"/>
      <c r="DX171" s="376"/>
      <c r="DY171" s="376"/>
      <c r="DZ171" s="376"/>
      <c r="EA171" s="376"/>
      <c r="EB171" s="376"/>
      <c r="EC171" s="376"/>
      <c r="ED171" s="376"/>
      <c r="EE171" s="376"/>
      <c r="EF171" s="374"/>
      <c r="EG171" s="374"/>
      <c r="EH171" s="374"/>
      <c r="EI171" s="374"/>
      <c r="EJ171" s="374"/>
      <c r="EK171" s="374"/>
      <c r="EL171" s="374"/>
      <c r="EM171" s="374"/>
      <c r="EN171" s="374"/>
      <c r="EO171" s="766">
        <f t="shared" si="236"/>
        <v>0</v>
      </c>
      <c r="EP171" s="374"/>
      <c r="EQ171" s="374"/>
      <c r="ER171" s="374"/>
      <c r="ES171" s="374"/>
      <c r="ET171" s="374"/>
      <c r="EU171" s="377"/>
      <c r="EV171" s="590"/>
      <c r="EW171" s="618">
        <f t="shared" si="210"/>
        <v>0</v>
      </c>
      <c r="EX171" s="709">
        <f t="shared" si="244"/>
        <v>0</v>
      </c>
      <c r="EY171" s="710">
        <f t="shared" si="245"/>
        <v>0</v>
      </c>
      <c r="EZ171" s="710">
        <f t="shared" si="246"/>
        <v>0</v>
      </c>
      <c r="FA171" s="711">
        <f t="shared" si="247"/>
        <v>0</v>
      </c>
      <c r="FB171" s="379"/>
      <c r="FC171" s="378"/>
      <c r="FD171" s="378"/>
      <c r="FE171" s="609"/>
      <c r="FF171" s="381">
        <f t="shared" si="211"/>
        <v>0</v>
      </c>
    </row>
    <row r="172" spans="1:162" s="277" customFormat="1" x14ac:dyDescent="0.15">
      <c r="A172" s="492">
        <v>158</v>
      </c>
      <c r="B172" s="493"/>
      <c r="C172" s="490"/>
      <c r="D172" s="777" t="str">
        <f>IF(C172="","",(VLOOKUP(C172,PD!A:B,2,FALSE)))</f>
        <v/>
      </c>
      <c r="E172" s="390"/>
      <c r="F172" s="390"/>
      <c r="G172" s="547"/>
      <c r="H172" s="528"/>
      <c r="I172" s="376"/>
      <c r="J172" s="528"/>
      <c r="K172" s="377"/>
      <c r="L172" s="373"/>
      <c r="M172" s="547"/>
      <c r="N172" s="374"/>
      <c r="O172" s="530"/>
      <c r="P172" s="528"/>
      <c r="Q172" s="511"/>
      <c r="R172" s="530"/>
      <c r="S172" s="376"/>
      <c r="T172" s="528"/>
      <c r="U172" s="757"/>
      <c r="V172" s="754"/>
      <c r="W172" s="528"/>
      <c r="X172" s="376"/>
      <c r="Y172" s="376"/>
      <c r="Z172" s="511"/>
      <c r="AA172" s="373"/>
      <c r="AB172" s="528"/>
      <c r="AC172" s="377"/>
      <c r="AD172" s="375"/>
      <c r="AE172" s="374"/>
      <c r="AF172" s="492"/>
      <c r="AG172" s="493"/>
      <c r="AH172" s="772"/>
      <c r="AI172" s="531"/>
      <c r="AJ172" s="530"/>
      <c r="AK172" s="541" t="str">
        <f>IF(AJ172="","",(VLOOKUP(AJ172,償却率表!A:B,2,FALSE)))</f>
        <v/>
      </c>
      <c r="AL172" s="505"/>
      <c r="AM172" s="524" t="str">
        <f>IF(AL172="","",(VLOOKUP(AL172,PD!G:H,2,FALSE)))</f>
        <v/>
      </c>
      <c r="AN172" s="599"/>
      <c r="AO172" s="533"/>
      <c r="AP172" s="620"/>
      <c r="AQ172" s="621"/>
      <c r="AR172" s="528" t="str">
        <f t="shared" si="212"/>
        <v/>
      </c>
      <c r="AS172" s="377" t="str">
        <f t="shared" si="237"/>
        <v/>
      </c>
      <c r="AT172" s="540"/>
      <c r="AU172" s="392"/>
      <c r="AV172" s="393"/>
      <c r="AW172" s="577"/>
      <c r="AX172" s="373"/>
      <c r="AY172" s="616"/>
      <c r="AZ172" s="521" t="str">
        <f>IF(AY172="","",(VLOOKUP(AY172,PD!J:K,2,FALSE)))</f>
        <v/>
      </c>
      <c r="BA172" s="528"/>
      <c r="BB172" s="589">
        <f t="shared" si="248"/>
        <v>0</v>
      </c>
      <c r="BC172" s="373"/>
      <c r="BD172" s="376"/>
      <c r="BE172" s="493"/>
      <c r="BF172" s="394">
        <f t="shared" si="213"/>
        <v>0</v>
      </c>
      <c r="BG172" s="395" t="str">
        <f t="shared" si="214"/>
        <v/>
      </c>
      <c r="BH172" s="396" t="str">
        <f t="shared" si="215"/>
        <v/>
      </c>
      <c r="BI172" s="396" t="str">
        <f t="shared" si="216"/>
        <v/>
      </c>
      <c r="BJ172" s="396" t="str">
        <f t="shared" si="217"/>
        <v/>
      </c>
      <c r="BK172" s="396" t="str">
        <f t="shared" si="218"/>
        <v/>
      </c>
      <c r="BL172" s="396" t="str">
        <f t="shared" si="219"/>
        <v/>
      </c>
      <c r="BM172" s="396" t="str">
        <f t="shared" si="220"/>
        <v/>
      </c>
      <c r="BN172" s="396" t="str">
        <f t="shared" si="221"/>
        <v/>
      </c>
      <c r="BO172" s="396" t="str">
        <f t="shared" si="222"/>
        <v/>
      </c>
      <c r="BP172" s="397" t="str">
        <f t="shared" si="223"/>
        <v/>
      </c>
      <c r="BQ172" s="782"/>
      <c r="BR172" s="380"/>
      <c r="BS172" s="600"/>
      <c r="BT172" s="394">
        <f t="shared" si="224"/>
        <v>0</v>
      </c>
      <c r="BU172" s="395" t="str">
        <f t="shared" si="225"/>
        <v/>
      </c>
      <c r="BV172" s="396" t="str">
        <f t="shared" si="226"/>
        <v/>
      </c>
      <c r="BW172" s="396" t="str">
        <f t="shared" si="227"/>
        <v/>
      </c>
      <c r="BX172" s="396" t="str">
        <f t="shared" si="228"/>
        <v/>
      </c>
      <c r="BY172" s="396" t="str">
        <f t="shared" si="229"/>
        <v/>
      </c>
      <c r="BZ172" s="396" t="str">
        <f t="shared" si="230"/>
        <v/>
      </c>
      <c r="CA172" s="396" t="str">
        <f t="shared" si="231"/>
        <v/>
      </c>
      <c r="CB172" s="396" t="str">
        <f t="shared" si="232"/>
        <v/>
      </c>
      <c r="CC172" s="396" t="str">
        <f t="shared" si="233"/>
        <v/>
      </c>
      <c r="CD172" s="396" t="str">
        <f t="shared" si="234"/>
        <v/>
      </c>
      <c r="CE172" s="397" t="str">
        <f t="shared" si="235"/>
        <v/>
      </c>
      <c r="CF172" s="379"/>
      <c r="CG172" s="378"/>
      <c r="CH172" s="378"/>
      <c r="CI172" s="378"/>
      <c r="CJ172" s="382"/>
      <c r="CK172" s="398">
        <f t="shared" si="238"/>
        <v>0</v>
      </c>
      <c r="CL172" s="709">
        <f t="shared" si="239"/>
        <v>0</v>
      </c>
      <c r="CM172" s="710">
        <f t="shared" si="240"/>
        <v>0</v>
      </c>
      <c r="CN172" s="710">
        <f t="shared" si="241"/>
        <v>0</v>
      </c>
      <c r="CO172" s="786">
        <f t="shared" si="242"/>
        <v>0</v>
      </c>
      <c r="CP172" s="617">
        <f t="shared" si="243"/>
        <v>0</v>
      </c>
      <c r="CQ172" s="503"/>
      <c r="CR172" s="373"/>
      <c r="CS172" s="377"/>
      <c r="CT172" s="590"/>
      <c r="CU172" s="725"/>
      <c r="CV172" s="373"/>
      <c r="CW172" s="376"/>
      <c r="CX172" s="376"/>
      <c r="CY172" s="376"/>
      <c r="CZ172" s="376"/>
      <c r="DA172" s="376"/>
      <c r="DB172" s="376"/>
      <c r="DC172" s="376"/>
      <c r="DD172" s="376"/>
      <c r="DE172" s="377"/>
      <c r="DF172" s="373"/>
      <c r="DG172" s="376"/>
      <c r="DH172" s="376"/>
      <c r="DI172" s="376"/>
      <c r="DJ172" s="376"/>
      <c r="DK172" s="376"/>
      <c r="DL172" s="376"/>
      <c r="DM172" s="376"/>
      <c r="DN172" s="376"/>
      <c r="DO172" s="376"/>
      <c r="DP172" s="377"/>
      <c r="DQ172" s="592"/>
      <c r="DR172" s="373"/>
      <c r="DS172" s="376"/>
      <c r="DT172" s="376"/>
      <c r="DU172" s="376"/>
      <c r="DV172" s="376"/>
      <c r="DW172" s="376"/>
      <c r="DX172" s="376"/>
      <c r="DY172" s="376"/>
      <c r="DZ172" s="376"/>
      <c r="EA172" s="376"/>
      <c r="EB172" s="376"/>
      <c r="EC172" s="376"/>
      <c r="ED172" s="376"/>
      <c r="EE172" s="376"/>
      <c r="EF172" s="374"/>
      <c r="EG172" s="374"/>
      <c r="EH172" s="374"/>
      <c r="EI172" s="374"/>
      <c r="EJ172" s="374"/>
      <c r="EK172" s="374"/>
      <c r="EL172" s="374"/>
      <c r="EM172" s="374"/>
      <c r="EN172" s="374"/>
      <c r="EO172" s="766">
        <f t="shared" si="236"/>
        <v>0</v>
      </c>
      <c r="EP172" s="374"/>
      <c r="EQ172" s="374"/>
      <c r="ER172" s="374"/>
      <c r="ES172" s="374"/>
      <c r="ET172" s="374"/>
      <c r="EU172" s="377"/>
      <c r="EV172" s="590"/>
      <c r="EW172" s="618">
        <f t="shared" si="210"/>
        <v>0</v>
      </c>
      <c r="EX172" s="709">
        <f t="shared" si="244"/>
        <v>0</v>
      </c>
      <c r="EY172" s="710">
        <f t="shared" si="245"/>
        <v>0</v>
      </c>
      <c r="EZ172" s="710">
        <f t="shared" si="246"/>
        <v>0</v>
      </c>
      <c r="FA172" s="711">
        <f t="shared" si="247"/>
        <v>0</v>
      </c>
      <c r="FB172" s="379"/>
      <c r="FC172" s="378"/>
      <c r="FD172" s="378"/>
      <c r="FE172" s="609"/>
      <c r="FF172" s="381">
        <f t="shared" si="211"/>
        <v>0</v>
      </c>
    </row>
    <row r="173" spans="1:162" s="277" customFormat="1" x14ac:dyDescent="0.15">
      <c r="A173" s="492">
        <v>159</v>
      </c>
      <c r="B173" s="493"/>
      <c r="C173" s="490"/>
      <c r="D173" s="777" t="str">
        <f>IF(C173="","",(VLOOKUP(C173,PD!A:B,2,FALSE)))</f>
        <v/>
      </c>
      <c r="E173" s="390"/>
      <c r="F173" s="390"/>
      <c r="G173" s="547"/>
      <c r="H173" s="528"/>
      <c r="I173" s="376"/>
      <c r="J173" s="528"/>
      <c r="K173" s="377"/>
      <c r="L173" s="373"/>
      <c r="M173" s="547"/>
      <c r="N173" s="374"/>
      <c r="O173" s="530"/>
      <c r="P173" s="528"/>
      <c r="Q173" s="511"/>
      <c r="R173" s="530"/>
      <c r="S173" s="376"/>
      <c r="T173" s="528"/>
      <c r="U173" s="757"/>
      <c r="V173" s="754"/>
      <c r="W173" s="528"/>
      <c r="X173" s="376"/>
      <c r="Y173" s="376"/>
      <c r="Z173" s="511"/>
      <c r="AA173" s="373"/>
      <c r="AB173" s="528"/>
      <c r="AC173" s="377"/>
      <c r="AD173" s="375"/>
      <c r="AE173" s="374"/>
      <c r="AF173" s="492"/>
      <c r="AG173" s="493"/>
      <c r="AH173" s="772"/>
      <c r="AI173" s="531"/>
      <c r="AJ173" s="530"/>
      <c r="AK173" s="541" t="str">
        <f>IF(AJ173="","",(VLOOKUP(AJ173,償却率表!A:B,2,FALSE)))</f>
        <v/>
      </c>
      <c r="AL173" s="505"/>
      <c r="AM173" s="524" t="str">
        <f>IF(AL173="","",(VLOOKUP(AL173,PD!G:H,2,FALSE)))</f>
        <v/>
      </c>
      <c r="AN173" s="599"/>
      <c r="AO173" s="533"/>
      <c r="AP173" s="620"/>
      <c r="AQ173" s="621"/>
      <c r="AR173" s="528" t="str">
        <f t="shared" si="212"/>
        <v/>
      </c>
      <c r="AS173" s="377" t="str">
        <f t="shared" si="237"/>
        <v/>
      </c>
      <c r="AT173" s="540"/>
      <c r="AU173" s="392"/>
      <c r="AV173" s="393"/>
      <c r="AW173" s="577"/>
      <c r="AX173" s="373"/>
      <c r="AY173" s="616"/>
      <c r="AZ173" s="521" t="str">
        <f>IF(AY173="","",(VLOOKUP(AY173,PD!J:K,2,FALSE)))</f>
        <v/>
      </c>
      <c r="BA173" s="528"/>
      <c r="BB173" s="589">
        <f t="shared" si="248"/>
        <v>0</v>
      </c>
      <c r="BC173" s="373"/>
      <c r="BD173" s="376"/>
      <c r="BE173" s="493"/>
      <c r="BF173" s="394">
        <f t="shared" si="213"/>
        <v>0</v>
      </c>
      <c r="BG173" s="395" t="str">
        <f t="shared" si="214"/>
        <v/>
      </c>
      <c r="BH173" s="396" t="str">
        <f t="shared" si="215"/>
        <v/>
      </c>
      <c r="BI173" s="396" t="str">
        <f t="shared" si="216"/>
        <v/>
      </c>
      <c r="BJ173" s="396" t="str">
        <f t="shared" si="217"/>
        <v/>
      </c>
      <c r="BK173" s="396" t="str">
        <f t="shared" si="218"/>
        <v/>
      </c>
      <c r="BL173" s="396" t="str">
        <f t="shared" si="219"/>
        <v/>
      </c>
      <c r="BM173" s="396" t="str">
        <f t="shared" si="220"/>
        <v/>
      </c>
      <c r="BN173" s="396" t="str">
        <f t="shared" si="221"/>
        <v/>
      </c>
      <c r="BO173" s="396" t="str">
        <f t="shared" si="222"/>
        <v/>
      </c>
      <c r="BP173" s="397" t="str">
        <f t="shared" si="223"/>
        <v/>
      </c>
      <c r="BQ173" s="782"/>
      <c r="BR173" s="380"/>
      <c r="BS173" s="600"/>
      <c r="BT173" s="394">
        <f t="shared" si="224"/>
        <v>0</v>
      </c>
      <c r="BU173" s="395" t="str">
        <f t="shared" si="225"/>
        <v/>
      </c>
      <c r="BV173" s="396" t="str">
        <f t="shared" si="226"/>
        <v/>
      </c>
      <c r="BW173" s="396" t="str">
        <f t="shared" si="227"/>
        <v/>
      </c>
      <c r="BX173" s="396" t="str">
        <f t="shared" si="228"/>
        <v/>
      </c>
      <c r="BY173" s="396" t="str">
        <f t="shared" si="229"/>
        <v/>
      </c>
      <c r="BZ173" s="396" t="str">
        <f t="shared" si="230"/>
        <v/>
      </c>
      <c r="CA173" s="396" t="str">
        <f t="shared" si="231"/>
        <v/>
      </c>
      <c r="CB173" s="396" t="str">
        <f t="shared" si="232"/>
        <v/>
      </c>
      <c r="CC173" s="396" t="str">
        <f t="shared" si="233"/>
        <v/>
      </c>
      <c r="CD173" s="396" t="str">
        <f t="shared" si="234"/>
        <v/>
      </c>
      <c r="CE173" s="397" t="str">
        <f t="shared" si="235"/>
        <v/>
      </c>
      <c r="CF173" s="379"/>
      <c r="CG173" s="378"/>
      <c r="CH173" s="378"/>
      <c r="CI173" s="378"/>
      <c r="CJ173" s="382"/>
      <c r="CK173" s="398">
        <f t="shared" si="238"/>
        <v>0</v>
      </c>
      <c r="CL173" s="709">
        <f t="shared" si="239"/>
        <v>0</v>
      </c>
      <c r="CM173" s="710">
        <f t="shared" si="240"/>
        <v>0</v>
      </c>
      <c r="CN173" s="710">
        <f t="shared" si="241"/>
        <v>0</v>
      </c>
      <c r="CO173" s="786">
        <f t="shared" si="242"/>
        <v>0</v>
      </c>
      <c r="CP173" s="617">
        <f t="shared" si="243"/>
        <v>0</v>
      </c>
      <c r="CQ173" s="503"/>
      <c r="CR173" s="373"/>
      <c r="CS173" s="377"/>
      <c r="CT173" s="590"/>
      <c r="CU173" s="725"/>
      <c r="CV173" s="373"/>
      <c r="CW173" s="376"/>
      <c r="CX173" s="376"/>
      <c r="CY173" s="376"/>
      <c r="CZ173" s="376"/>
      <c r="DA173" s="376"/>
      <c r="DB173" s="376"/>
      <c r="DC173" s="376"/>
      <c r="DD173" s="376"/>
      <c r="DE173" s="377"/>
      <c r="DF173" s="373"/>
      <c r="DG173" s="376"/>
      <c r="DH173" s="376"/>
      <c r="DI173" s="376"/>
      <c r="DJ173" s="376"/>
      <c r="DK173" s="376"/>
      <c r="DL173" s="376"/>
      <c r="DM173" s="376"/>
      <c r="DN173" s="376"/>
      <c r="DO173" s="376"/>
      <c r="DP173" s="377"/>
      <c r="DQ173" s="592"/>
      <c r="DR173" s="373"/>
      <c r="DS173" s="376"/>
      <c r="DT173" s="376"/>
      <c r="DU173" s="376"/>
      <c r="DV173" s="376"/>
      <c r="DW173" s="376"/>
      <c r="DX173" s="376"/>
      <c r="DY173" s="376"/>
      <c r="DZ173" s="376"/>
      <c r="EA173" s="376"/>
      <c r="EB173" s="376"/>
      <c r="EC173" s="376"/>
      <c r="ED173" s="376"/>
      <c r="EE173" s="376"/>
      <c r="EF173" s="374"/>
      <c r="EG173" s="374"/>
      <c r="EH173" s="374"/>
      <c r="EI173" s="374"/>
      <c r="EJ173" s="374"/>
      <c r="EK173" s="374"/>
      <c r="EL173" s="374"/>
      <c r="EM173" s="374"/>
      <c r="EN173" s="374"/>
      <c r="EO173" s="766">
        <f t="shared" si="236"/>
        <v>0</v>
      </c>
      <c r="EP173" s="374"/>
      <c r="EQ173" s="374"/>
      <c r="ER173" s="374"/>
      <c r="ES173" s="374"/>
      <c r="ET173" s="374"/>
      <c r="EU173" s="377"/>
      <c r="EV173" s="590"/>
      <c r="EW173" s="618">
        <f t="shared" si="210"/>
        <v>0</v>
      </c>
      <c r="EX173" s="709">
        <f t="shared" si="244"/>
        <v>0</v>
      </c>
      <c r="EY173" s="710">
        <f t="shared" si="245"/>
        <v>0</v>
      </c>
      <c r="EZ173" s="710">
        <f t="shared" si="246"/>
        <v>0</v>
      </c>
      <c r="FA173" s="711">
        <f t="shared" si="247"/>
        <v>0</v>
      </c>
      <c r="FB173" s="379"/>
      <c r="FC173" s="378"/>
      <c r="FD173" s="378"/>
      <c r="FE173" s="609"/>
      <c r="FF173" s="381">
        <f t="shared" si="211"/>
        <v>0</v>
      </c>
    </row>
    <row r="174" spans="1:162" s="277" customFormat="1" x14ac:dyDescent="0.15">
      <c r="A174" s="492">
        <v>160</v>
      </c>
      <c r="B174" s="493"/>
      <c r="C174" s="490"/>
      <c r="D174" s="777" t="str">
        <f>IF(C174="","",(VLOOKUP(C174,PD!A:B,2,FALSE)))</f>
        <v/>
      </c>
      <c r="E174" s="390"/>
      <c r="F174" s="390"/>
      <c r="G174" s="547"/>
      <c r="H174" s="528"/>
      <c r="I174" s="376"/>
      <c r="J174" s="528"/>
      <c r="K174" s="377"/>
      <c r="L174" s="373"/>
      <c r="M174" s="547"/>
      <c r="N174" s="374"/>
      <c r="O174" s="530"/>
      <c r="P174" s="528"/>
      <c r="Q174" s="511"/>
      <c r="R174" s="530"/>
      <c r="S174" s="376"/>
      <c r="T174" s="528"/>
      <c r="U174" s="757"/>
      <c r="V174" s="754"/>
      <c r="W174" s="528"/>
      <c r="X174" s="376"/>
      <c r="Y174" s="376"/>
      <c r="Z174" s="511"/>
      <c r="AA174" s="373"/>
      <c r="AB174" s="528"/>
      <c r="AC174" s="377"/>
      <c r="AD174" s="375"/>
      <c r="AE174" s="374"/>
      <c r="AF174" s="492"/>
      <c r="AG174" s="493"/>
      <c r="AH174" s="772"/>
      <c r="AI174" s="531"/>
      <c r="AJ174" s="530"/>
      <c r="AK174" s="541" t="str">
        <f>IF(AJ174="","",(VLOOKUP(AJ174,償却率表!A:B,2,FALSE)))</f>
        <v/>
      </c>
      <c r="AL174" s="505"/>
      <c r="AM174" s="524" t="str">
        <f>IF(AL174="","",(VLOOKUP(AL174,PD!G:H,2,FALSE)))</f>
        <v/>
      </c>
      <c r="AN174" s="599"/>
      <c r="AO174" s="533"/>
      <c r="AP174" s="620"/>
      <c r="AQ174" s="621"/>
      <c r="AR174" s="528" t="str">
        <f t="shared" si="212"/>
        <v/>
      </c>
      <c r="AS174" s="377" t="str">
        <f t="shared" si="237"/>
        <v/>
      </c>
      <c r="AT174" s="540"/>
      <c r="AU174" s="392"/>
      <c r="AV174" s="393"/>
      <c r="AW174" s="577"/>
      <c r="AX174" s="373"/>
      <c r="AY174" s="616"/>
      <c r="AZ174" s="521" t="str">
        <f>IF(AY174="","",(VLOOKUP(AY174,PD!J:K,2,FALSE)))</f>
        <v/>
      </c>
      <c r="BA174" s="528"/>
      <c r="BB174" s="589">
        <f t="shared" si="248"/>
        <v>0</v>
      </c>
      <c r="BC174" s="373"/>
      <c r="BD174" s="376"/>
      <c r="BE174" s="493"/>
      <c r="BF174" s="394">
        <f t="shared" si="213"/>
        <v>0</v>
      </c>
      <c r="BG174" s="395" t="str">
        <f t="shared" si="214"/>
        <v/>
      </c>
      <c r="BH174" s="396" t="str">
        <f t="shared" si="215"/>
        <v/>
      </c>
      <c r="BI174" s="396" t="str">
        <f t="shared" si="216"/>
        <v/>
      </c>
      <c r="BJ174" s="396" t="str">
        <f t="shared" si="217"/>
        <v/>
      </c>
      <c r="BK174" s="396" t="str">
        <f t="shared" si="218"/>
        <v/>
      </c>
      <c r="BL174" s="396" t="str">
        <f t="shared" si="219"/>
        <v/>
      </c>
      <c r="BM174" s="396" t="str">
        <f t="shared" si="220"/>
        <v/>
      </c>
      <c r="BN174" s="396" t="str">
        <f t="shared" si="221"/>
        <v/>
      </c>
      <c r="BO174" s="396" t="str">
        <f t="shared" si="222"/>
        <v/>
      </c>
      <c r="BP174" s="397" t="str">
        <f t="shared" si="223"/>
        <v/>
      </c>
      <c r="BQ174" s="782"/>
      <c r="BR174" s="380"/>
      <c r="BS174" s="600"/>
      <c r="BT174" s="394">
        <f t="shared" si="224"/>
        <v>0</v>
      </c>
      <c r="BU174" s="395" t="str">
        <f t="shared" si="225"/>
        <v/>
      </c>
      <c r="BV174" s="396" t="str">
        <f t="shared" si="226"/>
        <v/>
      </c>
      <c r="BW174" s="396" t="str">
        <f t="shared" si="227"/>
        <v/>
      </c>
      <c r="BX174" s="396" t="str">
        <f t="shared" si="228"/>
        <v/>
      </c>
      <c r="BY174" s="396" t="str">
        <f t="shared" si="229"/>
        <v/>
      </c>
      <c r="BZ174" s="396" t="str">
        <f t="shared" si="230"/>
        <v/>
      </c>
      <c r="CA174" s="396" t="str">
        <f t="shared" si="231"/>
        <v/>
      </c>
      <c r="CB174" s="396" t="str">
        <f t="shared" si="232"/>
        <v/>
      </c>
      <c r="CC174" s="396" t="str">
        <f t="shared" si="233"/>
        <v/>
      </c>
      <c r="CD174" s="396" t="str">
        <f t="shared" si="234"/>
        <v/>
      </c>
      <c r="CE174" s="397" t="str">
        <f t="shared" si="235"/>
        <v/>
      </c>
      <c r="CF174" s="379"/>
      <c r="CG174" s="378"/>
      <c r="CH174" s="378"/>
      <c r="CI174" s="378"/>
      <c r="CJ174" s="382"/>
      <c r="CK174" s="398">
        <f t="shared" si="238"/>
        <v>0</v>
      </c>
      <c r="CL174" s="709">
        <f t="shared" si="239"/>
        <v>0</v>
      </c>
      <c r="CM174" s="710">
        <f t="shared" si="240"/>
        <v>0</v>
      </c>
      <c r="CN174" s="710">
        <f t="shared" si="241"/>
        <v>0</v>
      </c>
      <c r="CO174" s="786">
        <f t="shared" si="242"/>
        <v>0</v>
      </c>
      <c r="CP174" s="617">
        <f t="shared" si="243"/>
        <v>0</v>
      </c>
      <c r="CQ174" s="503"/>
      <c r="CR174" s="373"/>
      <c r="CS174" s="377"/>
      <c r="CT174" s="590"/>
      <c r="CU174" s="725"/>
      <c r="CV174" s="373"/>
      <c r="CW174" s="376"/>
      <c r="CX174" s="376"/>
      <c r="CY174" s="376"/>
      <c r="CZ174" s="376"/>
      <c r="DA174" s="376"/>
      <c r="DB174" s="376"/>
      <c r="DC174" s="376"/>
      <c r="DD174" s="376"/>
      <c r="DE174" s="377"/>
      <c r="DF174" s="373"/>
      <c r="DG174" s="376"/>
      <c r="DH174" s="376"/>
      <c r="DI174" s="376"/>
      <c r="DJ174" s="376"/>
      <c r="DK174" s="376"/>
      <c r="DL174" s="376"/>
      <c r="DM174" s="376"/>
      <c r="DN174" s="376"/>
      <c r="DO174" s="376"/>
      <c r="DP174" s="377"/>
      <c r="DQ174" s="592"/>
      <c r="DR174" s="373"/>
      <c r="DS174" s="376"/>
      <c r="DT174" s="376"/>
      <c r="DU174" s="376"/>
      <c r="DV174" s="376"/>
      <c r="DW174" s="376"/>
      <c r="DX174" s="376"/>
      <c r="DY174" s="376"/>
      <c r="DZ174" s="376"/>
      <c r="EA174" s="376"/>
      <c r="EB174" s="376"/>
      <c r="EC174" s="376"/>
      <c r="ED174" s="376"/>
      <c r="EE174" s="376"/>
      <c r="EF174" s="374"/>
      <c r="EG174" s="374"/>
      <c r="EH174" s="374"/>
      <c r="EI174" s="374"/>
      <c r="EJ174" s="374"/>
      <c r="EK174" s="374"/>
      <c r="EL174" s="374"/>
      <c r="EM174" s="374"/>
      <c r="EN174" s="374"/>
      <c r="EO174" s="766">
        <f t="shared" si="236"/>
        <v>0</v>
      </c>
      <c r="EP174" s="374"/>
      <c r="EQ174" s="374"/>
      <c r="ER174" s="374"/>
      <c r="ES174" s="374"/>
      <c r="ET174" s="374"/>
      <c r="EU174" s="377"/>
      <c r="EV174" s="590"/>
      <c r="EW174" s="618">
        <f t="shared" si="210"/>
        <v>0</v>
      </c>
      <c r="EX174" s="709">
        <f t="shared" si="244"/>
        <v>0</v>
      </c>
      <c r="EY174" s="710">
        <f t="shared" si="245"/>
        <v>0</v>
      </c>
      <c r="EZ174" s="710">
        <f t="shared" si="246"/>
        <v>0</v>
      </c>
      <c r="FA174" s="711">
        <f t="shared" si="247"/>
        <v>0</v>
      </c>
      <c r="FB174" s="379"/>
      <c r="FC174" s="378"/>
      <c r="FD174" s="378"/>
      <c r="FE174" s="609"/>
      <c r="FF174" s="381">
        <f t="shared" si="211"/>
        <v>0</v>
      </c>
    </row>
    <row r="175" spans="1:162" s="277" customFormat="1" x14ac:dyDescent="0.15">
      <c r="A175" s="492">
        <v>161</v>
      </c>
      <c r="B175" s="493"/>
      <c r="C175" s="490"/>
      <c r="D175" s="777" t="str">
        <f>IF(C175="","",(VLOOKUP(C175,PD!A:B,2,FALSE)))</f>
        <v/>
      </c>
      <c r="E175" s="390"/>
      <c r="F175" s="390"/>
      <c r="G175" s="547"/>
      <c r="H175" s="528"/>
      <c r="I175" s="376"/>
      <c r="J175" s="528"/>
      <c r="K175" s="377"/>
      <c r="L175" s="373"/>
      <c r="M175" s="547"/>
      <c r="N175" s="374"/>
      <c r="O175" s="530"/>
      <c r="P175" s="528"/>
      <c r="Q175" s="511"/>
      <c r="R175" s="530"/>
      <c r="S175" s="376"/>
      <c r="T175" s="528"/>
      <c r="U175" s="757"/>
      <c r="V175" s="754"/>
      <c r="W175" s="528"/>
      <c r="X175" s="376"/>
      <c r="Y175" s="376"/>
      <c r="Z175" s="511"/>
      <c r="AA175" s="373"/>
      <c r="AB175" s="528"/>
      <c r="AC175" s="377"/>
      <c r="AD175" s="375"/>
      <c r="AE175" s="374"/>
      <c r="AF175" s="492"/>
      <c r="AG175" s="493"/>
      <c r="AH175" s="772"/>
      <c r="AI175" s="531"/>
      <c r="AJ175" s="530"/>
      <c r="AK175" s="541" t="str">
        <f>IF(AJ175="","",(VLOOKUP(AJ175,償却率表!A:B,2,FALSE)))</f>
        <v/>
      </c>
      <c r="AL175" s="505"/>
      <c r="AM175" s="524" t="str">
        <f>IF(AL175="","",(VLOOKUP(AL175,PD!G:H,2,FALSE)))</f>
        <v/>
      </c>
      <c r="AN175" s="599"/>
      <c r="AO175" s="533"/>
      <c r="AP175" s="620"/>
      <c r="AQ175" s="621"/>
      <c r="AR175" s="528" t="str">
        <f t="shared" si="212"/>
        <v/>
      </c>
      <c r="AS175" s="377" t="str">
        <f t="shared" si="237"/>
        <v/>
      </c>
      <c r="AT175" s="540"/>
      <c r="AU175" s="392"/>
      <c r="AV175" s="393"/>
      <c r="AW175" s="577"/>
      <c r="AX175" s="373"/>
      <c r="AY175" s="616"/>
      <c r="AZ175" s="521" t="str">
        <f>IF(AY175="","",(VLOOKUP(AY175,PD!J:K,2,FALSE)))</f>
        <v/>
      </c>
      <c r="BA175" s="528"/>
      <c r="BB175" s="589">
        <f t="shared" si="248"/>
        <v>0</v>
      </c>
      <c r="BC175" s="716"/>
      <c r="BD175" s="376"/>
      <c r="BE175" s="493"/>
      <c r="BF175" s="394">
        <f t="shared" si="213"/>
        <v>0</v>
      </c>
      <c r="BG175" s="395" t="str">
        <f t="shared" si="214"/>
        <v/>
      </c>
      <c r="BH175" s="396" t="str">
        <f t="shared" si="215"/>
        <v/>
      </c>
      <c r="BI175" s="396" t="str">
        <f t="shared" si="216"/>
        <v/>
      </c>
      <c r="BJ175" s="396" t="str">
        <f t="shared" si="217"/>
        <v/>
      </c>
      <c r="BK175" s="396" t="str">
        <f t="shared" si="218"/>
        <v/>
      </c>
      <c r="BL175" s="396" t="str">
        <f t="shared" si="219"/>
        <v/>
      </c>
      <c r="BM175" s="396" t="str">
        <f t="shared" si="220"/>
        <v/>
      </c>
      <c r="BN175" s="396" t="str">
        <f t="shared" si="221"/>
        <v/>
      </c>
      <c r="BO175" s="396" t="str">
        <f t="shared" si="222"/>
        <v/>
      </c>
      <c r="BP175" s="397" t="str">
        <f t="shared" si="223"/>
        <v/>
      </c>
      <c r="BQ175" s="782"/>
      <c r="BR175" s="380"/>
      <c r="BS175" s="600"/>
      <c r="BT175" s="394">
        <f t="shared" si="224"/>
        <v>0</v>
      </c>
      <c r="BU175" s="395" t="str">
        <f t="shared" si="225"/>
        <v/>
      </c>
      <c r="BV175" s="396" t="str">
        <f t="shared" si="226"/>
        <v/>
      </c>
      <c r="BW175" s="396" t="str">
        <f t="shared" si="227"/>
        <v/>
      </c>
      <c r="BX175" s="396" t="str">
        <f t="shared" si="228"/>
        <v/>
      </c>
      <c r="BY175" s="396" t="str">
        <f t="shared" si="229"/>
        <v/>
      </c>
      <c r="BZ175" s="396" t="str">
        <f t="shared" si="230"/>
        <v/>
      </c>
      <c r="CA175" s="396" t="str">
        <f t="shared" si="231"/>
        <v/>
      </c>
      <c r="CB175" s="396" t="str">
        <f t="shared" si="232"/>
        <v/>
      </c>
      <c r="CC175" s="396" t="str">
        <f t="shared" si="233"/>
        <v/>
      </c>
      <c r="CD175" s="396" t="str">
        <f t="shared" si="234"/>
        <v/>
      </c>
      <c r="CE175" s="397" t="str">
        <f t="shared" si="235"/>
        <v/>
      </c>
      <c r="CF175" s="379"/>
      <c r="CG175" s="378"/>
      <c r="CH175" s="378"/>
      <c r="CI175" s="378"/>
      <c r="CJ175" s="382"/>
      <c r="CK175" s="398">
        <f t="shared" si="238"/>
        <v>0</v>
      </c>
      <c r="CL175" s="709">
        <f t="shared" si="239"/>
        <v>0</v>
      </c>
      <c r="CM175" s="710">
        <f t="shared" si="240"/>
        <v>0</v>
      </c>
      <c r="CN175" s="710">
        <f t="shared" si="241"/>
        <v>0</v>
      </c>
      <c r="CO175" s="786">
        <f t="shared" si="242"/>
        <v>0</v>
      </c>
      <c r="CP175" s="617">
        <f t="shared" si="243"/>
        <v>0</v>
      </c>
      <c r="CQ175" s="503"/>
      <c r="CR175" s="373"/>
      <c r="CS175" s="377"/>
      <c r="CT175" s="590"/>
      <c r="CU175" s="590"/>
      <c r="CV175" s="373"/>
      <c r="CW175" s="376"/>
      <c r="CX175" s="376"/>
      <c r="CY175" s="376"/>
      <c r="CZ175" s="376"/>
      <c r="DA175" s="376"/>
      <c r="DB175" s="376"/>
      <c r="DC175" s="376"/>
      <c r="DD175" s="376"/>
      <c r="DE175" s="377"/>
      <c r="DF175" s="373"/>
      <c r="DG175" s="376"/>
      <c r="DH175" s="376"/>
      <c r="DI175" s="376"/>
      <c r="DJ175" s="376"/>
      <c r="DK175" s="376"/>
      <c r="DL175" s="376"/>
      <c r="DM175" s="376"/>
      <c r="DN175" s="376"/>
      <c r="DO175" s="376"/>
      <c r="DP175" s="377"/>
      <c r="DQ175" s="592"/>
      <c r="DR175" s="373"/>
      <c r="DS175" s="376"/>
      <c r="DT175" s="376"/>
      <c r="DU175" s="376"/>
      <c r="DV175" s="376"/>
      <c r="DW175" s="376"/>
      <c r="DX175" s="376"/>
      <c r="DY175" s="376"/>
      <c r="DZ175" s="376"/>
      <c r="EA175" s="376"/>
      <c r="EB175" s="376"/>
      <c r="EC175" s="376"/>
      <c r="ED175" s="376"/>
      <c r="EE175" s="376"/>
      <c r="EF175" s="374"/>
      <c r="EG175" s="374"/>
      <c r="EH175" s="374"/>
      <c r="EI175" s="374"/>
      <c r="EJ175" s="374"/>
      <c r="EK175" s="374"/>
      <c r="EL175" s="374"/>
      <c r="EM175" s="374"/>
      <c r="EN175" s="374"/>
      <c r="EO175" s="766">
        <f t="shared" si="236"/>
        <v>0</v>
      </c>
      <c r="EP175" s="374"/>
      <c r="EQ175" s="374"/>
      <c r="ER175" s="374"/>
      <c r="ES175" s="374"/>
      <c r="ET175" s="374"/>
      <c r="EU175" s="377"/>
      <c r="EV175" s="590"/>
      <c r="EW175" s="618">
        <f t="shared" si="210"/>
        <v>0</v>
      </c>
      <c r="EX175" s="709">
        <f t="shared" si="244"/>
        <v>0</v>
      </c>
      <c r="EY175" s="710">
        <f t="shared" si="245"/>
        <v>0</v>
      </c>
      <c r="EZ175" s="710">
        <f t="shared" si="246"/>
        <v>0</v>
      </c>
      <c r="FA175" s="711">
        <f t="shared" si="247"/>
        <v>0</v>
      </c>
      <c r="FB175" s="379"/>
      <c r="FC175" s="378"/>
      <c r="FD175" s="378"/>
      <c r="FE175" s="609"/>
      <c r="FF175" s="381">
        <f t="shared" si="211"/>
        <v>0</v>
      </c>
    </row>
    <row r="176" spans="1:162" s="277" customFormat="1" x14ac:dyDescent="0.15">
      <c r="A176" s="492">
        <v>162</v>
      </c>
      <c r="B176" s="493"/>
      <c r="C176" s="490"/>
      <c r="D176" s="777" t="str">
        <f>IF(C176="","",(VLOOKUP(C176,PD!A:B,2,FALSE)))</f>
        <v/>
      </c>
      <c r="E176" s="390"/>
      <c r="F176" s="390"/>
      <c r="G176" s="547"/>
      <c r="H176" s="528"/>
      <c r="I176" s="376"/>
      <c r="J176" s="528"/>
      <c r="K176" s="377"/>
      <c r="L176" s="373"/>
      <c r="M176" s="547"/>
      <c r="N176" s="374"/>
      <c r="O176" s="530"/>
      <c r="P176" s="528"/>
      <c r="Q176" s="511"/>
      <c r="R176" s="530"/>
      <c r="S176" s="376"/>
      <c r="T176" s="528"/>
      <c r="U176" s="757"/>
      <c r="V176" s="754"/>
      <c r="W176" s="528"/>
      <c r="X176" s="376"/>
      <c r="Y176" s="376"/>
      <c r="Z176" s="511"/>
      <c r="AA176" s="373"/>
      <c r="AB176" s="528"/>
      <c r="AC176" s="377"/>
      <c r="AD176" s="375"/>
      <c r="AE176" s="374"/>
      <c r="AF176" s="492"/>
      <c r="AG176" s="493"/>
      <c r="AH176" s="772"/>
      <c r="AI176" s="531"/>
      <c r="AJ176" s="530"/>
      <c r="AK176" s="541" t="str">
        <f>IF(AJ176="","",(VLOOKUP(AJ176,償却率表!A:B,2,FALSE)))</f>
        <v/>
      </c>
      <c r="AL176" s="505"/>
      <c r="AM176" s="524" t="str">
        <f>IF(AL176="","",(VLOOKUP(AL176,PD!G:H,2,FALSE)))</f>
        <v/>
      </c>
      <c r="AN176" s="599"/>
      <c r="AO176" s="533"/>
      <c r="AP176" s="620"/>
      <c r="AQ176" s="621"/>
      <c r="AR176" s="528" t="str">
        <f t="shared" si="212"/>
        <v/>
      </c>
      <c r="AS176" s="377" t="str">
        <f t="shared" si="237"/>
        <v/>
      </c>
      <c r="AT176" s="540"/>
      <c r="AU176" s="392"/>
      <c r="AV176" s="393"/>
      <c r="AW176" s="577"/>
      <c r="AX176" s="373"/>
      <c r="AY176" s="616"/>
      <c r="AZ176" s="521" t="str">
        <f>IF(AY176="","",(VLOOKUP(AY176,PD!J:K,2,FALSE)))</f>
        <v/>
      </c>
      <c r="BA176" s="528"/>
      <c r="BB176" s="589">
        <f t="shared" si="248"/>
        <v>0</v>
      </c>
      <c r="BC176" s="716"/>
      <c r="BD176" s="376"/>
      <c r="BE176" s="493"/>
      <c r="BF176" s="394">
        <f t="shared" si="213"/>
        <v>0</v>
      </c>
      <c r="BG176" s="395" t="str">
        <f t="shared" si="214"/>
        <v/>
      </c>
      <c r="BH176" s="396" t="str">
        <f t="shared" si="215"/>
        <v/>
      </c>
      <c r="BI176" s="396" t="str">
        <f t="shared" si="216"/>
        <v/>
      </c>
      <c r="BJ176" s="396" t="str">
        <f t="shared" si="217"/>
        <v/>
      </c>
      <c r="BK176" s="396" t="str">
        <f t="shared" si="218"/>
        <v/>
      </c>
      <c r="BL176" s="396" t="str">
        <f t="shared" si="219"/>
        <v/>
      </c>
      <c r="BM176" s="396" t="str">
        <f t="shared" si="220"/>
        <v/>
      </c>
      <c r="BN176" s="396" t="str">
        <f t="shared" si="221"/>
        <v/>
      </c>
      <c r="BO176" s="396" t="str">
        <f t="shared" si="222"/>
        <v/>
      </c>
      <c r="BP176" s="397" t="str">
        <f t="shared" si="223"/>
        <v/>
      </c>
      <c r="BQ176" s="782"/>
      <c r="BR176" s="380"/>
      <c r="BS176" s="600"/>
      <c r="BT176" s="394">
        <f t="shared" si="224"/>
        <v>0</v>
      </c>
      <c r="BU176" s="395" t="str">
        <f t="shared" si="225"/>
        <v/>
      </c>
      <c r="BV176" s="396" t="str">
        <f t="shared" si="226"/>
        <v/>
      </c>
      <c r="BW176" s="396" t="str">
        <f t="shared" si="227"/>
        <v/>
      </c>
      <c r="BX176" s="396" t="str">
        <f t="shared" si="228"/>
        <v/>
      </c>
      <c r="BY176" s="396" t="str">
        <f t="shared" si="229"/>
        <v/>
      </c>
      <c r="BZ176" s="396" t="str">
        <f t="shared" si="230"/>
        <v/>
      </c>
      <c r="CA176" s="396" t="str">
        <f t="shared" si="231"/>
        <v/>
      </c>
      <c r="CB176" s="396" t="str">
        <f t="shared" si="232"/>
        <v/>
      </c>
      <c r="CC176" s="396" t="str">
        <f t="shared" si="233"/>
        <v/>
      </c>
      <c r="CD176" s="396" t="str">
        <f t="shared" si="234"/>
        <v/>
      </c>
      <c r="CE176" s="397" t="str">
        <f t="shared" si="235"/>
        <v/>
      </c>
      <c r="CF176" s="379"/>
      <c r="CG176" s="378"/>
      <c r="CH176" s="378"/>
      <c r="CI176" s="378"/>
      <c r="CJ176" s="382"/>
      <c r="CK176" s="398">
        <f t="shared" si="238"/>
        <v>0</v>
      </c>
      <c r="CL176" s="709">
        <f t="shared" si="239"/>
        <v>0</v>
      </c>
      <c r="CM176" s="710">
        <f t="shared" si="240"/>
        <v>0</v>
      </c>
      <c r="CN176" s="710">
        <f t="shared" si="241"/>
        <v>0</v>
      </c>
      <c r="CO176" s="786">
        <f t="shared" si="242"/>
        <v>0</v>
      </c>
      <c r="CP176" s="617">
        <f t="shared" si="243"/>
        <v>0</v>
      </c>
      <c r="CQ176" s="503"/>
      <c r="CR176" s="373"/>
      <c r="CS176" s="377"/>
      <c r="CT176" s="590"/>
      <c r="CU176" s="590"/>
      <c r="CV176" s="373"/>
      <c r="CW176" s="376"/>
      <c r="CX176" s="376"/>
      <c r="CY176" s="376"/>
      <c r="CZ176" s="376"/>
      <c r="DA176" s="376"/>
      <c r="DB176" s="376"/>
      <c r="DC176" s="376"/>
      <c r="DD176" s="376"/>
      <c r="DE176" s="377"/>
      <c r="DF176" s="373"/>
      <c r="DG176" s="376"/>
      <c r="DH176" s="376"/>
      <c r="DI176" s="376"/>
      <c r="DJ176" s="376"/>
      <c r="DK176" s="376"/>
      <c r="DL176" s="376"/>
      <c r="DM176" s="376"/>
      <c r="DN176" s="376"/>
      <c r="DO176" s="376"/>
      <c r="DP176" s="377"/>
      <c r="DQ176" s="592"/>
      <c r="DR176" s="373"/>
      <c r="DS176" s="376"/>
      <c r="DT176" s="376"/>
      <c r="DU176" s="376"/>
      <c r="DV176" s="376"/>
      <c r="DW176" s="376"/>
      <c r="DX176" s="376"/>
      <c r="DY176" s="376"/>
      <c r="DZ176" s="376"/>
      <c r="EA176" s="376"/>
      <c r="EB176" s="376"/>
      <c r="EC176" s="376"/>
      <c r="ED176" s="376"/>
      <c r="EE176" s="376"/>
      <c r="EF176" s="374"/>
      <c r="EG176" s="374"/>
      <c r="EH176" s="374"/>
      <c r="EI176" s="374"/>
      <c r="EJ176" s="374"/>
      <c r="EK176" s="374"/>
      <c r="EL176" s="374"/>
      <c r="EM176" s="374"/>
      <c r="EN176" s="374"/>
      <c r="EO176" s="766">
        <f t="shared" si="236"/>
        <v>0</v>
      </c>
      <c r="EP176" s="374"/>
      <c r="EQ176" s="374"/>
      <c r="ER176" s="374"/>
      <c r="ES176" s="374"/>
      <c r="ET176" s="374"/>
      <c r="EU176" s="377"/>
      <c r="EV176" s="590"/>
      <c r="EW176" s="618">
        <f t="shared" si="210"/>
        <v>0</v>
      </c>
      <c r="EX176" s="709">
        <f t="shared" si="244"/>
        <v>0</v>
      </c>
      <c r="EY176" s="710">
        <f t="shared" si="245"/>
        <v>0</v>
      </c>
      <c r="EZ176" s="710">
        <f t="shared" si="246"/>
        <v>0</v>
      </c>
      <c r="FA176" s="711">
        <f t="shared" si="247"/>
        <v>0</v>
      </c>
      <c r="FB176" s="379"/>
      <c r="FC176" s="378"/>
      <c r="FD176" s="378"/>
      <c r="FE176" s="609"/>
      <c r="FF176" s="381">
        <f t="shared" si="211"/>
        <v>0</v>
      </c>
    </row>
    <row r="177" spans="1:162" s="277" customFormat="1" x14ac:dyDescent="0.15">
      <c r="A177" s="492">
        <v>163</v>
      </c>
      <c r="B177" s="493"/>
      <c r="C177" s="490"/>
      <c r="D177" s="777" t="str">
        <f>IF(C177="","",(VLOOKUP(C177,PD!A:B,2,FALSE)))</f>
        <v/>
      </c>
      <c r="E177" s="390"/>
      <c r="F177" s="390"/>
      <c r="G177" s="547"/>
      <c r="H177" s="528"/>
      <c r="I177" s="376"/>
      <c r="J177" s="528"/>
      <c r="K177" s="377"/>
      <c r="L177" s="373"/>
      <c r="M177" s="547"/>
      <c r="N177" s="374"/>
      <c r="O177" s="530"/>
      <c r="P177" s="528"/>
      <c r="Q177" s="511"/>
      <c r="R177" s="530"/>
      <c r="S177" s="376"/>
      <c r="T177" s="528"/>
      <c r="U177" s="757"/>
      <c r="V177" s="754"/>
      <c r="W177" s="528"/>
      <c r="X177" s="376"/>
      <c r="Y177" s="376"/>
      <c r="Z177" s="511"/>
      <c r="AA177" s="373"/>
      <c r="AB177" s="528"/>
      <c r="AC177" s="377"/>
      <c r="AD177" s="375"/>
      <c r="AE177" s="374"/>
      <c r="AF177" s="492"/>
      <c r="AG177" s="493"/>
      <c r="AH177" s="772"/>
      <c r="AI177" s="531"/>
      <c r="AJ177" s="530"/>
      <c r="AK177" s="541" t="str">
        <f>IF(AJ177="","",(VLOOKUP(AJ177,償却率表!A:B,2,FALSE)))</f>
        <v/>
      </c>
      <c r="AL177" s="505"/>
      <c r="AM177" s="524" t="str">
        <f>IF(AL177="","",(VLOOKUP(AL177,PD!G:H,2,FALSE)))</f>
        <v/>
      </c>
      <c r="AN177" s="599"/>
      <c r="AO177" s="533"/>
      <c r="AP177" s="620"/>
      <c r="AQ177" s="621"/>
      <c r="AR177" s="528" t="str">
        <f t="shared" si="212"/>
        <v/>
      </c>
      <c r="AS177" s="377" t="str">
        <f t="shared" si="237"/>
        <v/>
      </c>
      <c r="AT177" s="540"/>
      <c r="AU177" s="392"/>
      <c r="AV177" s="393"/>
      <c r="AW177" s="577"/>
      <c r="AX177" s="373"/>
      <c r="AY177" s="616"/>
      <c r="AZ177" s="521" t="str">
        <f>IF(AY177="","",(VLOOKUP(AY177,PD!J:K,2,FALSE)))</f>
        <v/>
      </c>
      <c r="BA177" s="528"/>
      <c r="BB177" s="589">
        <f t="shared" si="248"/>
        <v>0</v>
      </c>
      <c r="BC177" s="716"/>
      <c r="BD177" s="376"/>
      <c r="BE177" s="493"/>
      <c r="BF177" s="394">
        <f t="shared" si="213"/>
        <v>0</v>
      </c>
      <c r="BG177" s="395" t="str">
        <f t="shared" si="214"/>
        <v/>
      </c>
      <c r="BH177" s="396" t="str">
        <f t="shared" si="215"/>
        <v/>
      </c>
      <c r="BI177" s="396" t="str">
        <f t="shared" si="216"/>
        <v/>
      </c>
      <c r="BJ177" s="396" t="str">
        <f t="shared" si="217"/>
        <v/>
      </c>
      <c r="BK177" s="396" t="str">
        <f t="shared" si="218"/>
        <v/>
      </c>
      <c r="BL177" s="396" t="str">
        <f t="shared" si="219"/>
        <v/>
      </c>
      <c r="BM177" s="396" t="str">
        <f t="shared" si="220"/>
        <v/>
      </c>
      <c r="BN177" s="396" t="str">
        <f t="shared" si="221"/>
        <v/>
      </c>
      <c r="BO177" s="396" t="str">
        <f t="shared" si="222"/>
        <v/>
      </c>
      <c r="BP177" s="397" t="str">
        <f t="shared" si="223"/>
        <v/>
      </c>
      <c r="BQ177" s="782"/>
      <c r="BR177" s="380"/>
      <c r="BS177" s="600"/>
      <c r="BT177" s="394">
        <f t="shared" si="224"/>
        <v>0</v>
      </c>
      <c r="BU177" s="395" t="str">
        <f t="shared" si="225"/>
        <v/>
      </c>
      <c r="BV177" s="396" t="str">
        <f t="shared" si="226"/>
        <v/>
      </c>
      <c r="BW177" s="396" t="str">
        <f t="shared" si="227"/>
        <v/>
      </c>
      <c r="BX177" s="396" t="str">
        <f t="shared" si="228"/>
        <v/>
      </c>
      <c r="BY177" s="396" t="str">
        <f t="shared" si="229"/>
        <v/>
      </c>
      <c r="BZ177" s="396" t="str">
        <f t="shared" si="230"/>
        <v/>
      </c>
      <c r="CA177" s="396" t="str">
        <f t="shared" si="231"/>
        <v/>
      </c>
      <c r="CB177" s="396" t="str">
        <f t="shared" si="232"/>
        <v/>
      </c>
      <c r="CC177" s="396" t="str">
        <f t="shared" si="233"/>
        <v/>
      </c>
      <c r="CD177" s="396" t="str">
        <f t="shared" si="234"/>
        <v/>
      </c>
      <c r="CE177" s="397" t="str">
        <f t="shared" si="235"/>
        <v/>
      </c>
      <c r="CF177" s="379"/>
      <c r="CG177" s="378"/>
      <c r="CH177" s="378"/>
      <c r="CI177" s="378"/>
      <c r="CJ177" s="382"/>
      <c r="CK177" s="398">
        <f t="shared" si="238"/>
        <v>0</v>
      </c>
      <c r="CL177" s="709">
        <f t="shared" si="239"/>
        <v>0</v>
      </c>
      <c r="CM177" s="710">
        <f t="shared" si="240"/>
        <v>0</v>
      </c>
      <c r="CN177" s="710">
        <f t="shared" si="241"/>
        <v>0</v>
      </c>
      <c r="CO177" s="786">
        <f t="shared" si="242"/>
        <v>0</v>
      </c>
      <c r="CP177" s="617">
        <f t="shared" si="243"/>
        <v>0</v>
      </c>
      <c r="CQ177" s="503"/>
      <c r="CR177" s="373"/>
      <c r="CS177" s="377"/>
      <c r="CT177" s="590"/>
      <c r="CU177" s="590"/>
      <c r="CV177" s="373"/>
      <c r="CW177" s="376"/>
      <c r="CX177" s="376"/>
      <c r="CY177" s="376"/>
      <c r="CZ177" s="376"/>
      <c r="DA177" s="376"/>
      <c r="DB177" s="376"/>
      <c r="DC177" s="376"/>
      <c r="DD177" s="376"/>
      <c r="DE177" s="377"/>
      <c r="DF177" s="373"/>
      <c r="DG177" s="376"/>
      <c r="DH177" s="376"/>
      <c r="DI177" s="376"/>
      <c r="DJ177" s="376"/>
      <c r="DK177" s="376"/>
      <c r="DL177" s="376"/>
      <c r="DM177" s="376"/>
      <c r="DN177" s="376"/>
      <c r="DO177" s="376"/>
      <c r="DP177" s="377"/>
      <c r="DQ177" s="592"/>
      <c r="DR177" s="373"/>
      <c r="DS177" s="376"/>
      <c r="DT177" s="376"/>
      <c r="DU177" s="376"/>
      <c r="DV177" s="376"/>
      <c r="DW177" s="376"/>
      <c r="DX177" s="376"/>
      <c r="DY177" s="376"/>
      <c r="DZ177" s="376"/>
      <c r="EA177" s="376"/>
      <c r="EB177" s="376"/>
      <c r="EC177" s="376"/>
      <c r="ED177" s="376"/>
      <c r="EE177" s="376"/>
      <c r="EF177" s="374"/>
      <c r="EG177" s="374"/>
      <c r="EH177" s="374"/>
      <c r="EI177" s="374"/>
      <c r="EJ177" s="374"/>
      <c r="EK177" s="374"/>
      <c r="EL177" s="374"/>
      <c r="EM177" s="374"/>
      <c r="EN177" s="374"/>
      <c r="EO177" s="766">
        <f t="shared" si="236"/>
        <v>0</v>
      </c>
      <c r="EP177" s="374"/>
      <c r="EQ177" s="374"/>
      <c r="ER177" s="374"/>
      <c r="ES177" s="374"/>
      <c r="ET177" s="374"/>
      <c r="EU177" s="377"/>
      <c r="EV177" s="590"/>
      <c r="EW177" s="618">
        <f t="shared" si="210"/>
        <v>0</v>
      </c>
      <c r="EX177" s="709">
        <f t="shared" si="244"/>
        <v>0</v>
      </c>
      <c r="EY177" s="710">
        <f t="shared" si="245"/>
        <v>0</v>
      </c>
      <c r="EZ177" s="710">
        <f t="shared" si="246"/>
        <v>0</v>
      </c>
      <c r="FA177" s="711">
        <f t="shared" si="247"/>
        <v>0</v>
      </c>
      <c r="FB177" s="379"/>
      <c r="FC177" s="378"/>
      <c r="FD177" s="378"/>
      <c r="FE177" s="609"/>
      <c r="FF177" s="381">
        <f t="shared" si="211"/>
        <v>0</v>
      </c>
    </row>
    <row r="178" spans="1:162" s="277" customFormat="1" x14ac:dyDescent="0.15">
      <c r="A178" s="492">
        <v>164</v>
      </c>
      <c r="B178" s="493"/>
      <c r="C178" s="490"/>
      <c r="D178" s="777" t="str">
        <f>IF(C178="","",(VLOOKUP(C178,PD!A:B,2,FALSE)))</f>
        <v/>
      </c>
      <c r="E178" s="390"/>
      <c r="F178" s="390"/>
      <c r="G178" s="547"/>
      <c r="H178" s="528"/>
      <c r="I178" s="376"/>
      <c r="J178" s="528"/>
      <c r="K178" s="377"/>
      <c r="L178" s="373"/>
      <c r="M178" s="547"/>
      <c r="N178" s="374"/>
      <c r="O178" s="530"/>
      <c r="P178" s="528"/>
      <c r="Q178" s="511"/>
      <c r="R178" s="530"/>
      <c r="S178" s="376"/>
      <c r="T178" s="528"/>
      <c r="U178" s="757"/>
      <c r="V178" s="754"/>
      <c r="W178" s="528"/>
      <c r="X178" s="376"/>
      <c r="Y178" s="376"/>
      <c r="Z178" s="511"/>
      <c r="AA178" s="373"/>
      <c r="AB178" s="528"/>
      <c r="AC178" s="377"/>
      <c r="AD178" s="375"/>
      <c r="AE178" s="374"/>
      <c r="AF178" s="492"/>
      <c r="AG178" s="493"/>
      <c r="AH178" s="772"/>
      <c r="AI178" s="531"/>
      <c r="AJ178" s="530"/>
      <c r="AK178" s="541" t="str">
        <f>IF(AJ178="","",(VLOOKUP(AJ178,償却率表!A:B,2,FALSE)))</f>
        <v/>
      </c>
      <c r="AL178" s="505"/>
      <c r="AM178" s="524" t="str">
        <f>IF(AL178="","",(VLOOKUP(AL178,PD!G:H,2,FALSE)))</f>
        <v/>
      </c>
      <c r="AN178" s="599"/>
      <c r="AO178" s="533"/>
      <c r="AP178" s="620"/>
      <c r="AQ178" s="621"/>
      <c r="AR178" s="528" t="str">
        <f t="shared" si="212"/>
        <v/>
      </c>
      <c r="AS178" s="377" t="str">
        <f t="shared" si="237"/>
        <v/>
      </c>
      <c r="AT178" s="540"/>
      <c r="AU178" s="392"/>
      <c r="AV178" s="393"/>
      <c r="AW178" s="577"/>
      <c r="AX178" s="373"/>
      <c r="AY178" s="616"/>
      <c r="AZ178" s="521" t="str">
        <f>IF(AY178="","",(VLOOKUP(AY178,PD!J:K,2,FALSE)))</f>
        <v/>
      </c>
      <c r="BA178" s="528"/>
      <c r="BB178" s="589">
        <f t="shared" si="248"/>
        <v>0</v>
      </c>
      <c r="BC178" s="716"/>
      <c r="BD178" s="376"/>
      <c r="BE178" s="493"/>
      <c r="BF178" s="394">
        <f t="shared" si="213"/>
        <v>0</v>
      </c>
      <c r="BG178" s="395" t="str">
        <f t="shared" si="214"/>
        <v/>
      </c>
      <c r="BH178" s="396" t="str">
        <f t="shared" si="215"/>
        <v/>
      </c>
      <c r="BI178" s="396" t="str">
        <f t="shared" si="216"/>
        <v/>
      </c>
      <c r="BJ178" s="396" t="str">
        <f t="shared" si="217"/>
        <v/>
      </c>
      <c r="BK178" s="396" t="str">
        <f t="shared" si="218"/>
        <v/>
      </c>
      <c r="BL178" s="396" t="str">
        <f t="shared" si="219"/>
        <v/>
      </c>
      <c r="BM178" s="396" t="str">
        <f t="shared" si="220"/>
        <v/>
      </c>
      <c r="BN178" s="396" t="str">
        <f t="shared" si="221"/>
        <v/>
      </c>
      <c r="BO178" s="396" t="str">
        <f t="shared" si="222"/>
        <v/>
      </c>
      <c r="BP178" s="397" t="str">
        <f t="shared" si="223"/>
        <v/>
      </c>
      <c r="BQ178" s="782"/>
      <c r="BR178" s="380"/>
      <c r="BS178" s="600"/>
      <c r="BT178" s="394">
        <f t="shared" si="224"/>
        <v>0</v>
      </c>
      <c r="BU178" s="395" t="str">
        <f t="shared" si="225"/>
        <v/>
      </c>
      <c r="BV178" s="396" t="str">
        <f t="shared" si="226"/>
        <v/>
      </c>
      <c r="BW178" s="396" t="str">
        <f t="shared" si="227"/>
        <v/>
      </c>
      <c r="BX178" s="396" t="str">
        <f t="shared" si="228"/>
        <v/>
      </c>
      <c r="BY178" s="396" t="str">
        <f t="shared" si="229"/>
        <v/>
      </c>
      <c r="BZ178" s="396" t="str">
        <f t="shared" si="230"/>
        <v/>
      </c>
      <c r="CA178" s="396" t="str">
        <f t="shared" si="231"/>
        <v/>
      </c>
      <c r="CB178" s="396" t="str">
        <f t="shared" si="232"/>
        <v/>
      </c>
      <c r="CC178" s="396" t="str">
        <f t="shared" si="233"/>
        <v/>
      </c>
      <c r="CD178" s="396" t="str">
        <f t="shared" si="234"/>
        <v/>
      </c>
      <c r="CE178" s="397" t="str">
        <f t="shared" si="235"/>
        <v/>
      </c>
      <c r="CF178" s="379"/>
      <c r="CG178" s="378"/>
      <c r="CH178" s="378"/>
      <c r="CI178" s="378"/>
      <c r="CJ178" s="382"/>
      <c r="CK178" s="398">
        <f t="shared" si="238"/>
        <v>0</v>
      </c>
      <c r="CL178" s="709">
        <f t="shared" si="239"/>
        <v>0</v>
      </c>
      <c r="CM178" s="710">
        <f t="shared" si="240"/>
        <v>0</v>
      </c>
      <c r="CN178" s="710">
        <f t="shared" si="241"/>
        <v>0</v>
      </c>
      <c r="CO178" s="786">
        <f t="shared" si="242"/>
        <v>0</v>
      </c>
      <c r="CP178" s="617">
        <f t="shared" si="243"/>
        <v>0</v>
      </c>
      <c r="CQ178" s="503"/>
      <c r="CR178" s="373"/>
      <c r="CS178" s="377"/>
      <c r="CT178" s="590"/>
      <c r="CU178" s="590"/>
      <c r="CV178" s="373"/>
      <c r="CW178" s="376"/>
      <c r="CX178" s="376"/>
      <c r="CY178" s="376"/>
      <c r="CZ178" s="376"/>
      <c r="DA178" s="376"/>
      <c r="DB178" s="376"/>
      <c r="DC178" s="376"/>
      <c r="DD178" s="376"/>
      <c r="DE178" s="377"/>
      <c r="DF178" s="373"/>
      <c r="DG178" s="376"/>
      <c r="DH178" s="376"/>
      <c r="DI178" s="376"/>
      <c r="DJ178" s="376"/>
      <c r="DK178" s="376"/>
      <c r="DL178" s="376"/>
      <c r="DM178" s="376"/>
      <c r="DN178" s="376"/>
      <c r="DO178" s="376"/>
      <c r="DP178" s="377"/>
      <c r="DQ178" s="592"/>
      <c r="DR178" s="373"/>
      <c r="DS178" s="376"/>
      <c r="DT178" s="376"/>
      <c r="DU178" s="376"/>
      <c r="DV178" s="376"/>
      <c r="DW178" s="376"/>
      <c r="DX178" s="376"/>
      <c r="DY178" s="376"/>
      <c r="DZ178" s="376"/>
      <c r="EA178" s="376"/>
      <c r="EB178" s="376"/>
      <c r="EC178" s="376"/>
      <c r="ED178" s="376"/>
      <c r="EE178" s="376"/>
      <c r="EF178" s="374"/>
      <c r="EG178" s="374"/>
      <c r="EH178" s="374"/>
      <c r="EI178" s="374"/>
      <c r="EJ178" s="374"/>
      <c r="EK178" s="374"/>
      <c r="EL178" s="374"/>
      <c r="EM178" s="374"/>
      <c r="EN178" s="374"/>
      <c r="EO178" s="766">
        <f t="shared" si="236"/>
        <v>0</v>
      </c>
      <c r="EP178" s="374"/>
      <c r="EQ178" s="374"/>
      <c r="ER178" s="374"/>
      <c r="ES178" s="374"/>
      <c r="ET178" s="374"/>
      <c r="EU178" s="377"/>
      <c r="EV178" s="590"/>
      <c r="EW178" s="618">
        <f t="shared" si="210"/>
        <v>0</v>
      </c>
      <c r="EX178" s="709">
        <f t="shared" si="244"/>
        <v>0</v>
      </c>
      <c r="EY178" s="710">
        <f t="shared" si="245"/>
        <v>0</v>
      </c>
      <c r="EZ178" s="710">
        <f t="shared" si="246"/>
        <v>0</v>
      </c>
      <c r="FA178" s="711">
        <f t="shared" si="247"/>
        <v>0</v>
      </c>
      <c r="FB178" s="379"/>
      <c r="FC178" s="378"/>
      <c r="FD178" s="378"/>
      <c r="FE178" s="609"/>
      <c r="FF178" s="381">
        <f t="shared" si="211"/>
        <v>0</v>
      </c>
    </row>
    <row r="179" spans="1:162" s="277" customFormat="1" x14ac:dyDescent="0.15">
      <c r="A179" s="492">
        <v>165</v>
      </c>
      <c r="B179" s="493"/>
      <c r="C179" s="490"/>
      <c r="D179" s="777" t="str">
        <f>IF(C179="","",(VLOOKUP(C179,PD!A:B,2,FALSE)))</f>
        <v/>
      </c>
      <c r="E179" s="390"/>
      <c r="F179" s="390"/>
      <c r="G179" s="547"/>
      <c r="H179" s="528"/>
      <c r="I179" s="376"/>
      <c r="J179" s="528"/>
      <c r="K179" s="377"/>
      <c r="L179" s="373"/>
      <c r="M179" s="547"/>
      <c r="N179" s="374"/>
      <c r="O179" s="530"/>
      <c r="P179" s="528"/>
      <c r="Q179" s="511"/>
      <c r="R179" s="530"/>
      <c r="S179" s="376"/>
      <c r="T179" s="528"/>
      <c r="U179" s="757"/>
      <c r="V179" s="754"/>
      <c r="W179" s="528"/>
      <c r="X179" s="376"/>
      <c r="Y179" s="376"/>
      <c r="Z179" s="511"/>
      <c r="AA179" s="373"/>
      <c r="AB179" s="528"/>
      <c r="AC179" s="377"/>
      <c r="AD179" s="375"/>
      <c r="AE179" s="374"/>
      <c r="AF179" s="492"/>
      <c r="AG179" s="493"/>
      <c r="AH179" s="772"/>
      <c r="AI179" s="531"/>
      <c r="AJ179" s="530"/>
      <c r="AK179" s="541" t="str">
        <f>IF(AJ179="","",(VLOOKUP(AJ179,償却率表!A:B,2,FALSE)))</f>
        <v/>
      </c>
      <c r="AL179" s="505"/>
      <c r="AM179" s="524" t="str">
        <f>IF(AL179="","",(VLOOKUP(AL179,PD!G:H,2,FALSE)))</f>
        <v/>
      </c>
      <c r="AN179" s="599"/>
      <c r="AO179" s="533"/>
      <c r="AP179" s="620"/>
      <c r="AQ179" s="621"/>
      <c r="AR179" s="528" t="str">
        <f t="shared" si="212"/>
        <v/>
      </c>
      <c r="AS179" s="377" t="str">
        <f t="shared" si="237"/>
        <v/>
      </c>
      <c r="AT179" s="540"/>
      <c r="AU179" s="392"/>
      <c r="AV179" s="393"/>
      <c r="AW179" s="577"/>
      <c r="AX179" s="373"/>
      <c r="AY179" s="616"/>
      <c r="AZ179" s="521" t="str">
        <f>IF(AY179="","",(VLOOKUP(AY179,PD!J:K,2,FALSE)))</f>
        <v/>
      </c>
      <c r="BA179" s="528"/>
      <c r="BB179" s="589">
        <f t="shared" si="248"/>
        <v>0</v>
      </c>
      <c r="BC179" s="716"/>
      <c r="BD179" s="376"/>
      <c r="BE179" s="493"/>
      <c r="BF179" s="394">
        <f t="shared" si="213"/>
        <v>0</v>
      </c>
      <c r="BG179" s="395" t="str">
        <f t="shared" si="214"/>
        <v/>
      </c>
      <c r="BH179" s="396" t="str">
        <f t="shared" si="215"/>
        <v/>
      </c>
      <c r="BI179" s="396" t="str">
        <f t="shared" si="216"/>
        <v/>
      </c>
      <c r="BJ179" s="396" t="str">
        <f t="shared" si="217"/>
        <v/>
      </c>
      <c r="BK179" s="396" t="str">
        <f t="shared" si="218"/>
        <v/>
      </c>
      <c r="BL179" s="396" t="str">
        <f t="shared" si="219"/>
        <v/>
      </c>
      <c r="BM179" s="396" t="str">
        <f t="shared" si="220"/>
        <v/>
      </c>
      <c r="BN179" s="396" t="str">
        <f t="shared" si="221"/>
        <v/>
      </c>
      <c r="BO179" s="396" t="str">
        <f t="shared" si="222"/>
        <v/>
      </c>
      <c r="BP179" s="397" t="str">
        <f t="shared" si="223"/>
        <v/>
      </c>
      <c r="BQ179" s="782"/>
      <c r="BR179" s="380"/>
      <c r="BS179" s="600"/>
      <c r="BT179" s="394">
        <f t="shared" si="224"/>
        <v>0</v>
      </c>
      <c r="BU179" s="395" t="str">
        <f t="shared" si="225"/>
        <v/>
      </c>
      <c r="BV179" s="396" t="str">
        <f t="shared" si="226"/>
        <v/>
      </c>
      <c r="BW179" s="396" t="str">
        <f t="shared" si="227"/>
        <v/>
      </c>
      <c r="BX179" s="396" t="str">
        <f t="shared" si="228"/>
        <v/>
      </c>
      <c r="BY179" s="396" t="str">
        <f t="shared" si="229"/>
        <v/>
      </c>
      <c r="BZ179" s="396" t="str">
        <f t="shared" si="230"/>
        <v/>
      </c>
      <c r="CA179" s="396" t="str">
        <f t="shared" si="231"/>
        <v/>
      </c>
      <c r="CB179" s="396" t="str">
        <f t="shared" si="232"/>
        <v/>
      </c>
      <c r="CC179" s="396" t="str">
        <f t="shared" si="233"/>
        <v/>
      </c>
      <c r="CD179" s="396" t="str">
        <f t="shared" si="234"/>
        <v/>
      </c>
      <c r="CE179" s="397" t="str">
        <f t="shared" si="235"/>
        <v/>
      </c>
      <c r="CF179" s="379"/>
      <c r="CG179" s="378"/>
      <c r="CH179" s="378"/>
      <c r="CI179" s="378"/>
      <c r="CJ179" s="382"/>
      <c r="CK179" s="398">
        <f t="shared" si="238"/>
        <v>0</v>
      </c>
      <c r="CL179" s="709">
        <f t="shared" si="239"/>
        <v>0</v>
      </c>
      <c r="CM179" s="710">
        <f t="shared" si="240"/>
        <v>0</v>
      </c>
      <c r="CN179" s="710">
        <f t="shared" si="241"/>
        <v>0</v>
      </c>
      <c r="CO179" s="786">
        <f t="shared" si="242"/>
        <v>0</v>
      </c>
      <c r="CP179" s="617">
        <f t="shared" si="243"/>
        <v>0</v>
      </c>
      <c r="CQ179" s="503"/>
      <c r="CR179" s="373"/>
      <c r="CS179" s="377"/>
      <c r="CT179" s="590"/>
      <c r="CU179" s="590"/>
      <c r="CV179" s="373"/>
      <c r="CW179" s="376"/>
      <c r="CX179" s="376"/>
      <c r="CY179" s="376"/>
      <c r="CZ179" s="376"/>
      <c r="DA179" s="376"/>
      <c r="DB179" s="376"/>
      <c r="DC179" s="376"/>
      <c r="DD179" s="376"/>
      <c r="DE179" s="377"/>
      <c r="DF179" s="373"/>
      <c r="DG179" s="376"/>
      <c r="DH179" s="376"/>
      <c r="DI179" s="376"/>
      <c r="DJ179" s="376"/>
      <c r="DK179" s="376"/>
      <c r="DL179" s="376"/>
      <c r="DM179" s="376"/>
      <c r="DN179" s="376"/>
      <c r="DO179" s="376"/>
      <c r="DP179" s="377"/>
      <c r="DQ179" s="592"/>
      <c r="DR179" s="373"/>
      <c r="DS179" s="376"/>
      <c r="DT179" s="376"/>
      <c r="DU179" s="376"/>
      <c r="DV179" s="376"/>
      <c r="DW179" s="376"/>
      <c r="DX179" s="376"/>
      <c r="DY179" s="376"/>
      <c r="DZ179" s="376"/>
      <c r="EA179" s="376"/>
      <c r="EB179" s="376"/>
      <c r="EC179" s="376"/>
      <c r="ED179" s="376"/>
      <c r="EE179" s="376"/>
      <c r="EF179" s="374"/>
      <c r="EG179" s="374"/>
      <c r="EH179" s="374"/>
      <c r="EI179" s="374"/>
      <c r="EJ179" s="374"/>
      <c r="EK179" s="374"/>
      <c r="EL179" s="374"/>
      <c r="EM179" s="374"/>
      <c r="EN179" s="374"/>
      <c r="EO179" s="766">
        <f t="shared" si="236"/>
        <v>0</v>
      </c>
      <c r="EP179" s="374"/>
      <c r="EQ179" s="374"/>
      <c r="ER179" s="374"/>
      <c r="ES179" s="374"/>
      <c r="ET179" s="374"/>
      <c r="EU179" s="377"/>
      <c r="EV179" s="590"/>
      <c r="EW179" s="618">
        <f t="shared" si="210"/>
        <v>0</v>
      </c>
      <c r="EX179" s="709">
        <f t="shared" si="244"/>
        <v>0</v>
      </c>
      <c r="EY179" s="710">
        <f t="shared" si="245"/>
        <v>0</v>
      </c>
      <c r="EZ179" s="710">
        <f t="shared" si="246"/>
        <v>0</v>
      </c>
      <c r="FA179" s="711">
        <f t="shared" si="247"/>
        <v>0</v>
      </c>
      <c r="FB179" s="379"/>
      <c r="FC179" s="378"/>
      <c r="FD179" s="378"/>
      <c r="FE179" s="609"/>
      <c r="FF179" s="381">
        <f t="shared" si="211"/>
        <v>0</v>
      </c>
    </row>
    <row r="180" spans="1:162" s="277" customFormat="1" x14ac:dyDescent="0.15">
      <c r="A180" s="492">
        <v>166</v>
      </c>
      <c r="B180" s="493"/>
      <c r="C180" s="490"/>
      <c r="D180" s="777" t="str">
        <f>IF(C180="","",(VLOOKUP(C180,PD!A:B,2,FALSE)))</f>
        <v/>
      </c>
      <c r="E180" s="390"/>
      <c r="F180" s="390"/>
      <c r="G180" s="547"/>
      <c r="H180" s="528"/>
      <c r="I180" s="376"/>
      <c r="J180" s="528"/>
      <c r="K180" s="377"/>
      <c r="L180" s="373"/>
      <c r="M180" s="547"/>
      <c r="N180" s="374"/>
      <c r="O180" s="530"/>
      <c r="P180" s="528"/>
      <c r="Q180" s="511"/>
      <c r="R180" s="530"/>
      <c r="S180" s="376"/>
      <c r="T180" s="528"/>
      <c r="U180" s="757"/>
      <c r="V180" s="754"/>
      <c r="W180" s="528"/>
      <c r="X180" s="376"/>
      <c r="Y180" s="376"/>
      <c r="Z180" s="511"/>
      <c r="AA180" s="373"/>
      <c r="AB180" s="528"/>
      <c r="AC180" s="377"/>
      <c r="AD180" s="375"/>
      <c r="AE180" s="374"/>
      <c r="AF180" s="492"/>
      <c r="AG180" s="493"/>
      <c r="AH180" s="772"/>
      <c r="AI180" s="531"/>
      <c r="AJ180" s="530"/>
      <c r="AK180" s="541" t="str">
        <f>IF(AJ180="","",(VLOOKUP(AJ180,償却率表!A:B,2,FALSE)))</f>
        <v/>
      </c>
      <c r="AL180" s="505"/>
      <c r="AM180" s="524" t="str">
        <f>IF(AL180="","",(VLOOKUP(AL180,PD!G:H,2,FALSE)))</f>
        <v/>
      </c>
      <c r="AN180" s="599"/>
      <c r="AO180" s="533"/>
      <c r="AP180" s="620"/>
      <c r="AQ180" s="621"/>
      <c r="AR180" s="528" t="str">
        <f t="shared" si="212"/>
        <v/>
      </c>
      <c r="AS180" s="377" t="str">
        <f t="shared" si="237"/>
        <v/>
      </c>
      <c r="AT180" s="540"/>
      <c r="AU180" s="392"/>
      <c r="AV180" s="393"/>
      <c r="AW180" s="577"/>
      <c r="AX180" s="373"/>
      <c r="AY180" s="616"/>
      <c r="AZ180" s="521" t="str">
        <f>IF(AY180="","",(VLOOKUP(AY180,PD!J:K,2,FALSE)))</f>
        <v/>
      </c>
      <c r="BA180" s="528"/>
      <c r="BB180" s="589">
        <f t="shared" si="248"/>
        <v>0</v>
      </c>
      <c r="BC180" s="716"/>
      <c r="BD180" s="376"/>
      <c r="BE180" s="493"/>
      <c r="BF180" s="394">
        <f t="shared" si="213"/>
        <v>0</v>
      </c>
      <c r="BG180" s="395" t="str">
        <f t="shared" si="214"/>
        <v/>
      </c>
      <c r="BH180" s="396" t="str">
        <f t="shared" si="215"/>
        <v/>
      </c>
      <c r="BI180" s="396" t="str">
        <f t="shared" si="216"/>
        <v/>
      </c>
      <c r="BJ180" s="396" t="str">
        <f t="shared" si="217"/>
        <v/>
      </c>
      <c r="BK180" s="396" t="str">
        <f t="shared" si="218"/>
        <v/>
      </c>
      <c r="BL180" s="396" t="str">
        <f t="shared" si="219"/>
        <v/>
      </c>
      <c r="BM180" s="396" t="str">
        <f t="shared" si="220"/>
        <v/>
      </c>
      <c r="BN180" s="396" t="str">
        <f t="shared" si="221"/>
        <v/>
      </c>
      <c r="BO180" s="396" t="str">
        <f t="shared" si="222"/>
        <v/>
      </c>
      <c r="BP180" s="397" t="str">
        <f t="shared" si="223"/>
        <v/>
      </c>
      <c r="BQ180" s="782"/>
      <c r="BR180" s="380"/>
      <c r="BS180" s="600"/>
      <c r="BT180" s="394">
        <f t="shared" si="224"/>
        <v>0</v>
      </c>
      <c r="BU180" s="395" t="str">
        <f t="shared" si="225"/>
        <v/>
      </c>
      <c r="BV180" s="396" t="str">
        <f t="shared" si="226"/>
        <v/>
      </c>
      <c r="BW180" s="396" t="str">
        <f t="shared" si="227"/>
        <v/>
      </c>
      <c r="BX180" s="396" t="str">
        <f t="shared" si="228"/>
        <v/>
      </c>
      <c r="BY180" s="396" t="str">
        <f t="shared" si="229"/>
        <v/>
      </c>
      <c r="BZ180" s="396" t="str">
        <f t="shared" si="230"/>
        <v/>
      </c>
      <c r="CA180" s="396" t="str">
        <f t="shared" si="231"/>
        <v/>
      </c>
      <c r="CB180" s="396" t="str">
        <f t="shared" si="232"/>
        <v/>
      </c>
      <c r="CC180" s="396" t="str">
        <f t="shared" si="233"/>
        <v/>
      </c>
      <c r="CD180" s="396" t="str">
        <f t="shared" si="234"/>
        <v/>
      </c>
      <c r="CE180" s="397" t="str">
        <f t="shared" si="235"/>
        <v/>
      </c>
      <c r="CF180" s="379"/>
      <c r="CG180" s="378"/>
      <c r="CH180" s="378"/>
      <c r="CI180" s="378"/>
      <c r="CJ180" s="382"/>
      <c r="CK180" s="398">
        <f t="shared" si="238"/>
        <v>0</v>
      </c>
      <c r="CL180" s="709">
        <f t="shared" si="239"/>
        <v>0</v>
      </c>
      <c r="CM180" s="710">
        <f t="shared" si="240"/>
        <v>0</v>
      </c>
      <c r="CN180" s="710">
        <f t="shared" si="241"/>
        <v>0</v>
      </c>
      <c r="CO180" s="786">
        <f t="shared" si="242"/>
        <v>0</v>
      </c>
      <c r="CP180" s="617">
        <f t="shared" si="243"/>
        <v>0</v>
      </c>
      <c r="CQ180" s="503"/>
      <c r="CR180" s="373"/>
      <c r="CS180" s="377"/>
      <c r="CT180" s="590"/>
      <c r="CU180" s="590"/>
      <c r="CV180" s="373"/>
      <c r="CW180" s="376"/>
      <c r="CX180" s="376"/>
      <c r="CY180" s="376"/>
      <c r="CZ180" s="376"/>
      <c r="DA180" s="376"/>
      <c r="DB180" s="376"/>
      <c r="DC180" s="376"/>
      <c r="DD180" s="376"/>
      <c r="DE180" s="377"/>
      <c r="DF180" s="373"/>
      <c r="DG180" s="376"/>
      <c r="DH180" s="376"/>
      <c r="DI180" s="376"/>
      <c r="DJ180" s="376"/>
      <c r="DK180" s="376"/>
      <c r="DL180" s="376"/>
      <c r="DM180" s="376"/>
      <c r="DN180" s="376"/>
      <c r="DO180" s="376"/>
      <c r="DP180" s="377"/>
      <c r="DQ180" s="592"/>
      <c r="DR180" s="373"/>
      <c r="DS180" s="376"/>
      <c r="DT180" s="376"/>
      <c r="DU180" s="376"/>
      <c r="DV180" s="376"/>
      <c r="DW180" s="376"/>
      <c r="DX180" s="376"/>
      <c r="DY180" s="376"/>
      <c r="DZ180" s="376"/>
      <c r="EA180" s="376"/>
      <c r="EB180" s="376"/>
      <c r="EC180" s="376"/>
      <c r="ED180" s="376"/>
      <c r="EE180" s="376"/>
      <c r="EF180" s="374"/>
      <c r="EG180" s="374"/>
      <c r="EH180" s="374"/>
      <c r="EI180" s="374"/>
      <c r="EJ180" s="374"/>
      <c r="EK180" s="374"/>
      <c r="EL180" s="374"/>
      <c r="EM180" s="374"/>
      <c r="EN180" s="374"/>
      <c r="EO180" s="766">
        <f t="shared" si="236"/>
        <v>0</v>
      </c>
      <c r="EP180" s="374"/>
      <c r="EQ180" s="374"/>
      <c r="ER180" s="374"/>
      <c r="ES180" s="374"/>
      <c r="ET180" s="374"/>
      <c r="EU180" s="377"/>
      <c r="EV180" s="590"/>
      <c r="EW180" s="618">
        <f t="shared" si="210"/>
        <v>0</v>
      </c>
      <c r="EX180" s="709">
        <f t="shared" si="244"/>
        <v>0</v>
      </c>
      <c r="EY180" s="710">
        <f t="shared" si="245"/>
        <v>0</v>
      </c>
      <c r="EZ180" s="710">
        <f t="shared" si="246"/>
        <v>0</v>
      </c>
      <c r="FA180" s="711">
        <f t="shared" si="247"/>
        <v>0</v>
      </c>
      <c r="FB180" s="379"/>
      <c r="FC180" s="378"/>
      <c r="FD180" s="378"/>
      <c r="FE180" s="609"/>
      <c r="FF180" s="381">
        <f t="shared" si="211"/>
        <v>0</v>
      </c>
    </row>
    <row r="181" spans="1:162" s="277" customFormat="1" x14ac:dyDescent="0.15">
      <c r="A181" s="492">
        <v>167</v>
      </c>
      <c r="B181" s="493"/>
      <c r="C181" s="490"/>
      <c r="D181" s="777" t="str">
        <f>IF(C181="","",(VLOOKUP(C181,PD!A:B,2,FALSE)))</f>
        <v/>
      </c>
      <c r="E181" s="390"/>
      <c r="F181" s="390"/>
      <c r="G181" s="547"/>
      <c r="H181" s="528"/>
      <c r="I181" s="376"/>
      <c r="J181" s="528"/>
      <c r="K181" s="377"/>
      <c r="L181" s="373"/>
      <c r="M181" s="547"/>
      <c r="N181" s="374"/>
      <c r="O181" s="530"/>
      <c r="P181" s="528"/>
      <c r="Q181" s="511"/>
      <c r="R181" s="530"/>
      <c r="S181" s="376"/>
      <c r="T181" s="528"/>
      <c r="U181" s="757"/>
      <c r="V181" s="754"/>
      <c r="W181" s="528"/>
      <c r="X181" s="376"/>
      <c r="Y181" s="376"/>
      <c r="Z181" s="511"/>
      <c r="AA181" s="373"/>
      <c r="AB181" s="528"/>
      <c r="AC181" s="377"/>
      <c r="AD181" s="375"/>
      <c r="AE181" s="374"/>
      <c r="AF181" s="492"/>
      <c r="AG181" s="493"/>
      <c r="AH181" s="772"/>
      <c r="AI181" s="531"/>
      <c r="AJ181" s="530"/>
      <c r="AK181" s="541" t="str">
        <f>IF(AJ181="","",(VLOOKUP(AJ181,償却率表!A:B,2,FALSE)))</f>
        <v/>
      </c>
      <c r="AL181" s="505"/>
      <c r="AM181" s="524" t="str">
        <f>IF(AL181="","",(VLOOKUP(AL181,PD!G:H,2,FALSE)))</f>
        <v/>
      </c>
      <c r="AN181" s="599"/>
      <c r="AO181" s="533"/>
      <c r="AP181" s="620"/>
      <c r="AQ181" s="621"/>
      <c r="AR181" s="528" t="str">
        <f t="shared" si="212"/>
        <v/>
      </c>
      <c r="AS181" s="377" t="str">
        <f t="shared" si="237"/>
        <v/>
      </c>
      <c r="AT181" s="540"/>
      <c r="AU181" s="392"/>
      <c r="AV181" s="393"/>
      <c r="AW181" s="577"/>
      <c r="AX181" s="373"/>
      <c r="AY181" s="616"/>
      <c r="AZ181" s="521" t="str">
        <f>IF(AY181="","",(VLOOKUP(AY181,PD!J:K,2,FALSE)))</f>
        <v/>
      </c>
      <c r="BA181" s="528"/>
      <c r="BB181" s="589">
        <f t="shared" si="248"/>
        <v>0</v>
      </c>
      <c r="BC181" s="716"/>
      <c r="BD181" s="376"/>
      <c r="BE181" s="493"/>
      <c r="BF181" s="394">
        <f t="shared" si="213"/>
        <v>0</v>
      </c>
      <c r="BG181" s="395" t="str">
        <f t="shared" si="214"/>
        <v/>
      </c>
      <c r="BH181" s="396" t="str">
        <f t="shared" si="215"/>
        <v/>
      </c>
      <c r="BI181" s="396" t="str">
        <f t="shared" si="216"/>
        <v/>
      </c>
      <c r="BJ181" s="396" t="str">
        <f t="shared" si="217"/>
        <v/>
      </c>
      <c r="BK181" s="396" t="str">
        <f t="shared" si="218"/>
        <v/>
      </c>
      <c r="BL181" s="396" t="str">
        <f t="shared" si="219"/>
        <v/>
      </c>
      <c r="BM181" s="396" t="str">
        <f t="shared" si="220"/>
        <v/>
      </c>
      <c r="BN181" s="396" t="str">
        <f t="shared" si="221"/>
        <v/>
      </c>
      <c r="BO181" s="396" t="str">
        <f t="shared" si="222"/>
        <v/>
      </c>
      <c r="BP181" s="397" t="str">
        <f t="shared" si="223"/>
        <v/>
      </c>
      <c r="BQ181" s="782"/>
      <c r="BR181" s="380"/>
      <c r="BS181" s="600"/>
      <c r="BT181" s="394">
        <f t="shared" si="224"/>
        <v>0</v>
      </c>
      <c r="BU181" s="395" t="str">
        <f t="shared" si="225"/>
        <v/>
      </c>
      <c r="BV181" s="396" t="str">
        <f t="shared" si="226"/>
        <v/>
      </c>
      <c r="BW181" s="396" t="str">
        <f t="shared" si="227"/>
        <v/>
      </c>
      <c r="BX181" s="396" t="str">
        <f t="shared" si="228"/>
        <v/>
      </c>
      <c r="BY181" s="396" t="str">
        <f t="shared" si="229"/>
        <v/>
      </c>
      <c r="BZ181" s="396" t="str">
        <f t="shared" si="230"/>
        <v/>
      </c>
      <c r="CA181" s="396" t="str">
        <f t="shared" si="231"/>
        <v/>
      </c>
      <c r="CB181" s="396" t="str">
        <f t="shared" si="232"/>
        <v/>
      </c>
      <c r="CC181" s="396" t="str">
        <f t="shared" si="233"/>
        <v/>
      </c>
      <c r="CD181" s="396" t="str">
        <f t="shared" si="234"/>
        <v/>
      </c>
      <c r="CE181" s="397" t="str">
        <f t="shared" si="235"/>
        <v/>
      </c>
      <c r="CF181" s="379"/>
      <c r="CG181" s="378"/>
      <c r="CH181" s="378"/>
      <c r="CI181" s="378"/>
      <c r="CJ181" s="382"/>
      <c r="CK181" s="398">
        <f t="shared" si="238"/>
        <v>0</v>
      </c>
      <c r="CL181" s="709">
        <f t="shared" si="239"/>
        <v>0</v>
      </c>
      <c r="CM181" s="710">
        <f t="shared" si="240"/>
        <v>0</v>
      </c>
      <c r="CN181" s="710">
        <f t="shared" si="241"/>
        <v>0</v>
      </c>
      <c r="CO181" s="786">
        <f t="shared" si="242"/>
        <v>0</v>
      </c>
      <c r="CP181" s="617">
        <f t="shared" si="243"/>
        <v>0</v>
      </c>
      <c r="CQ181" s="503"/>
      <c r="CR181" s="373"/>
      <c r="CS181" s="377"/>
      <c r="CT181" s="590"/>
      <c r="CU181" s="590"/>
      <c r="CV181" s="373"/>
      <c r="CW181" s="376"/>
      <c r="CX181" s="376"/>
      <c r="CY181" s="376"/>
      <c r="CZ181" s="376"/>
      <c r="DA181" s="376"/>
      <c r="DB181" s="376"/>
      <c r="DC181" s="376"/>
      <c r="DD181" s="376"/>
      <c r="DE181" s="377"/>
      <c r="DF181" s="373"/>
      <c r="DG181" s="376"/>
      <c r="DH181" s="376"/>
      <c r="DI181" s="376"/>
      <c r="DJ181" s="376"/>
      <c r="DK181" s="376"/>
      <c r="DL181" s="376"/>
      <c r="DM181" s="376"/>
      <c r="DN181" s="376"/>
      <c r="DO181" s="376"/>
      <c r="DP181" s="377"/>
      <c r="DQ181" s="592"/>
      <c r="DR181" s="373"/>
      <c r="DS181" s="376"/>
      <c r="DT181" s="376"/>
      <c r="DU181" s="376"/>
      <c r="DV181" s="376"/>
      <c r="DW181" s="376"/>
      <c r="DX181" s="376"/>
      <c r="DY181" s="376"/>
      <c r="DZ181" s="376"/>
      <c r="EA181" s="376"/>
      <c r="EB181" s="376"/>
      <c r="EC181" s="376"/>
      <c r="ED181" s="376"/>
      <c r="EE181" s="376"/>
      <c r="EF181" s="374"/>
      <c r="EG181" s="374"/>
      <c r="EH181" s="374"/>
      <c r="EI181" s="374"/>
      <c r="EJ181" s="374"/>
      <c r="EK181" s="374"/>
      <c r="EL181" s="374"/>
      <c r="EM181" s="374"/>
      <c r="EN181" s="374"/>
      <c r="EO181" s="766">
        <f t="shared" si="236"/>
        <v>0</v>
      </c>
      <c r="EP181" s="374"/>
      <c r="EQ181" s="374"/>
      <c r="ER181" s="374"/>
      <c r="ES181" s="374"/>
      <c r="ET181" s="374"/>
      <c r="EU181" s="377"/>
      <c r="EV181" s="590"/>
      <c r="EW181" s="618">
        <f t="shared" si="210"/>
        <v>0</v>
      </c>
      <c r="EX181" s="709">
        <f t="shared" si="244"/>
        <v>0</v>
      </c>
      <c r="EY181" s="710">
        <f t="shared" si="245"/>
        <v>0</v>
      </c>
      <c r="EZ181" s="710">
        <f t="shared" si="246"/>
        <v>0</v>
      </c>
      <c r="FA181" s="711">
        <f t="shared" si="247"/>
        <v>0</v>
      </c>
      <c r="FB181" s="379"/>
      <c r="FC181" s="378"/>
      <c r="FD181" s="378"/>
      <c r="FE181" s="609"/>
      <c r="FF181" s="381">
        <f t="shared" si="211"/>
        <v>0</v>
      </c>
    </row>
    <row r="182" spans="1:162" s="277" customFormat="1" x14ac:dyDescent="0.15">
      <c r="A182" s="492">
        <v>168</v>
      </c>
      <c r="B182" s="493"/>
      <c r="C182" s="490"/>
      <c r="D182" s="777" t="str">
        <f>IF(C182="","",(VLOOKUP(C182,PD!A:B,2,FALSE)))</f>
        <v/>
      </c>
      <c r="E182" s="390"/>
      <c r="F182" s="390"/>
      <c r="G182" s="547"/>
      <c r="H182" s="528"/>
      <c r="I182" s="376"/>
      <c r="J182" s="528"/>
      <c r="K182" s="377"/>
      <c r="L182" s="373"/>
      <c r="M182" s="547"/>
      <c r="N182" s="374"/>
      <c r="O182" s="530"/>
      <c r="P182" s="528"/>
      <c r="Q182" s="511"/>
      <c r="R182" s="530"/>
      <c r="S182" s="376"/>
      <c r="T182" s="528"/>
      <c r="U182" s="757"/>
      <c r="V182" s="754"/>
      <c r="W182" s="528"/>
      <c r="X182" s="376"/>
      <c r="Y182" s="376"/>
      <c r="Z182" s="511"/>
      <c r="AA182" s="373"/>
      <c r="AB182" s="528"/>
      <c r="AC182" s="377"/>
      <c r="AD182" s="375"/>
      <c r="AE182" s="374"/>
      <c r="AF182" s="492"/>
      <c r="AG182" s="493"/>
      <c r="AH182" s="772"/>
      <c r="AI182" s="531"/>
      <c r="AJ182" s="530"/>
      <c r="AK182" s="541" t="str">
        <f>IF(AJ182="","",(VLOOKUP(AJ182,償却率表!A:B,2,FALSE)))</f>
        <v/>
      </c>
      <c r="AL182" s="505"/>
      <c r="AM182" s="524" t="str">
        <f>IF(AL182="","",(VLOOKUP(AL182,PD!G:H,2,FALSE)))</f>
        <v/>
      </c>
      <c r="AN182" s="599"/>
      <c r="AO182" s="533"/>
      <c r="AP182" s="620"/>
      <c r="AQ182" s="621"/>
      <c r="AR182" s="528" t="str">
        <f t="shared" si="212"/>
        <v/>
      </c>
      <c r="AS182" s="377" t="str">
        <f t="shared" si="237"/>
        <v/>
      </c>
      <c r="AT182" s="540"/>
      <c r="AU182" s="392"/>
      <c r="AV182" s="393"/>
      <c r="AW182" s="577"/>
      <c r="AX182" s="373"/>
      <c r="AY182" s="616"/>
      <c r="AZ182" s="521" t="str">
        <f>IF(AY182="","",(VLOOKUP(AY182,PD!J:K,2,FALSE)))</f>
        <v/>
      </c>
      <c r="BA182" s="528"/>
      <c r="BB182" s="589">
        <f t="shared" si="248"/>
        <v>0</v>
      </c>
      <c r="BC182" s="716"/>
      <c r="BD182" s="376"/>
      <c r="BE182" s="493"/>
      <c r="BF182" s="394">
        <f t="shared" si="213"/>
        <v>0</v>
      </c>
      <c r="BG182" s="395" t="str">
        <f t="shared" si="214"/>
        <v/>
      </c>
      <c r="BH182" s="396" t="str">
        <f t="shared" si="215"/>
        <v/>
      </c>
      <c r="BI182" s="396" t="str">
        <f t="shared" si="216"/>
        <v/>
      </c>
      <c r="BJ182" s="396" t="str">
        <f t="shared" si="217"/>
        <v/>
      </c>
      <c r="BK182" s="396" t="str">
        <f t="shared" si="218"/>
        <v/>
      </c>
      <c r="BL182" s="396" t="str">
        <f t="shared" si="219"/>
        <v/>
      </c>
      <c r="BM182" s="396" t="str">
        <f t="shared" si="220"/>
        <v/>
      </c>
      <c r="BN182" s="396" t="str">
        <f t="shared" si="221"/>
        <v/>
      </c>
      <c r="BO182" s="396" t="str">
        <f t="shared" si="222"/>
        <v/>
      </c>
      <c r="BP182" s="397" t="str">
        <f t="shared" si="223"/>
        <v/>
      </c>
      <c r="BQ182" s="782"/>
      <c r="BR182" s="380"/>
      <c r="BS182" s="600"/>
      <c r="BT182" s="394">
        <f t="shared" si="224"/>
        <v>0</v>
      </c>
      <c r="BU182" s="395" t="str">
        <f t="shared" si="225"/>
        <v/>
      </c>
      <c r="BV182" s="396" t="str">
        <f t="shared" si="226"/>
        <v/>
      </c>
      <c r="BW182" s="396" t="str">
        <f t="shared" si="227"/>
        <v/>
      </c>
      <c r="BX182" s="396" t="str">
        <f t="shared" si="228"/>
        <v/>
      </c>
      <c r="BY182" s="396" t="str">
        <f t="shared" si="229"/>
        <v/>
      </c>
      <c r="BZ182" s="396" t="str">
        <f t="shared" si="230"/>
        <v/>
      </c>
      <c r="CA182" s="396" t="str">
        <f t="shared" si="231"/>
        <v/>
      </c>
      <c r="CB182" s="396" t="str">
        <f t="shared" si="232"/>
        <v/>
      </c>
      <c r="CC182" s="396" t="str">
        <f t="shared" si="233"/>
        <v/>
      </c>
      <c r="CD182" s="396" t="str">
        <f t="shared" si="234"/>
        <v/>
      </c>
      <c r="CE182" s="397" t="str">
        <f t="shared" si="235"/>
        <v/>
      </c>
      <c r="CF182" s="379"/>
      <c r="CG182" s="378"/>
      <c r="CH182" s="378"/>
      <c r="CI182" s="378"/>
      <c r="CJ182" s="382"/>
      <c r="CK182" s="398">
        <f t="shared" si="238"/>
        <v>0</v>
      </c>
      <c r="CL182" s="709">
        <f t="shared" si="239"/>
        <v>0</v>
      </c>
      <c r="CM182" s="710">
        <f t="shared" si="240"/>
        <v>0</v>
      </c>
      <c r="CN182" s="710">
        <f t="shared" si="241"/>
        <v>0</v>
      </c>
      <c r="CO182" s="786">
        <f t="shared" si="242"/>
        <v>0</v>
      </c>
      <c r="CP182" s="617">
        <f t="shared" si="243"/>
        <v>0</v>
      </c>
      <c r="CQ182" s="503"/>
      <c r="CR182" s="373"/>
      <c r="CS182" s="377"/>
      <c r="CT182" s="590"/>
      <c r="CU182" s="590"/>
      <c r="CV182" s="373"/>
      <c r="CW182" s="376"/>
      <c r="CX182" s="376"/>
      <c r="CY182" s="376"/>
      <c r="CZ182" s="376"/>
      <c r="DA182" s="376"/>
      <c r="DB182" s="376"/>
      <c r="DC182" s="376"/>
      <c r="DD182" s="376"/>
      <c r="DE182" s="377"/>
      <c r="DF182" s="373"/>
      <c r="DG182" s="376"/>
      <c r="DH182" s="376"/>
      <c r="DI182" s="376"/>
      <c r="DJ182" s="376"/>
      <c r="DK182" s="376"/>
      <c r="DL182" s="376"/>
      <c r="DM182" s="376"/>
      <c r="DN182" s="376"/>
      <c r="DO182" s="376"/>
      <c r="DP182" s="377"/>
      <c r="DQ182" s="592"/>
      <c r="DR182" s="373"/>
      <c r="DS182" s="376"/>
      <c r="DT182" s="376"/>
      <c r="DU182" s="376"/>
      <c r="DV182" s="376"/>
      <c r="DW182" s="376"/>
      <c r="DX182" s="376"/>
      <c r="DY182" s="376"/>
      <c r="DZ182" s="376"/>
      <c r="EA182" s="376"/>
      <c r="EB182" s="376"/>
      <c r="EC182" s="376"/>
      <c r="ED182" s="376"/>
      <c r="EE182" s="376"/>
      <c r="EF182" s="374"/>
      <c r="EG182" s="374"/>
      <c r="EH182" s="374"/>
      <c r="EI182" s="374"/>
      <c r="EJ182" s="374"/>
      <c r="EK182" s="374"/>
      <c r="EL182" s="374"/>
      <c r="EM182" s="374"/>
      <c r="EN182" s="374"/>
      <c r="EO182" s="766">
        <f t="shared" si="236"/>
        <v>0</v>
      </c>
      <c r="EP182" s="374"/>
      <c r="EQ182" s="374"/>
      <c r="ER182" s="374"/>
      <c r="ES182" s="374"/>
      <c r="ET182" s="374"/>
      <c r="EU182" s="377"/>
      <c r="EV182" s="590"/>
      <c r="EW182" s="618">
        <f t="shared" si="210"/>
        <v>0</v>
      </c>
      <c r="EX182" s="709">
        <f t="shared" si="244"/>
        <v>0</v>
      </c>
      <c r="EY182" s="710">
        <f t="shared" si="245"/>
        <v>0</v>
      </c>
      <c r="EZ182" s="710">
        <f t="shared" si="246"/>
        <v>0</v>
      </c>
      <c r="FA182" s="711">
        <f t="shared" si="247"/>
        <v>0</v>
      </c>
      <c r="FB182" s="379"/>
      <c r="FC182" s="378"/>
      <c r="FD182" s="378"/>
      <c r="FE182" s="609"/>
      <c r="FF182" s="381">
        <f t="shared" si="211"/>
        <v>0</v>
      </c>
    </row>
    <row r="183" spans="1:162" s="277" customFormat="1" x14ac:dyDescent="0.15">
      <c r="A183" s="492">
        <v>169</v>
      </c>
      <c r="B183" s="493"/>
      <c r="C183" s="490"/>
      <c r="D183" s="777" t="str">
        <f>IF(C183="","",(VLOOKUP(C183,PD!A:B,2,FALSE)))</f>
        <v/>
      </c>
      <c r="E183" s="390"/>
      <c r="F183" s="390"/>
      <c r="G183" s="547"/>
      <c r="H183" s="528"/>
      <c r="I183" s="376"/>
      <c r="J183" s="528"/>
      <c r="K183" s="377"/>
      <c r="L183" s="373"/>
      <c r="M183" s="547"/>
      <c r="N183" s="374"/>
      <c r="O183" s="530"/>
      <c r="P183" s="528"/>
      <c r="Q183" s="511"/>
      <c r="R183" s="530"/>
      <c r="S183" s="376"/>
      <c r="T183" s="528"/>
      <c r="U183" s="757"/>
      <c r="V183" s="754"/>
      <c r="W183" s="528"/>
      <c r="X183" s="376"/>
      <c r="Y183" s="376"/>
      <c r="Z183" s="511"/>
      <c r="AA183" s="373"/>
      <c r="AB183" s="528"/>
      <c r="AC183" s="377"/>
      <c r="AD183" s="375"/>
      <c r="AE183" s="374"/>
      <c r="AF183" s="492"/>
      <c r="AG183" s="493"/>
      <c r="AH183" s="772"/>
      <c r="AI183" s="531"/>
      <c r="AJ183" s="530"/>
      <c r="AK183" s="541" t="str">
        <f>IF(AJ183="","",(VLOOKUP(AJ183,償却率表!A:B,2,FALSE)))</f>
        <v/>
      </c>
      <c r="AL183" s="505"/>
      <c r="AM183" s="524" t="str">
        <f>IF(AL183="","",(VLOOKUP(AL183,PD!G:H,2,FALSE)))</f>
        <v/>
      </c>
      <c r="AN183" s="599"/>
      <c r="AO183" s="533"/>
      <c r="AP183" s="620"/>
      <c r="AQ183" s="621"/>
      <c r="AR183" s="528" t="str">
        <f t="shared" si="212"/>
        <v/>
      </c>
      <c r="AS183" s="377" t="str">
        <f t="shared" si="237"/>
        <v/>
      </c>
      <c r="AT183" s="540"/>
      <c r="AU183" s="392"/>
      <c r="AV183" s="393"/>
      <c r="AW183" s="577"/>
      <c r="AX183" s="373"/>
      <c r="AY183" s="616"/>
      <c r="AZ183" s="521" t="str">
        <f>IF(AY183="","",(VLOOKUP(AY183,PD!J:K,2,FALSE)))</f>
        <v/>
      </c>
      <c r="BA183" s="528"/>
      <c r="BB183" s="589">
        <f t="shared" si="248"/>
        <v>0</v>
      </c>
      <c r="BC183" s="716"/>
      <c r="BD183" s="376"/>
      <c r="BE183" s="493"/>
      <c r="BF183" s="394">
        <f t="shared" si="213"/>
        <v>0</v>
      </c>
      <c r="BG183" s="395" t="str">
        <f t="shared" si="214"/>
        <v/>
      </c>
      <c r="BH183" s="396" t="str">
        <f t="shared" si="215"/>
        <v/>
      </c>
      <c r="BI183" s="396" t="str">
        <f t="shared" si="216"/>
        <v/>
      </c>
      <c r="BJ183" s="396" t="str">
        <f t="shared" si="217"/>
        <v/>
      </c>
      <c r="BK183" s="396" t="str">
        <f t="shared" si="218"/>
        <v/>
      </c>
      <c r="BL183" s="396" t="str">
        <f t="shared" si="219"/>
        <v/>
      </c>
      <c r="BM183" s="396" t="str">
        <f t="shared" si="220"/>
        <v/>
      </c>
      <c r="BN183" s="396" t="str">
        <f t="shared" si="221"/>
        <v/>
      </c>
      <c r="BO183" s="396" t="str">
        <f t="shared" si="222"/>
        <v/>
      </c>
      <c r="BP183" s="397" t="str">
        <f t="shared" si="223"/>
        <v/>
      </c>
      <c r="BQ183" s="782"/>
      <c r="BR183" s="380"/>
      <c r="BS183" s="600"/>
      <c r="BT183" s="394">
        <f t="shared" si="224"/>
        <v>0</v>
      </c>
      <c r="BU183" s="395" t="str">
        <f t="shared" si="225"/>
        <v/>
      </c>
      <c r="BV183" s="396" t="str">
        <f t="shared" si="226"/>
        <v/>
      </c>
      <c r="BW183" s="396" t="str">
        <f t="shared" si="227"/>
        <v/>
      </c>
      <c r="BX183" s="396" t="str">
        <f t="shared" si="228"/>
        <v/>
      </c>
      <c r="BY183" s="396" t="str">
        <f t="shared" si="229"/>
        <v/>
      </c>
      <c r="BZ183" s="396" t="str">
        <f t="shared" si="230"/>
        <v/>
      </c>
      <c r="CA183" s="396" t="str">
        <f t="shared" si="231"/>
        <v/>
      </c>
      <c r="CB183" s="396" t="str">
        <f t="shared" si="232"/>
        <v/>
      </c>
      <c r="CC183" s="396" t="str">
        <f t="shared" si="233"/>
        <v/>
      </c>
      <c r="CD183" s="396" t="str">
        <f t="shared" si="234"/>
        <v/>
      </c>
      <c r="CE183" s="397" t="str">
        <f t="shared" si="235"/>
        <v/>
      </c>
      <c r="CF183" s="379"/>
      <c r="CG183" s="378"/>
      <c r="CH183" s="378"/>
      <c r="CI183" s="378"/>
      <c r="CJ183" s="382"/>
      <c r="CK183" s="398">
        <f t="shared" si="238"/>
        <v>0</v>
      </c>
      <c r="CL183" s="709">
        <f t="shared" si="239"/>
        <v>0</v>
      </c>
      <c r="CM183" s="710">
        <f t="shared" si="240"/>
        <v>0</v>
      </c>
      <c r="CN183" s="710">
        <f t="shared" si="241"/>
        <v>0</v>
      </c>
      <c r="CO183" s="786">
        <f t="shared" si="242"/>
        <v>0</v>
      </c>
      <c r="CP183" s="617">
        <f t="shared" si="243"/>
        <v>0</v>
      </c>
      <c r="CQ183" s="503"/>
      <c r="CR183" s="373"/>
      <c r="CS183" s="377"/>
      <c r="CT183" s="590"/>
      <c r="CU183" s="590"/>
      <c r="CV183" s="373"/>
      <c r="CW183" s="376"/>
      <c r="CX183" s="376"/>
      <c r="CY183" s="376"/>
      <c r="CZ183" s="376"/>
      <c r="DA183" s="376"/>
      <c r="DB183" s="376"/>
      <c r="DC183" s="376"/>
      <c r="DD183" s="376"/>
      <c r="DE183" s="377"/>
      <c r="DF183" s="373"/>
      <c r="DG183" s="376"/>
      <c r="DH183" s="376"/>
      <c r="DI183" s="376"/>
      <c r="DJ183" s="376"/>
      <c r="DK183" s="376"/>
      <c r="DL183" s="376"/>
      <c r="DM183" s="376"/>
      <c r="DN183" s="376"/>
      <c r="DO183" s="376"/>
      <c r="DP183" s="377"/>
      <c r="DQ183" s="592"/>
      <c r="DR183" s="373"/>
      <c r="DS183" s="376"/>
      <c r="DT183" s="376"/>
      <c r="DU183" s="376"/>
      <c r="DV183" s="376"/>
      <c r="DW183" s="376"/>
      <c r="DX183" s="376"/>
      <c r="DY183" s="376"/>
      <c r="DZ183" s="376"/>
      <c r="EA183" s="376"/>
      <c r="EB183" s="376"/>
      <c r="EC183" s="376"/>
      <c r="ED183" s="376"/>
      <c r="EE183" s="376"/>
      <c r="EF183" s="374"/>
      <c r="EG183" s="374"/>
      <c r="EH183" s="374"/>
      <c r="EI183" s="374"/>
      <c r="EJ183" s="374"/>
      <c r="EK183" s="374"/>
      <c r="EL183" s="374"/>
      <c r="EM183" s="374"/>
      <c r="EN183" s="374"/>
      <c r="EO183" s="766">
        <f t="shared" si="236"/>
        <v>0</v>
      </c>
      <c r="EP183" s="374"/>
      <c r="EQ183" s="374"/>
      <c r="ER183" s="374"/>
      <c r="ES183" s="374"/>
      <c r="ET183" s="374"/>
      <c r="EU183" s="377"/>
      <c r="EV183" s="590"/>
      <c r="EW183" s="618">
        <f t="shared" si="210"/>
        <v>0</v>
      </c>
      <c r="EX183" s="709">
        <f t="shared" si="244"/>
        <v>0</v>
      </c>
      <c r="EY183" s="710">
        <f t="shared" si="245"/>
        <v>0</v>
      </c>
      <c r="EZ183" s="710">
        <f t="shared" si="246"/>
        <v>0</v>
      </c>
      <c r="FA183" s="711">
        <f t="shared" si="247"/>
        <v>0</v>
      </c>
      <c r="FB183" s="379"/>
      <c r="FC183" s="378"/>
      <c r="FD183" s="378"/>
      <c r="FE183" s="609"/>
      <c r="FF183" s="381">
        <f t="shared" si="211"/>
        <v>0</v>
      </c>
    </row>
    <row r="184" spans="1:162" s="277" customFormat="1" x14ac:dyDescent="0.15">
      <c r="A184" s="492">
        <v>170</v>
      </c>
      <c r="B184" s="493"/>
      <c r="C184" s="490"/>
      <c r="D184" s="777" t="str">
        <f>IF(C184="","",(VLOOKUP(C184,PD!A:B,2,FALSE)))</f>
        <v/>
      </c>
      <c r="E184" s="390"/>
      <c r="F184" s="390"/>
      <c r="G184" s="547"/>
      <c r="H184" s="528"/>
      <c r="I184" s="376"/>
      <c r="J184" s="528"/>
      <c r="K184" s="377"/>
      <c r="L184" s="373"/>
      <c r="M184" s="547"/>
      <c r="N184" s="374"/>
      <c r="O184" s="530"/>
      <c r="P184" s="528"/>
      <c r="Q184" s="511"/>
      <c r="R184" s="530"/>
      <c r="S184" s="376"/>
      <c r="T184" s="528"/>
      <c r="U184" s="757"/>
      <c r="V184" s="754"/>
      <c r="W184" s="528"/>
      <c r="X184" s="376"/>
      <c r="Y184" s="376"/>
      <c r="Z184" s="511"/>
      <c r="AA184" s="373"/>
      <c r="AB184" s="528"/>
      <c r="AC184" s="377"/>
      <c r="AD184" s="375"/>
      <c r="AE184" s="374"/>
      <c r="AF184" s="492"/>
      <c r="AG184" s="493"/>
      <c r="AH184" s="772"/>
      <c r="AI184" s="531"/>
      <c r="AJ184" s="530"/>
      <c r="AK184" s="541" t="str">
        <f>IF(AJ184="","",(VLOOKUP(AJ184,償却率表!A:B,2,FALSE)))</f>
        <v/>
      </c>
      <c r="AL184" s="505"/>
      <c r="AM184" s="524" t="str">
        <f>IF(AL184="","",(VLOOKUP(AL184,PD!G:H,2,FALSE)))</f>
        <v/>
      </c>
      <c r="AN184" s="599"/>
      <c r="AO184" s="533"/>
      <c r="AP184" s="620"/>
      <c r="AQ184" s="621"/>
      <c r="AR184" s="528" t="str">
        <f t="shared" si="212"/>
        <v/>
      </c>
      <c r="AS184" s="377" t="str">
        <f t="shared" si="237"/>
        <v/>
      </c>
      <c r="AT184" s="540"/>
      <c r="AU184" s="392"/>
      <c r="AV184" s="393"/>
      <c r="AW184" s="577"/>
      <c r="AX184" s="373"/>
      <c r="AY184" s="616"/>
      <c r="AZ184" s="521" t="str">
        <f>IF(AY184="","",(VLOOKUP(AY184,PD!J:K,2,FALSE)))</f>
        <v/>
      </c>
      <c r="BA184" s="528"/>
      <c r="BB184" s="589">
        <f t="shared" si="248"/>
        <v>0</v>
      </c>
      <c r="BC184" s="716"/>
      <c r="BD184" s="376"/>
      <c r="BE184" s="493"/>
      <c r="BF184" s="394">
        <f t="shared" si="213"/>
        <v>0</v>
      </c>
      <c r="BG184" s="395" t="str">
        <f t="shared" si="214"/>
        <v/>
      </c>
      <c r="BH184" s="396" t="str">
        <f t="shared" si="215"/>
        <v/>
      </c>
      <c r="BI184" s="396" t="str">
        <f t="shared" si="216"/>
        <v/>
      </c>
      <c r="BJ184" s="396" t="str">
        <f t="shared" si="217"/>
        <v/>
      </c>
      <c r="BK184" s="396" t="str">
        <f t="shared" si="218"/>
        <v/>
      </c>
      <c r="BL184" s="396" t="str">
        <f t="shared" si="219"/>
        <v/>
      </c>
      <c r="BM184" s="396" t="str">
        <f t="shared" si="220"/>
        <v/>
      </c>
      <c r="BN184" s="396" t="str">
        <f t="shared" si="221"/>
        <v/>
      </c>
      <c r="BO184" s="396" t="str">
        <f t="shared" si="222"/>
        <v/>
      </c>
      <c r="BP184" s="397" t="str">
        <f t="shared" si="223"/>
        <v/>
      </c>
      <c r="BQ184" s="782"/>
      <c r="BR184" s="380"/>
      <c r="BS184" s="600"/>
      <c r="BT184" s="394">
        <f t="shared" si="224"/>
        <v>0</v>
      </c>
      <c r="BU184" s="395" t="str">
        <f t="shared" si="225"/>
        <v/>
      </c>
      <c r="BV184" s="396" t="str">
        <f t="shared" si="226"/>
        <v/>
      </c>
      <c r="BW184" s="396" t="str">
        <f t="shared" si="227"/>
        <v/>
      </c>
      <c r="BX184" s="396" t="str">
        <f t="shared" si="228"/>
        <v/>
      </c>
      <c r="BY184" s="396" t="str">
        <f t="shared" si="229"/>
        <v/>
      </c>
      <c r="BZ184" s="396" t="str">
        <f t="shared" si="230"/>
        <v/>
      </c>
      <c r="CA184" s="396" t="str">
        <f t="shared" si="231"/>
        <v/>
      </c>
      <c r="CB184" s="396" t="str">
        <f t="shared" si="232"/>
        <v/>
      </c>
      <c r="CC184" s="396" t="str">
        <f t="shared" si="233"/>
        <v/>
      </c>
      <c r="CD184" s="396" t="str">
        <f t="shared" si="234"/>
        <v/>
      </c>
      <c r="CE184" s="397" t="str">
        <f t="shared" si="235"/>
        <v/>
      </c>
      <c r="CF184" s="379"/>
      <c r="CG184" s="378"/>
      <c r="CH184" s="378"/>
      <c r="CI184" s="378"/>
      <c r="CJ184" s="382"/>
      <c r="CK184" s="398">
        <f t="shared" si="238"/>
        <v>0</v>
      </c>
      <c r="CL184" s="709">
        <f t="shared" si="239"/>
        <v>0</v>
      </c>
      <c r="CM184" s="710">
        <f t="shared" si="240"/>
        <v>0</v>
      </c>
      <c r="CN184" s="710">
        <f t="shared" si="241"/>
        <v>0</v>
      </c>
      <c r="CO184" s="786">
        <f t="shared" si="242"/>
        <v>0</v>
      </c>
      <c r="CP184" s="617">
        <f t="shared" si="243"/>
        <v>0</v>
      </c>
      <c r="CQ184" s="503"/>
      <c r="CR184" s="373"/>
      <c r="CS184" s="377"/>
      <c r="CT184" s="590"/>
      <c r="CU184" s="590"/>
      <c r="CV184" s="373"/>
      <c r="CW184" s="376"/>
      <c r="CX184" s="376"/>
      <c r="CY184" s="376"/>
      <c r="CZ184" s="376"/>
      <c r="DA184" s="376"/>
      <c r="DB184" s="376"/>
      <c r="DC184" s="376"/>
      <c r="DD184" s="376"/>
      <c r="DE184" s="377"/>
      <c r="DF184" s="373"/>
      <c r="DG184" s="376"/>
      <c r="DH184" s="376"/>
      <c r="DI184" s="376"/>
      <c r="DJ184" s="376"/>
      <c r="DK184" s="376"/>
      <c r="DL184" s="376"/>
      <c r="DM184" s="376"/>
      <c r="DN184" s="376"/>
      <c r="DO184" s="376"/>
      <c r="DP184" s="377"/>
      <c r="DQ184" s="592"/>
      <c r="DR184" s="373"/>
      <c r="DS184" s="376"/>
      <c r="DT184" s="376"/>
      <c r="DU184" s="376"/>
      <c r="DV184" s="376"/>
      <c r="DW184" s="376"/>
      <c r="DX184" s="376"/>
      <c r="DY184" s="376"/>
      <c r="DZ184" s="376"/>
      <c r="EA184" s="376"/>
      <c r="EB184" s="376"/>
      <c r="EC184" s="376"/>
      <c r="ED184" s="376"/>
      <c r="EE184" s="376"/>
      <c r="EF184" s="374"/>
      <c r="EG184" s="374"/>
      <c r="EH184" s="374"/>
      <c r="EI184" s="374"/>
      <c r="EJ184" s="374"/>
      <c r="EK184" s="374"/>
      <c r="EL184" s="374"/>
      <c r="EM184" s="374"/>
      <c r="EN184" s="374"/>
      <c r="EO184" s="766">
        <f t="shared" si="236"/>
        <v>0</v>
      </c>
      <c r="EP184" s="374"/>
      <c r="EQ184" s="374"/>
      <c r="ER184" s="374"/>
      <c r="ES184" s="374"/>
      <c r="ET184" s="374"/>
      <c r="EU184" s="377"/>
      <c r="EV184" s="590"/>
      <c r="EW184" s="618">
        <f t="shared" si="210"/>
        <v>0</v>
      </c>
      <c r="EX184" s="709">
        <f t="shared" si="244"/>
        <v>0</v>
      </c>
      <c r="EY184" s="710">
        <f t="shared" si="245"/>
        <v>0</v>
      </c>
      <c r="EZ184" s="710">
        <f t="shared" si="246"/>
        <v>0</v>
      </c>
      <c r="FA184" s="711">
        <f t="shared" si="247"/>
        <v>0</v>
      </c>
      <c r="FB184" s="379"/>
      <c r="FC184" s="378"/>
      <c r="FD184" s="378"/>
      <c r="FE184" s="609"/>
      <c r="FF184" s="381">
        <f t="shared" si="211"/>
        <v>0</v>
      </c>
    </row>
    <row r="185" spans="1:162" s="277" customFormat="1" x14ac:dyDescent="0.15">
      <c r="A185" s="492">
        <v>171</v>
      </c>
      <c r="B185" s="493"/>
      <c r="C185" s="490"/>
      <c r="D185" s="777" t="str">
        <f>IF(C185="","",(VLOOKUP(C185,PD!A:B,2,FALSE)))</f>
        <v/>
      </c>
      <c r="E185" s="390"/>
      <c r="F185" s="390"/>
      <c r="G185" s="547"/>
      <c r="H185" s="528"/>
      <c r="I185" s="376"/>
      <c r="J185" s="528"/>
      <c r="K185" s="377"/>
      <c r="L185" s="373"/>
      <c r="M185" s="547"/>
      <c r="N185" s="374"/>
      <c r="O185" s="530"/>
      <c r="P185" s="528"/>
      <c r="Q185" s="511"/>
      <c r="R185" s="530"/>
      <c r="S185" s="376"/>
      <c r="T185" s="528"/>
      <c r="U185" s="757"/>
      <c r="V185" s="754"/>
      <c r="W185" s="528"/>
      <c r="X185" s="376"/>
      <c r="Y185" s="376"/>
      <c r="Z185" s="511"/>
      <c r="AA185" s="373"/>
      <c r="AB185" s="528"/>
      <c r="AC185" s="377"/>
      <c r="AD185" s="375"/>
      <c r="AE185" s="374"/>
      <c r="AF185" s="492"/>
      <c r="AG185" s="493"/>
      <c r="AH185" s="772"/>
      <c r="AI185" s="531"/>
      <c r="AJ185" s="530"/>
      <c r="AK185" s="541" t="str">
        <f>IF(AJ185="","",(VLOOKUP(AJ185,償却率表!A:B,2,FALSE)))</f>
        <v/>
      </c>
      <c r="AL185" s="505"/>
      <c r="AM185" s="524" t="str">
        <f>IF(AL185="","",(VLOOKUP(AL185,PD!G:H,2,FALSE)))</f>
        <v/>
      </c>
      <c r="AN185" s="599"/>
      <c r="AO185" s="533"/>
      <c r="AP185" s="620"/>
      <c r="AQ185" s="621"/>
      <c r="AR185" s="528" t="str">
        <f t="shared" si="212"/>
        <v/>
      </c>
      <c r="AS185" s="377" t="str">
        <f t="shared" si="237"/>
        <v/>
      </c>
      <c r="AT185" s="540"/>
      <c r="AU185" s="392"/>
      <c r="AV185" s="393"/>
      <c r="AW185" s="577"/>
      <c r="AX185" s="373"/>
      <c r="AY185" s="616"/>
      <c r="AZ185" s="521" t="str">
        <f>IF(AY185="","",(VLOOKUP(AY185,PD!J:K,2,FALSE)))</f>
        <v/>
      </c>
      <c r="BA185" s="528"/>
      <c r="BB185" s="589">
        <f t="shared" si="248"/>
        <v>0</v>
      </c>
      <c r="BC185" s="716"/>
      <c r="BD185" s="376"/>
      <c r="BE185" s="493"/>
      <c r="BF185" s="394">
        <f t="shared" si="213"/>
        <v>0</v>
      </c>
      <c r="BG185" s="395" t="str">
        <f t="shared" si="214"/>
        <v/>
      </c>
      <c r="BH185" s="396" t="str">
        <f t="shared" si="215"/>
        <v/>
      </c>
      <c r="BI185" s="396" t="str">
        <f t="shared" si="216"/>
        <v/>
      </c>
      <c r="BJ185" s="396" t="str">
        <f t="shared" si="217"/>
        <v/>
      </c>
      <c r="BK185" s="396" t="str">
        <f t="shared" si="218"/>
        <v/>
      </c>
      <c r="BL185" s="396" t="str">
        <f t="shared" si="219"/>
        <v/>
      </c>
      <c r="BM185" s="396" t="str">
        <f t="shared" si="220"/>
        <v/>
      </c>
      <c r="BN185" s="396" t="str">
        <f t="shared" si="221"/>
        <v/>
      </c>
      <c r="BO185" s="396" t="str">
        <f t="shared" si="222"/>
        <v/>
      </c>
      <c r="BP185" s="397" t="str">
        <f t="shared" si="223"/>
        <v/>
      </c>
      <c r="BQ185" s="782"/>
      <c r="BR185" s="380"/>
      <c r="BS185" s="600"/>
      <c r="BT185" s="394">
        <f t="shared" si="224"/>
        <v>0</v>
      </c>
      <c r="BU185" s="395" t="str">
        <f t="shared" si="225"/>
        <v/>
      </c>
      <c r="BV185" s="396" t="str">
        <f t="shared" si="226"/>
        <v/>
      </c>
      <c r="BW185" s="396" t="str">
        <f t="shared" si="227"/>
        <v/>
      </c>
      <c r="BX185" s="396" t="str">
        <f t="shared" si="228"/>
        <v/>
      </c>
      <c r="BY185" s="396" t="str">
        <f t="shared" si="229"/>
        <v/>
      </c>
      <c r="BZ185" s="396" t="str">
        <f t="shared" si="230"/>
        <v/>
      </c>
      <c r="CA185" s="396" t="str">
        <f t="shared" si="231"/>
        <v/>
      </c>
      <c r="CB185" s="396" t="str">
        <f t="shared" si="232"/>
        <v/>
      </c>
      <c r="CC185" s="396" t="str">
        <f t="shared" si="233"/>
        <v/>
      </c>
      <c r="CD185" s="396" t="str">
        <f t="shared" si="234"/>
        <v/>
      </c>
      <c r="CE185" s="397" t="str">
        <f t="shared" si="235"/>
        <v/>
      </c>
      <c r="CF185" s="379"/>
      <c r="CG185" s="378"/>
      <c r="CH185" s="378"/>
      <c r="CI185" s="378"/>
      <c r="CJ185" s="382"/>
      <c r="CK185" s="398">
        <f t="shared" si="238"/>
        <v>0</v>
      </c>
      <c r="CL185" s="709">
        <f t="shared" si="239"/>
        <v>0</v>
      </c>
      <c r="CM185" s="710">
        <f t="shared" si="240"/>
        <v>0</v>
      </c>
      <c r="CN185" s="710">
        <f t="shared" si="241"/>
        <v>0</v>
      </c>
      <c r="CO185" s="786">
        <f t="shared" si="242"/>
        <v>0</v>
      </c>
      <c r="CP185" s="617">
        <f t="shared" si="243"/>
        <v>0</v>
      </c>
      <c r="CQ185" s="503"/>
      <c r="CR185" s="373"/>
      <c r="CS185" s="377"/>
      <c r="CT185" s="590"/>
      <c r="CU185" s="590"/>
      <c r="CV185" s="373"/>
      <c r="CW185" s="376"/>
      <c r="CX185" s="376"/>
      <c r="CY185" s="376"/>
      <c r="CZ185" s="376"/>
      <c r="DA185" s="376"/>
      <c r="DB185" s="376"/>
      <c r="DC185" s="376"/>
      <c r="DD185" s="376"/>
      <c r="DE185" s="377"/>
      <c r="DF185" s="373"/>
      <c r="DG185" s="376"/>
      <c r="DH185" s="376"/>
      <c r="DI185" s="376"/>
      <c r="DJ185" s="376"/>
      <c r="DK185" s="376"/>
      <c r="DL185" s="376"/>
      <c r="DM185" s="376"/>
      <c r="DN185" s="376"/>
      <c r="DO185" s="376"/>
      <c r="DP185" s="377"/>
      <c r="DQ185" s="592"/>
      <c r="DR185" s="373"/>
      <c r="DS185" s="376"/>
      <c r="DT185" s="376"/>
      <c r="DU185" s="376"/>
      <c r="DV185" s="376"/>
      <c r="DW185" s="376"/>
      <c r="DX185" s="376"/>
      <c r="DY185" s="376"/>
      <c r="DZ185" s="376"/>
      <c r="EA185" s="376"/>
      <c r="EB185" s="376"/>
      <c r="EC185" s="376"/>
      <c r="ED185" s="376"/>
      <c r="EE185" s="376"/>
      <c r="EF185" s="374"/>
      <c r="EG185" s="374"/>
      <c r="EH185" s="374"/>
      <c r="EI185" s="374"/>
      <c r="EJ185" s="374"/>
      <c r="EK185" s="374"/>
      <c r="EL185" s="374"/>
      <c r="EM185" s="374"/>
      <c r="EN185" s="374"/>
      <c r="EO185" s="766">
        <f t="shared" si="236"/>
        <v>0</v>
      </c>
      <c r="EP185" s="374"/>
      <c r="EQ185" s="374"/>
      <c r="ER185" s="374"/>
      <c r="ES185" s="374"/>
      <c r="ET185" s="374"/>
      <c r="EU185" s="377"/>
      <c r="EV185" s="590"/>
      <c r="EW185" s="618">
        <f t="shared" si="210"/>
        <v>0</v>
      </c>
      <c r="EX185" s="709">
        <f t="shared" si="244"/>
        <v>0</v>
      </c>
      <c r="EY185" s="710">
        <f t="shared" si="245"/>
        <v>0</v>
      </c>
      <c r="EZ185" s="710">
        <f t="shared" si="246"/>
        <v>0</v>
      </c>
      <c r="FA185" s="711">
        <f t="shared" si="247"/>
        <v>0</v>
      </c>
      <c r="FB185" s="379"/>
      <c r="FC185" s="378"/>
      <c r="FD185" s="378"/>
      <c r="FE185" s="609"/>
      <c r="FF185" s="381">
        <f t="shared" si="211"/>
        <v>0</v>
      </c>
    </row>
    <row r="186" spans="1:162" s="277" customFormat="1" x14ac:dyDescent="0.15">
      <c r="A186" s="492">
        <v>172</v>
      </c>
      <c r="B186" s="493"/>
      <c r="C186" s="490"/>
      <c r="D186" s="777" t="str">
        <f>IF(C186="","",(VLOOKUP(C186,PD!A:B,2,FALSE)))</f>
        <v/>
      </c>
      <c r="E186" s="390"/>
      <c r="F186" s="390"/>
      <c r="G186" s="547"/>
      <c r="H186" s="528"/>
      <c r="I186" s="376"/>
      <c r="J186" s="528"/>
      <c r="K186" s="377"/>
      <c r="L186" s="373"/>
      <c r="M186" s="547"/>
      <c r="N186" s="374"/>
      <c r="O186" s="530"/>
      <c r="P186" s="528"/>
      <c r="Q186" s="511"/>
      <c r="R186" s="530"/>
      <c r="S186" s="376"/>
      <c r="T186" s="528"/>
      <c r="U186" s="757"/>
      <c r="V186" s="754"/>
      <c r="W186" s="528"/>
      <c r="X186" s="376"/>
      <c r="Y186" s="376"/>
      <c r="Z186" s="511"/>
      <c r="AA186" s="373"/>
      <c r="AB186" s="528"/>
      <c r="AC186" s="377"/>
      <c r="AD186" s="375"/>
      <c r="AE186" s="374"/>
      <c r="AF186" s="492"/>
      <c r="AG186" s="493"/>
      <c r="AH186" s="772"/>
      <c r="AI186" s="531"/>
      <c r="AJ186" s="530"/>
      <c r="AK186" s="541" t="str">
        <f>IF(AJ186="","",(VLOOKUP(AJ186,償却率表!A:B,2,FALSE)))</f>
        <v/>
      </c>
      <c r="AL186" s="505"/>
      <c r="AM186" s="524" t="str">
        <f>IF(AL186="","",(VLOOKUP(AL186,PD!G:H,2,FALSE)))</f>
        <v/>
      </c>
      <c r="AN186" s="599"/>
      <c r="AO186" s="533"/>
      <c r="AP186" s="620"/>
      <c r="AQ186" s="621"/>
      <c r="AR186" s="528" t="str">
        <f t="shared" si="212"/>
        <v/>
      </c>
      <c r="AS186" s="377" t="str">
        <f t="shared" si="237"/>
        <v/>
      </c>
      <c r="AT186" s="540"/>
      <c r="AU186" s="392"/>
      <c r="AV186" s="393"/>
      <c r="AW186" s="577"/>
      <c r="AX186" s="373"/>
      <c r="AY186" s="616"/>
      <c r="AZ186" s="521" t="str">
        <f>IF(AY186="","",(VLOOKUP(AY186,PD!J:K,2,FALSE)))</f>
        <v/>
      </c>
      <c r="BA186" s="528"/>
      <c r="BB186" s="589">
        <f t="shared" si="248"/>
        <v>0</v>
      </c>
      <c r="BC186" s="716"/>
      <c r="BD186" s="376"/>
      <c r="BE186" s="493"/>
      <c r="BF186" s="394">
        <f t="shared" si="213"/>
        <v>0</v>
      </c>
      <c r="BG186" s="395" t="str">
        <f t="shared" si="214"/>
        <v/>
      </c>
      <c r="BH186" s="396" t="str">
        <f t="shared" si="215"/>
        <v/>
      </c>
      <c r="BI186" s="396" t="str">
        <f t="shared" si="216"/>
        <v/>
      </c>
      <c r="BJ186" s="396" t="str">
        <f t="shared" si="217"/>
        <v/>
      </c>
      <c r="BK186" s="396" t="str">
        <f t="shared" si="218"/>
        <v/>
      </c>
      <c r="BL186" s="396" t="str">
        <f t="shared" si="219"/>
        <v/>
      </c>
      <c r="BM186" s="396" t="str">
        <f t="shared" si="220"/>
        <v/>
      </c>
      <c r="BN186" s="396" t="str">
        <f t="shared" si="221"/>
        <v/>
      </c>
      <c r="BO186" s="396" t="str">
        <f t="shared" si="222"/>
        <v/>
      </c>
      <c r="BP186" s="397" t="str">
        <f t="shared" si="223"/>
        <v/>
      </c>
      <c r="BQ186" s="782"/>
      <c r="BR186" s="380"/>
      <c r="BS186" s="600"/>
      <c r="BT186" s="394">
        <f t="shared" si="224"/>
        <v>0</v>
      </c>
      <c r="BU186" s="395" t="str">
        <f t="shared" si="225"/>
        <v/>
      </c>
      <c r="BV186" s="396" t="str">
        <f t="shared" si="226"/>
        <v/>
      </c>
      <c r="BW186" s="396" t="str">
        <f t="shared" si="227"/>
        <v/>
      </c>
      <c r="BX186" s="396" t="str">
        <f t="shared" si="228"/>
        <v/>
      </c>
      <c r="BY186" s="396" t="str">
        <f t="shared" si="229"/>
        <v/>
      </c>
      <c r="BZ186" s="396" t="str">
        <f t="shared" si="230"/>
        <v/>
      </c>
      <c r="CA186" s="396" t="str">
        <f t="shared" si="231"/>
        <v/>
      </c>
      <c r="CB186" s="396" t="str">
        <f t="shared" si="232"/>
        <v/>
      </c>
      <c r="CC186" s="396" t="str">
        <f t="shared" si="233"/>
        <v/>
      </c>
      <c r="CD186" s="396" t="str">
        <f t="shared" si="234"/>
        <v/>
      </c>
      <c r="CE186" s="397" t="str">
        <f t="shared" si="235"/>
        <v/>
      </c>
      <c r="CF186" s="379"/>
      <c r="CG186" s="378"/>
      <c r="CH186" s="378"/>
      <c r="CI186" s="378"/>
      <c r="CJ186" s="382"/>
      <c r="CK186" s="398">
        <f t="shared" si="238"/>
        <v>0</v>
      </c>
      <c r="CL186" s="709">
        <f t="shared" si="239"/>
        <v>0</v>
      </c>
      <c r="CM186" s="710">
        <f t="shared" si="240"/>
        <v>0</v>
      </c>
      <c r="CN186" s="710">
        <f t="shared" si="241"/>
        <v>0</v>
      </c>
      <c r="CO186" s="786">
        <f t="shared" si="242"/>
        <v>0</v>
      </c>
      <c r="CP186" s="617">
        <f t="shared" si="243"/>
        <v>0</v>
      </c>
      <c r="CQ186" s="503"/>
      <c r="CR186" s="373"/>
      <c r="CS186" s="377"/>
      <c r="CT186" s="590"/>
      <c r="CU186" s="590"/>
      <c r="CV186" s="373"/>
      <c r="CW186" s="376"/>
      <c r="CX186" s="376"/>
      <c r="CY186" s="376"/>
      <c r="CZ186" s="376"/>
      <c r="DA186" s="376"/>
      <c r="DB186" s="376"/>
      <c r="DC186" s="376"/>
      <c r="DD186" s="376"/>
      <c r="DE186" s="377"/>
      <c r="DF186" s="373"/>
      <c r="DG186" s="376"/>
      <c r="DH186" s="376"/>
      <c r="DI186" s="376"/>
      <c r="DJ186" s="376"/>
      <c r="DK186" s="376"/>
      <c r="DL186" s="376"/>
      <c r="DM186" s="376"/>
      <c r="DN186" s="376"/>
      <c r="DO186" s="376"/>
      <c r="DP186" s="377"/>
      <c r="DQ186" s="592"/>
      <c r="DR186" s="373"/>
      <c r="DS186" s="376"/>
      <c r="DT186" s="376"/>
      <c r="DU186" s="376"/>
      <c r="DV186" s="376"/>
      <c r="DW186" s="376"/>
      <c r="DX186" s="376"/>
      <c r="DY186" s="376"/>
      <c r="DZ186" s="376"/>
      <c r="EA186" s="376"/>
      <c r="EB186" s="376"/>
      <c r="EC186" s="376"/>
      <c r="ED186" s="376"/>
      <c r="EE186" s="376"/>
      <c r="EF186" s="374"/>
      <c r="EG186" s="374"/>
      <c r="EH186" s="374"/>
      <c r="EI186" s="374"/>
      <c r="EJ186" s="374"/>
      <c r="EK186" s="374"/>
      <c r="EL186" s="374"/>
      <c r="EM186" s="374"/>
      <c r="EN186" s="374"/>
      <c r="EO186" s="766">
        <f t="shared" si="236"/>
        <v>0</v>
      </c>
      <c r="EP186" s="374"/>
      <c r="EQ186" s="374"/>
      <c r="ER186" s="374"/>
      <c r="ES186" s="374"/>
      <c r="ET186" s="374"/>
      <c r="EU186" s="377"/>
      <c r="EV186" s="590"/>
      <c r="EW186" s="618">
        <f t="shared" si="210"/>
        <v>0</v>
      </c>
      <c r="EX186" s="709">
        <f t="shared" si="244"/>
        <v>0</v>
      </c>
      <c r="EY186" s="710">
        <f t="shared" si="245"/>
        <v>0</v>
      </c>
      <c r="EZ186" s="710">
        <f t="shared" si="246"/>
        <v>0</v>
      </c>
      <c r="FA186" s="711">
        <f t="shared" si="247"/>
        <v>0</v>
      </c>
      <c r="FB186" s="379"/>
      <c r="FC186" s="378"/>
      <c r="FD186" s="378"/>
      <c r="FE186" s="609"/>
      <c r="FF186" s="381">
        <f t="shared" si="211"/>
        <v>0</v>
      </c>
    </row>
    <row r="187" spans="1:162" s="277" customFormat="1" x14ac:dyDescent="0.15">
      <c r="A187" s="492">
        <v>173</v>
      </c>
      <c r="B187" s="493"/>
      <c r="C187" s="490"/>
      <c r="D187" s="777" t="str">
        <f>IF(C187="","",(VLOOKUP(C187,PD!A:B,2,FALSE)))</f>
        <v/>
      </c>
      <c r="E187" s="390"/>
      <c r="F187" s="390"/>
      <c r="G187" s="547"/>
      <c r="H187" s="528"/>
      <c r="I187" s="376"/>
      <c r="J187" s="528"/>
      <c r="K187" s="377"/>
      <c r="L187" s="373"/>
      <c r="M187" s="547"/>
      <c r="N187" s="374"/>
      <c r="O187" s="530"/>
      <c r="P187" s="528"/>
      <c r="Q187" s="511"/>
      <c r="R187" s="530"/>
      <c r="S187" s="376"/>
      <c r="T187" s="528"/>
      <c r="U187" s="757"/>
      <c r="V187" s="754"/>
      <c r="W187" s="528"/>
      <c r="X187" s="376"/>
      <c r="Y187" s="376"/>
      <c r="Z187" s="511"/>
      <c r="AA187" s="373"/>
      <c r="AB187" s="528"/>
      <c r="AC187" s="377"/>
      <c r="AD187" s="375"/>
      <c r="AE187" s="374"/>
      <c r="AF187" s="492"/>
      <c r="AG187" s="493"/>
      <c r="AH187" s="772"/>
      <c r="AI187" s="531"/>
      <c r="AJ187" s="530"/>
      <c r="AK187" s="541" t="str">
        <f>IF(AJ187="","",(VLOOKUP(AJ187,償却率表!A:B,2,FALSE)))</f>
        <v/>
      </c>
      <c r="AL187" s="505"/>
      <c r="AM187" s="524" t="str">
        <f>IF(AL187="","",(VLOOKUP(AL187,PD!G:H,2,FALSE)))</f>
        <v/>
      </c>
      <c r="AN187" s="599"/>
      <c r="AO187" s="533"/>
      <c r="AP187" s="620"/>
      <c r="AQ187" s="621"/>
      <c r="AR187" s="528" t="str">
        <f t="shared" si="212"/>
        <v/>
      </c>
      <c r="AS187" s="377" t="str">
        <f t="shared" si="237"/>
        <v/>
      </c>
      <c r="AT187" s="540"/>
      <c r="AU187" s="392"/>
      <c r="AV187" s="393"/>
      <c r="AW187" s="577"/>
      <c r="AX187" s="373"/>
      <c r="AY187" s="616"/>
      <c r="AZ187" s="521" t="str">
        <f>IF(AY187="","",(VLOOKUP(AY187,PD!J:K,2,FALSE)))</f>
        <v/>
      </c>
      <c r="BA187" s="528"/>
      <c r="BB187" s="589">
        <f t="shared" si="248"/>
        <v>0</v>
      </c>
      <c r="BC187" s="716"/>
      <c r="BD187" s="376"/>
      <c r="BE187" s="493"/>
      <c r="BF187" s="394">
        <f t="shared" si="213"/>
        <v>0</v>
      </c>
      <c r="BG187" s="395" t="str">
        <f t="shared" si="214"/>
        <v/>
      </c>
      <c r="BH187" s="396" t="str">
        <f t="shared" si="215"/>
        <v/>
      </c>
      <c r="BI187" s="396" t="str">
        <f t="shared" si="216"/>
        <v/>
      </c>
      <c r="BJ187" s="396" t="str">
        <f t="shared" si="217"/>
        <v/>
      </c>
      <c r="BK187" s="396" t="str">
        <f t="shared" si="218"/>
        <v/>
      </c>
      <c r="BL187" s="396" t="str">
        <f t="shared" si="219"/>
        <v/>
      </c>
      <c r="BM187" s="396" t="str">
        <f t="shared" si="220"/>
        <v/>
      </c>
      <c r="BN187" s="396" t="str">
        <f t="shared" si="221"/>
        <v/>
      </c>
      <c r="BO187" s="396" t="str">
        <f t="shared" si="222"/>
        <v/>
      </c>
      <c r="BP187" s="397" t="str">
        <f t="shared" si="223"/>
        <v/>
      </c>
      <c r="BQ187" s="782"/>
      <c r="BR187" s="380"/>
      <c r="BS187" s="600"/>
      <c r="BT187" s="394">
        <f t="shared" si="224"/>
        <v>0</v>
      </c>
      <c r="BU187" s="395" t="str">
        <f t="shared" si="225"/>
        <v/>
      </c>
      <c r="BV187" s="396" t="str">
        <f t="shared" si="226"/>
        <v/>
      </c>
      <c r="BW187" s="396" t="str">
        <f t="shared" si="227"/>
        <v/>
      </c>
      <c r="BX187" s="396" t="str">
        <f t="shared" si="228"/>
        <v/>
      </c>
      <c r="BY187" s="396" t="str">
        <f t="shared" si="229"/>
        <v/>
      </c>
      <c r="BZ187" s="396" t="str">
        <f t="shared" si="230"/>
        <v/>
      </c>
      <c r="CA187" s="396" t="str">
        <f t="shared" si="231"/>
        <v/>
      </c>
      <c r="CB187" s="396" t="str">
        <f t="shared" si="232"/>
        <v/>
      </c>
      <c r="CC187" s="396" t="str">
        <f t="shared" si="233"/>
        <v/>
      </c>
      <c r="CD187" s="396" t="str">
        <f t="shared" si="234"/>
        <v/>
      </c>
      <c r="CE187" s="397" t="str">
        <f t="shared" si="235"/>
        <v/>
      </c>
      <c r="CF187" s="379"/>
      <c r="CG187" s="378"/>
      <c r="CH187" s="378"/>
      <c r="CI187" s="378"/>
      <c r="CJ187" s="382"/>
      <c r="CK187" s="398">
        <f t="shared" si="238"/>
        <v>0</v>
      </c>
      <c r="CL187" s="709">
        <f t="shared" si="239"/>
        <v>0</v>
      </c>
      <c r="CM187" s="710">
        <f t="shared" si="240"/>
        <v>0</v>
      </c>
      <c r="CN187" s="710">
        <f t="shared" si="241"/>
        <v>0</v>
      </c>
      <c r="CO187" s="786">
        <f t="shared" si="242"/>
        <v>0</v>
      </c>
      <c r="CP187" s="617">
        <f t="shared" si="243"/>
        <v>0</v>
      </c>
      <c r="CQ187" s="503"/>
      <c r="CR187" s="373"/>
      <c r="CS187" s="377"/>
      <c r="CT187" s="590"/>
      <c r="CU187" s="590"/>
      <c r="CV187" s="373"/>
      <c r="CW187" s="376"/>
      <c r="CX187" s="376"/>
      <c r="CY187" s="376"/>
      <c r="CZ187" s="376"/>
      <c r="DA187" s="376"/>
      <c r="DB187" s="376"/>
      <c r="DC187" s="376"/>
      <c r="DD187" s="376"/>
      <c r="DE187" s="377"/>
      <c r="DF187" s="373"/>
      <c r="DG187" s="376"/>
      <c r="DH187" s="376"/>
      <c r="DI187" s="376"/>
      <c r="DJ187" s="376"/>
      <c r="DK187" s="376"/>
      <c r="DL187" s="376"/>
      <c r="DM187" s="376"/>
      <c r="DN187" s="376"/>
      <c r="DO187" s="376"/>
      <c r="DP187" s="377"/>
      <c r="DQ187" s="592"/>
      <c r="DR187" s="373"/>
      <c r="DS187" s="376"/>
      <c r="DT187" s="376"/>
      <c r="DU187" s="376"/>
      <c r="DV187" s="376"/>
      <c r="DW187" s="376"/>
      <c r="DX187" s="376"/>
      <c r="DY187" s="376"/>
      <c r="DZ187" s="376"/>
      <c r="EA187" s="376"/>
      <c r="EB187" s="376"/>
      <c r="EC187" s="376"/>
      <c r="ED187" s="376"/>
      <c r="EE187" s="376"/>
      <c r="EF187" s="374"/>
      <c r="EG187" s="374"/>
      <c r="EH187" s="374"/>
      <c r="EI187" s="374"/>
      <c r="EJ187" s="374"/>
      <c r="EK187" s="374"/>
      <c r="EL187" s="374"/>
      <c r="EM187" s="374"/>
      <c r="EN187" s="374"/>
      <c r="EO187" s="766">
        <f t="shared" si="236"/>
        <v>0</v>
      </c>
      <c r="EP187" s="374"/>
      <c r="EQ187" s="374"/>
      <c r="ER187" s="374"/>
      <c r="ES187" s="374"/>
      <c r="ET187" s="374"/>
      <c r="EU187" s="377"/>
      <c r="EV187" s="590"/>
      <c r="EW187" s="618">
        <f t="shared" si="210"/>
        <v>0</v>
      </c>
      <c r="EX187" s="709">
        <f t="shared" si="244"/>
        <v>0</v>
      </c>
      <c r="EY187" s="710">
        <f t="shared" si="245"/>
        <v>0</v>
      </c>
      <c r="EZ187" s="710">
        <f t="shared" si="246"/>
        <v>0</v>
      </c>
      <c r="FA187" s="711">
        <f t="shared" si="247"/>
        <v>0</v>
      </c>
      <c r="FB187" s="379"/>
      <c r="FC187" s="378"/>
      <c r="FD187" s="378"/>
      <c r="FE187" s="609"/>
      <c r="FF187" s="381">
        <f t="shared" si="211"/>
        <v>0</v>
      </c>
    </row>
    <row r="188" spans="1:162" s="277" customFormat="1" x14ac:dyDescent="0.15">
      <c r="A188" s="492">
        <v>174</v>
      </c>
      <c r="B188" s="493"/>
      <c r="C188" s="490"/>
      <c r="D188" s="777" t="str">
        <f>IF(C188="","",(VLOOKUP(C188,PD!A:B,2,FALSE)))</f>
        <v/>
      </c>
      <c r="E188" s="390"/>
      <c r="F188" s="390"/>
      <c r="G188" s="547"/>
      <c r="H188" s="528"/>
      <c r="I188" s="376"/>
      <c r="J188" s="528"/>
      <c r="K188" s="377"/>
      <c r="L188" s="373"/>
      <c r="M188" s="547"/>
      <c r="N188" s="374"/>
      <c r="O188" s="530"/>
      <c r="P188" s="528"/>
      <c r="Q188" s="511"/>
      <c r="R188" s="530"/>
      <c r="S188" s="376"/>
      <c r="T188" s="528"/>
      <c r="U188" s="757"/>
      <c r="V188" s="754"/>
      <c r="W188" s="528"/>
      <c r="X188" s="376"/>
      <c r="Y188" s="376"/>
      <c r="Z188" s="511"/>
      <c r="AA188" s="373"/>
      <c r="AB188" s="528"/>
      <c r="AC188" s="377"/>
      <c r="AD188" s="375"/>
      <c r="AE188" s="374"/>
      <c r="AF188" s="492"/>
      <c r="AG188" s="493"/>
      <c r="AH188" s="772"/>
      <c r="AI188" s="531"/>
      <c r="AJ188" s="530"/>
      <c r="AK188" s="541" t="str">
        <f>IF(AJ188="","",(VLOOKUP(AJ188,償却率表!A:B,2,FALSE)))</f>
        <v/>
      </c>
      <c r="AL188" s="505"/>
      <c r="AM188" s="524" t="str">
        <f>IF(AL188="","",(VLOOKUP(AL188,PD!G:H,2,FALSE)))</f>
        <v/>
      </c>
      <c r="AN188" s="599"/>
      <c r="AO188" s="533"/>
      <c r="AP188" s="620"/>
      <c r="AQ188" s="621"/>
      <c r="AR188" s="528" t="str">
        <f t="shared" si="212"/>
        <v/>
      </c>
      <c r="AS188" s="377" t="str">
        <f t="shared" si="237"/>
        <v/>
      </c>
      <c r="AT188" s="540"/>
      <c r="AU188" s="392"/>
      <c r="AV188" s="393"/>
      <c r="AW188" s="577"/>
      <c r="AX188" s="373"/>
      <c r="AY188" s="616"/>
      <c r="AZ188" s="521" t="str">
        <f>IF(AY188="","",(VLOOKUP(AY188,PD!J:K,2,FALSE)))</f>
        <v/>
      </c>
      <c r="BA188" s="528"/>
      <c r="BB188" s="589">
        <f t="shared" si="248"/>
        <v>0</v>
      </c>
      <c r="BC188" s="716"/>
      <c r="BD188" s="376"/>
      <c r="BE188" s="493"/>
      <c r="BF188" s="394">
        <f t="shared" si="213"/>
        <v>0</v>
      </c>
      <c r="BG188" s="395" t="str">
        <f t="shared" si="214"/>
        <v/>
      </c>
      <c r="BH188" s="396" t="str">
        <f t="shared" si="215"/>
        <v/>
      </c>
      <c r="BI188" s="396" t="str">
        <f t="shared" si="216"/>
        <v/>
      </c>
      <c r="BJ188" s="396" t="str">
        <f t="shared" si="217"/>
        <v/>
      </c>
      <c r="BK188" s="396" t="str">
        <f t="shared" si="218"/>
        <v/>
      </c>
      <c r="BL188" s="396" t="str">
        <f t="shared" si="219"/>
        <v/>
      </c>
      <c r="BM188" s="396" t="str">
        <f t="shared" si="220"/>
        <v/>
      </c>
      <c r="BN188" s="396" t="str">
        <f t="shared" si="221"/>
        <v/>
      </c>
      <c r="BO188" s="396" t="str">
        <f t="shared" si="222"/>
        <v/>
      </c>
      <c r="BP188" s="397" t="str">
        <f t="shared" si="223"/>
        <v/>
      </c>
      <c r="BQ188" s="782"/>
      <c r="BR188" s="380"/>
      <c r="BS188" s="600"/>
      <c r="BT188" s="394">
        <f t="shared" si="224"/>
        <v>0</v>
      </c>
      <c r="BU188" s="395" t="str">
        <f t="shared" si="225"/>
        <v/>
      </c>
      <c r="BV188" s="396" t="str">
        <f t="shared" si="226"/>
        <v/>
      </c>
      <c r="BW188" s="396" t="str">
        <f t="shared" si="227"/>
        <v/>
      </c>
      <c r="BX188" s="396" t="str">
        <f t="shared" si="228"/>
        <v/>
      </c>
      <c r="BY188" s="396" t="str">
        <f t="shared" si="229"/>
        <v/>
      </c>
      <c r="BZ188" s="396" t="str">
        <f t="shared" si="230"/>
        <v/>
      </c>
      <c r="CA188" s="396" t="str">
        <f t="shared" si="231"/>
        <v/>
      </c>
      <c r="CB188" s="396" t="str">
        <f t="shared" si="232"/>
        <v/>
      </c>
      <c r="CC188" s="396" t="str">
        <f t="shared" si="233"/>
        <v/>
      </c>
      <c r="CD188" s="396" t="str">
        <f t="shared" si="234"/>
        <v/>
      </c>
      <c r="CE188" s="397" t="str">
        <f t="shared" si="235"/>
        <v/>
      </c>
      <c r="CF188" s="379"/>
      <c r="CG188" s="378"/>
      <c r="CH188" s="378"/>
      <c r="CI188" s="378"/>
      <c r="CJ188" s="382"/>
      <c r="CK188" s="398">
        <f t="shared" si="238"/>
        <v>0</v>
      </c>
      <c r="CL188" s="709">
        <f t="shared" si="239"/>
        <v>0</v>
      </c>
      <c r="CM188" s="710">
        <f t="shared" si="240"/>
        <v>0</v>
      </c>
      <c r="CN188" s="710">
        <f t="shared" si="241"/>
        <v>0</v>
      </c>
      <c r="CO188" s="786">
        <f t="shared" si="242"/>
        <v>0</v>
      </c>
      <c r="CP188" s="617">
        <f t="shared" si="243"/>
        <v>0</v>
      </c>
      <c r="CQ188" s="503"/>
      <c r="CR188" s="373"/>
      <c r="CS188" s="377"/>
      <c r="CT188" s="590"/>
      <c r="CU188" s="590"/>
      <c r="CV188" s="373"/>
      <c r="CW188" s="376"/>
      <c r="CX188" s="376"/>
      <c r="CY188" s="376"/>
      <c r="CZ188" s="376"/>
      <c r="DA188" s="376"/>
      <c r="DB188" s="376"/>
      <c r="DC188" s="376"/>
      <c r="DD188" s="376"/>
      <c r="DE188" s="377"/>
      <c r="DF188" s="373"/>
      <c r="DG188" s="376"/>
      <c r="DH188" s="376"/>
      <c r="DI188" s="376"/>
      <c r="DJ188" s="376"/>
      <c r="DK188" s="376"/>
      <c r="DL188" s="376"/>
      <c r="DM188" s="376"/>
      <c r="DN188" s="376"/>
      <c r="DO188" s="376"/>
      <c r="DP188" s="377"/>
      <c r="DQ188" s="592"/>
      <c r="DR188" s="373"/>
      <c r="DS188" s="376"/>
      <c r="DT188" s="376"/>
      <c r="DU188" s="376"/>
      <c r="DV188" s="376"/>
      <c r="DW188" s="376"/>
      <c r="DX188" s="376"/>
      <c r="DY188" s="376"/>
      <c r="DZ188" s="376"/>
      <c r="EA188" s="376"/>
      <c r="EB188" s="376"/>
      <c r="EC188" s="376"/>
      <c r="ED188" s="376"/>
      <c r="EE188" s="376"/>
      <c r="EF188" s="374"/>
      <c r="EG188" s="374"/>
      <c r="EH188" s="374"/>
      <c r="EI188" s="374"/>
      <c r="EJ188" s="374"/>
      <c r="EK188" s="374"/>
      <c r="EL188" s="374"/>
      <c r="EM188" s="374"/>
      <c r="EN188" s="374"/>
      <c r="EO188" s="766">
        <f t="shared" si="236"/>
        <v>0</v>
      </c>
      <c r="EP188" s="374"/>
      <c r="EQ188" s="374"/>
      <c r="ER188" s="374"/>
      <c r="ES188" s="374"/>
      <c r="ET188" s="374"/>
      <c r="EU188" s="377"/>
      <c r="EV188" s="590"/>
      <c r="EW188" s="618">
        <f t="shared" si="210"/>
        <v>0</v>
      </c>
      <c r="EX188" s="709">
        <f t="shared" si="244"/>
        <v>0</v>
      </c>
      <c r="EY188" s="710">
        <f t="shared" si="245"/>
        <v>0</v>
      </c>
      <c r="EZ188" s="710">
        <f t="shared" si="246"/>
        <v>0</v>
      </c>
      <c r="FA188" s="711">
        <f t="shared" si="247"/>
        <v>0</v>
      </c>
      <c r="FB188" s="379"/>
      <c r="FC188" s="378"/>
      <c r="FD188" s="378"/>
      <c r="FE188" s="609"/>
      <c r="FF188" s="381">
        <f t="shared" si="211"/>
        <v>0</v>
      </c>
    </row>
    <row r="189" spans="1:162" s="277" customFormat="1" x14ac:dyDescent="0.15">
      <c r="A189" s="492">
        <v>175</v>
      </c>
      <c r="B189" s="493"/>
      <c r="C189" s="490"/>
      <c r="D189" s="777" t="str">
        <f>IF(C189="","",(VLOOKUP(C189,PD!A:B,2,FALSE)))</f>
        <v/>
      </c>
      <c r="E189" s="390"/>
      <c r="F189" s="390"/>
      <c r="G189" s="547"/>
      <c r="H189" s="528"/>
      <c r="I189" s="376"/>
      <c r="J189" s="528"/>
      <c r="K189" s="377"/>
      <c r="L189" s="373"/>
      <c r="M189" s="547"/>
      <c r="N189" s="374"/>
      <c r="O189" s="530"/>
      <c r="P189" s="528"/>
      <c r="Q189" s="511"/>
      <c r="R189" s="530"/>
      <c r="S189" s="376"/>
      <c r="T189" s="528"/>
      <c r="U189" s="757"/>
      <c r="V189" s="754"/>
      <c r="W189" s="528"/>
      <c r="X189" s="376"/>
      <c r="Y189" s="376"/>
      <c r="Z189" s="511"/>
      <c r="AA189" s="373"/>
      <c r="AB189" s="528"/>
      <c r="AC189" s="377"/>
      <c r="AD189" s="375"/>
      <c r="AE189" s="374"/>
      <c r="AF189" s="492"/>
      <c r="AG189" s="493"/>
      <c r="AH189" s="772"/>
      <c r="AI189" s="531"/>
      <c r="AJ189" s="530"/>
      <c r="AK189" s="541" t="str">
        <f>IF(AJ189="","",(VLOOKUP(AJ189,償却率表!A:B,2,FALSE)))</f>
        <v/>
      </c>
      <c r="AL189" s="505"/>
      <c r="AM189" s="524" t="str">
        <f>IF(AL189="","",(VLOOKUP(AL189,PD!G:H,2,FALSE)))</f>
        <v/>
      </c>
      <c r="AN189" s="599"/>
      <c r="AO189" s="533"/>
      <c r="AP189" s="620"/>
      <c r="AQ189" s="621"/>
      <c r="AR189" s="528" t="str">
        <f t="shared" si="212"/>
        <v/>
      </c>
      <c r="AS189" s="377" t="str">
        <f t="shared" si="237"/>
        <v/>
      </c>
      <c r="AT189" s="540"/>
      <c r="AU189" s="392"/>
      <c r="AV189" s="393"/>
      <c r="AW189" s="577"/>
      <c r="AX189" s="373"/>
      <c r="AY189" s="616"/>
      <c r="AZ189" s="521" t="str">
        <f>IF(AY189="","",(VLOOKUP(AY189,PD!J:K,2,FALSE)))</f>
        <v/>
      </c>
      <c r="BA189" s="528"/>
      <c r="BB189" s="589">
        <f t="shared" si="248"/>
        <v>0</v>
      </c>
      <c r="BC189" s="716"/>
      <c r="BD189" s="376"/>
      <c r="BE189" s="493"/>
      <c r="BF189" s="394">
        <f t="shared" si="213"/>
        <v>0</v>
      </c>
      <c r="BG189" s="395" t="str">
        <f t="shared" si="214"/>
        <v/>
      </c>
      <c r="BH189" s="396" t="str">
        <f t="shared" si="215"/>
        <v/>
      </c>
      <c r="BI189" s="396" t="str">
        <f t="shared" si="216"/>
        <v/>
      </c>
      <c r="BJ189" s="396" t="str">
        <f t="shared" si="217"/>
        <v/>
      </c>
      <c r="BK189" s="396" t="str">
        <f t="shared" si="218"/>
        <v/>
      </c>
      <c r="BL189" s="396" t="str">
        <f t="shared" si="219"/>
        <v/>
      </c>
      <c r="BM189" s="396" t="str">
        <f t="shared" si="220"/>
        <v/>
      </c>
      <c r="BN189" s="396" t="str">
        <f t="shared" si="221"/>
        <v/>
      </c>
      <c r="BO189" s="396" t="str">
        <f t="shared" si="222"/>
        <v/>
      </c>
      <c r="BP189" s="397" t="str">
        <f t="shared" si="223"/>
        <v/>
      </c>
      <c r="BQ189" s="782"/>
      <c r="BR189" s="380"/>
      <c r="BS189" s="600"/>
      <c r="BT189" s="394">
        <f t="shared" si="224"/>
        <v>0</v>
      </c>
      <c r="BU189" s="395" t="str">
        <f t="shared" si="225"/>
        <v/>
      </c>
      <c r="BV189" s="396" t="str">
        <f t="shared" si="226"/>
        <v/>
      </c>
      <c r="BW189" s="396" t="str">
        <f t="shared" si="227"/>
        <v/>
      </c>
      <c r="BX189" s="396" t="str">
        <f t="shared" si="228"/>
        <v/>
      </c>
      <c r="BY189" s="396" t="str">
        <f t="shared" si="229"/>
        <v/>
      </c>
      <c r="BZ189" s="396" t="str">
        <f t="shared" si="230"/>
        <v/>
      </c>
      <c r="CA189" s="396" t="str">
        <f t="shared" si="231"/>
        <v/>
      </c>
      <c r="CB189" s="396" t="str">
        <f t="shared" si="232"/>
        <v/>
      </c>
      <c r="CC189" s="396" t="str">
        <f t="shared" si="233"/>
        <v/>
      </c>
      <c r="CD189" s="396" t="str">
        <f t="shared" si="234"/>
        <v/>
      </c>
      <c r="CE189" s="397" t="str">
        <f t="shared" si="235"/>
        <v/>
      </c>
      <c r="CF189" s="379"/>
      <c r="CG189" s="378"/>
      <c r="CH189" s="378"/>
      <c r="CI189" s="378"/>
      <c r="CJ189" s="382"/>
      <c r="CK189" s="398">
        <f t="shared" si="238"/>
        <v>0</v>
      </c>
      <c r="CL189" s="709">
        <f t="shared" si="239"/>
        <v>0</v>
      </c>
      <c r="CM189" s="710">
        <f t="shared" si="240"/>
        <v>0</v>
      </c>
      <c r="CN189" s="710">
        <f t="shared" si="241"/>
        <v>0</v>
      </c>
      <c r="CO189" s="786">
        <f t="shared" si="242"/>
        <v>0</v>
      </c>
      <c r="CP189" s="617">
        <f t="shared" si="243"/>
        <v>0</v>
      </c>
      <c r="CQ189" s="503"/>
      <c r="CR189" s="373"/>
      <c r="CS189" s="377"/>
      <c r="CT189" s="590"/>
      <c r="CU189" s="590"/>
      <c r="CV189" s="373"/>
      <c r="CW189" s="376"/>
      <c r="CX189" s="376"/>
      <c r="CY189" s="376"/>
      <c r="CZ189" s="376"/>
      <c r="DA189" s="376"/>
      <c r="DB189" s="376"/>
      <c r="DC189" s="376"/>
      <c r="DD189" s="376"/>
      <c r="DE189" s="377"/>
      <c r="DF189" s="373"/>
      <c r="DG189" s="376"/>
      <c r="DH189" s="376"/>
      <c r="DI189" s="376"/>
      <c r="DJ189" s="376"/>
      <c r="DK189" s="376"/>
      <c r="DL189" s="376"/>
      <c r="DM189" s="376"/>
      <c r="DN189" s="376"/>
      <c r="DO189" s="376"/>
      <c r="DP189" s="377"/>
      <c r="DQ189" s="592"/>
      <c r="DR189" s="373"/>
      <c r="DS189" s="376"/>
      <c r="DT189" s="376"/>
      <c r="DU189" s="376"/>
      <c r="DV189" s="376"/>
      <c r="DW189" s="376"/>
      <c r="DX189" s="376"/>
      <c r="DY189" s="376"/>
      <c r="DZ189" s="376"/>
      <c r="EA189" s="376"/>
      <c r="EB189" s="376"/>
      <c r="EC189" s="376"/>
      <c r="ED189" s="376"/>
      <c r="EE189" s="376"/>
      <c r="EF189" s="374"/>
      <c r="EG189" s="374"/>
      <c r="EH189" s="374"/>
      <c r="EI189" s="374"/>
      <c r="EJ189" s="374"/>
      <c r="EK189" s="374"/>
      <c r="EL189" s="374"/>
      <c r="EM189" s="374"/>
      <c r="EN189" s="374"/>
      <c r="EO189" s="766">
        <f t="shared" si="236"/>
        <v>0</v>
      </c>
      <c r="EP189" s="374"/>
      <c r="EQ189" s="374"/>
      <c r="ER189" s="374"/>
      <c r="ES189" s="374"/>
      <c r="ET189" s="374"/>
      <c r="EU189" s="377"/>
      <c r="EV189" s="590"/>
      <c r="EW189" s="618">
        <f t="shared" si="210"/>
        <v>0</v>
      </c>
      <c r="EX189" s="709">
        <f t="shared" si="244"/>
        <v>0</v>
      </c>
      <c r="EY189" s="710">
        <f t="shared" si="245"/>
        <v>0</v>
      </c>
      <c r="EZ189" s="710">
        <f t="shared" si="246"/>
        <v>0</v>
      </c>
      <c r="FA189" s="711">
        <f t="shared" si="247"/>
        <v>0</v>
      </c>
      <c r="FB189" s="379"/>
      <c r="FC189" s="378"/>
      <c r="FD189" s="378"/>
      <c r="FE189" s="609"/>
      <c r="FF189" s="381">
        <f t="shared" si="211"/>
        <v>0</v>
      </c>
    </row>
    <row r="190" spans="1:162" s="277" customFormat="1" x14ac:dyDescent="0.15">
      <c r="A190" s="492">
        <v>176</v>
      </c>
      <c r="B190" s="493"/>
      <c r="C190" s="490"/>
      <c r="D190" s="777" t="str">
        <f>IF(C190="","",(VLOOKUP(C190,PD!A:B,2,FALSE)))</f>
        <v/>
      </c>
      <c r="E190" s="390"/>
      <c r="F190" s="390"/>
      <c r="G190" s="547"/>
      <c r="H190" s="528"/>
      <c r="I190" s="376"/>
      <c r="J190" s="528"/>
      <c r="K190" s="377"/>
      <c r="L190" s="373"/>
      <c r="M190" s="547"/>
      <c r="N190" s="374"/>
      <c r="O190" s="530"/>
      <c r="P190" s="528"/>
      <c r="Q190" s="511"/>
      <c r="R190" s="530"/>
      <c r="S190" s="376"/>
      <c r="T190" s="528"/>
      <c r="U190" s="757"/>
      <c r="V190" s="754"/>
      <c r="W190" s="528"/>
      <c r="X190" s="376"/>
      <c r="Y190" s="376"/>
      <c r="Z190" s="511"/>
      <c r="AA190" s="373"/>
      <c r="AB190" s="528"/>
      <c r="AC190" s="377"/>
      <c r="AD190" s="375"/>
      <c r="AE190" s="374"/>
      <c r="AF190" s="492"/>
      <c r="AG190" s="493"/>
      <c r="AH190" s="772"/>
      <c r="AI190" s="531"/>
      <c r="AJ190" s="530"/>
      <c r="AK190" s="541" t="str">
        <f>IF(AJ190="","",(VLOOKUP(AJ190,償却率表!A:B,2,FALSE)))</f>
        <v/>
      </c>
      <c r="AL190" s="505"/>
      <c r="AM190" s="524" t="str">
        <f>IF(AL190="","",(VLOOKUP(AL190,PD!G:H,2,FALSE)))</f>
        <v/>
      </c>
      <c r="AN190" s="599"/>
      <c r="AO190" s="533"/>
      <c r="AP190" s="620"/>
      <c r="AQ190" s="621"/>
      <c r="AR190" s="528" t="str">
        <f t="shared" si="212"/>
        <v/>
      </c>
      <c r="AS190" s="377" t="str">
        <f t="shared" si="237"/>
        <v/>
      </c>
      <c r="AT190" s="540"/>
      <c r="AU190" s="392"/>
      <c r="AV190" s="393"/>
      <c r="AW190" s="577"/>
      <c r="AX190" s="373"/>
      <c r="AY190" s="616"/>
      <c r="AZ190" s="521" t="str">
        <f>IF(AY190="","",(VLOOKUP(AY190,PD!J:K,2,FALSE)))</f>
        <v/>
      </c>
      <c r="BA190" s="528"/>
      <c r="BB190" s="589">
        <f t="shared" si="248"/>
        <v>0</v>
      </c>
      <c r="BC190" s="716"/>
      <c r="BD190" s="376"/>
      <c r="BE190" s="493"/>
      <c r="BF190" s="394">
        <f t="shared" si="213"/>
        <v>0</v>
      </c>
      <c r="BG190" s="395" t="str">
        <f t="shared" si="214"/>
        <v/>
      </c>
      <c r="BH190" s="396" t="str">
        <f t="shared" si="215"/>
        <v/>
      </c>
      <c r="BI190" s="396" t="str">
        <f t="shared" si="216"/>
        <v/>
      </c>
      <c r="BJ190" s="396" t="str">
        <f t="shared" si="217"/>
        <v/>
      </c>
      <c r="BK190" s="396" t="str">
        <f t="shared" si="218"/>
        <v/>
      </c>
      <c r="BL190" s="396" t="str">
        <f t="shared" si="219"/>
        <v/>
      </c>
      <c r="BM190" s="396" t="str">
        <f t="shared" si="220"/>
        <v/>
      </c>
      <c r="BN190" s="396" t="str">
        <f t="shared" si="221"/>
        <v/>
      </c>
      <c r="BO190" s="396" t="str">
        <f t="shared" si="222"/>
        <v/>
      </c>
      <c r="BP190" s="397" t="str">
        <f t="shared" si="223"/>
        <v/>
      </c>
      <c r="BQ190" s="782"/>
      <c r="BR190" s="380"/>
      <c r="BS190" s="600"/>
      <c r="BT190" s="394">
        <f t="shared" si="224"/>
        <v>0</v>
      </c>
      <c r="BU190" s="395" t="str">
        <f t="shared" si="225"/>
        <v/>
      </c>
      <c r="BV190" s="396" t="str">
        <f t="shared" si="226"/>
        <v/>
      </c>
      <c r="BW190" s="396" t="str">
        <f t="shared" si="227"/>
        <v/>
      </c>
      <c r="BX190" s="396" t="str">
        <f t="shared" si="228"/>
        <v/>
      </c>
      <c r="BY190" s="396" t="str">
        <f t="shared" si="229"/>
        <v/>
      </c>
      <c r="BZ190" s="396" t="str">
        <f t="shared" si="230"/>
        <v/>
      </c>
      <c r="CA190" s="396" t="str">
        <f t="shared" si="231"/>
        <v/>
      </c>
      <c r="CB190" s="396" t="str">
        <f t="shared" si="232"/>
        <v/>
      </c>
      <c r="CC190" s="396" t="str">
        <f t="shared" si="233"/>
        <v/>
      </c>
      <c r="CD190" s="396" t="str">
        <f t="shared" si="234"/>
        <v/>
      </c>
      <c r="CE190" s="397" t="str">
        <f t="shared" si="235"/>
        <v/>
      </c>
      <c r="CF190" s="379"/>
      <c r="CG190" s="378"/>
      <c r="CH190" s="378"/>
      <c r="CI190" s="378"/>
      <c r="CJ190" s="382"/>
      <c r="CK190" s="398">
        <f t="shared" si="238"/>
        <v>0</v>
      </c>
      <c r="CL190" s="709">
        <f t="shared" si="239"/>
        <v>0</v>
      </c>
      <c r="CM190" s="710">
        <f t="shared" si="240"/>
        <v>0</v>
      </c>
      <c r="CN190" s="710">
        <f t="shared" si="241"/>
        <v>0</v>
      </c>
      <c r="CO190" s="786">
        <f t="shared" si="242"/>
        <v>0</v>
      </c>
      <c r="CP190" s="617">
        <f t="shared" si="243"/>
        <v>0</v>
      </c>
      <c r="CQ190" s="503"/>
      <c r="CR190" s="373"/>
      <c r="CS190" s="377"/>
      <c r="CT190" s="590"/>
      <c r="CU190" s="590"/>
      <c r="CV190" s="373"/>
      <c r="CW190" s="376"/>
      <c r="CX190" s="376"/>
      <c r="CY190" s="376"/>
      <c r="CZ190" s="376"/>
      <c r="DA190" s="376"/>
      <c r="DB190" s="376"/>
      <c r="DC190" s="376"/>
      <c r="DD190" s="376"/>
      <c r="DE190" s="377"/>
      <c r="DF190" s="373"/>
      <c r="DG190" s="376"/>
      <c r="DH190" s="376"/>
      <c r="DI190" s="376"/>
      <c r="DJ190" s="376"/>
      <c r="DK190" s="376"/>
      <c r="DL190" s="376"/>
      <c r="DM190" s="376"/>
      <c r="DN190" s="376"/>
      <c r="DO190" s="376"/>
      <c r="DP190" s="377"/>
      <c r="DQ190" s="592"/>
      <c r="DR190" s="373"/>
      <c r="DS190" s="376"/>
      <c r="DT190" s="376"/>
      <c r="DU190" s="376"/>
      <c r="DV190" s="376"/>
      <c r="DW190" s="376"/>
      <c r="DX190" s="376"/>
      <c r="DY190" s="376"/>
      <c r="DZ190" s="376"/>
      <c r="EA190" s="376"/>
      <c r="EB190" s="376"/>
      <c r="EC190" s="376"/>
      <c r="ED190" s="376"/>
      <c r="EE190" s="376"/>
      <c r="EF190" s="374"/>
      <c r="EG190" s="374"/>
      <c r="EH190" s="374"/>
      <c r="EI190" s="374"/>
      <c r="EJ190" s="374"/>
      <c r="EK190" s="374"/>
      <c r="EL190" s="374"/>
      <c r="EM190" s="374"/>
      <c r="EN190" s="374"/>
      <c r="EO190" s="766">
        <f t="shared" si="236"/>
        <v>0</v>
      </c>
      <c r="EP190" s="374"/>
      <c r="EQ190" s="374"/>
      <c r="ER190" s="374"/>
      <c r="ES190" s="374"/>
      <c r="ET190" s="374"/>
      <c r="EU190" s="377"/>
      <c r="EV190" s="590"/>
      <c r="EW190" s="618">
        <f t="shared" si="210"/>
        <v>0</v>
      </c>
      <c r="EX190" s="709">
        <f t="shared" si="244"/>
        <v>0</v>
      </c>
      <c r="EY190" s="710">
        <f t="shared" si="245"/>
        <v>0</v>
      </c>
      <c r="EZ190" s="710">
        <f t="shared" si="246"/>
        <v>0</v>
      </c>
      <c r="FA190" s="711">
        <f t="shared" si="247"/>
        <v>0</v>
      </c>
      <c r="FB190" s="379"/>
      <c r="FC190" s="378"/>
      <c r="FD190" s="378"/>
      <c r="FE190" s="609"/>
      <c r="FF190" s="381">
        <f t="shared" si="211"/>
        <v>0</v>
      </c>
    </row>
    <row r="191" spans="1:162" s="277" customFormat="1" x14ac:dyDescent="0.15">
      <c r="A191" s="492">
        <v>177</v>
      </c>
      <c r="B191" s="493"/>
      <c r="C191" s="490"/>
      <c r="D191" s="777" t="str">
        <f>IF(C191="","",(VLOOKUP(C191,PD!A:B,2,FALSE)))</f>
        <v/>
      </c>
      <c r="E191" s="390"/>
      <c r="F191" s="390"/>
      <c r="G191" s="547"/>
      <c r="H191" s="528"/>
      <c r="I191" s="376"/>
      <c r="J191" s="528"/>
      <c r="K191" s="377"/>
      <c r="L191" s="373"/>
      <c r="M191" s="547"/>
      <c r="N191" s="374"/>
      <c r="O191" s="530"/>
      <c r="P191" s="528"/>
      <c r="Q191" s="511"/>
      <c r="R191" s="530"/>
      <c r="S191" s="376"/>
      <c r="T191" s="528"/>
      <c r="U191" s="757"/>
      <c r="V191" s="754"/>
      <c r="W191" s="528"/>
      <c r="X191" s="376"/>
      <c r="Y191" s="376"/>
      <c r="Z191" s="511"/>
      <c r="AA191" s="373"/>
      <c r="AB191" s="528"/>
      <c r="AC191" s="377"/>
      <c r="AD191" s="375"/>
      <c r="AE191" s="374"/>
      <c r="AF191" s="492"/>
      <c r="AG191" s="493"/>
      <c r="AH191" s="772"/>
      <c r="AI191" s="531"/>
      <c r="AJ191" s="530"/>
      <c r="AK191" s="541" t="str">
        <f>IF(AJ191="","",(VLOOKUP(AJ191,償却率表!A:B,2,FALSE)))</f>
        <v/>
      </c>
      <c r="AL191" s="505"/>
      <c r="AM191" s="524" t="str">
        <f>IF(AL191="","",(VLOOKUP(AL191,PD!G:H,2,FALSE)))</f>
        <v/>
      </c>
      <c r="AN191" s="599"/>
      <c r="AO191" s="533"/>
      <c r="AP191" s="620"/>
      <c r="AQ191" s="621"/>
      <c r="AR191" s="528" t="str">
        <f t="shared" si="212"/>
        <v/>
      </c>
      <c r="AS191" s="377" t="str">
        <f t="shared" si="237"/>
        <v/>
      </c>
      <c r="AT191" s="540"/>
      <c r="AU191" s="392"/>
      <c r="AV191" s="393"/>
      <c r="AW191" s="577"/>
      <c r="AX191" s="373"/>
      <c r="AY191" s="616"/>
      <c r="AZ191" s="521" t="str">
        <f>IF(AY191="","",(VLOOKUP(AY191,PD!J:K,2,FALSE)))</f>
        <v/>
      </c>
      <c r="BA191" s="528"/>
      <c r="BB191" s="589">
        <f t="shared" si="248"/>
        <v>0</v>
      </c>
      <c r="BC191" s="716"/>
      <c r="BD191" s="376"/>
      <c r="BE191" s="493"/>
      <c r="BF191" s="394">
        <f t="shared" si="213"/>
        <v>0</v>
      </c>
      <c r="BG191" s="395" t="str">
        <f t="shared" si="214"/>
        <v/>
      </c>
      <c r="BH191" s="396" t="str">
        <f t="shared" si="215"/>
        <v/>
      </c>
      <c r="BI191" s="396" t="str">
        <f t="shared" si="216"/>
        <v/>
      </c>
      <c r="BJ191" s="396" t="str">
        <f t="shared" si="217"/>
        <v/>
      </c>
      <c r="BK191" s="396" t="str">
        <f t="shared" si="218"/>
        <v/>
      </c>
      <c r="BL191" s="396" t="str">
        <f t="shared" si="219"/>
        <v/>
      </c>
      <c r="BM191" s="396" t="str">
        <f t="shared" si="220"/>
        <v/>
      </c>
      <c r="BN191" s="396" t="str">
        <f t="shared" si="221"/>
        <v/>
      </c>
      <c r="BO191" s="396" t="str">
        <f t="shared" si="222"/>
        <v/>
      </c>
      <c r="BP191" s="397" t="str">
        <f t="shared" si="223"/>
        <v/>
      </c>
      <c r="BQ191" s="782"/>
      <c r="BR191" s="380"/>
      <c r="BS191" s="600"/>
      <c r="BT191" s="394">
        <f t="shared" si="224"/>
        <v>0</v>
      </c>
      <c r="BU191" s="395" t="str">
        <f t="shared" si="225"/>
        <v/>
      </c>
      <c r="BV191" s="396" t="str">
        <f t="shared" si="226"/>
        <v/>
      </c>
      <c r="BW191" s="396" t="str">
        <f t="shared" si="227"/>
        <v/>
      </c>
      <c r="BX191" s="396" t="str">
        <f t="shared" si="228"/>
        <v/>
      </c>
      <c r="BY191" s="396" t="str">
        <f t="shared" si="229"/>
        <v/>
      </c>
      <c r="BZ191" s="396" t="str">
        <f t="shared" si="230"/>
        <v/>
      </c>
      <c r="CA191" s="396" t="str">
        <f t="shared" si="231"/>
        <v/>
      </c>
      <c r="CB191" s="396" t="str">
        <f t="shared" si="232"/>
        <v/>
      </c>
      <c r="CC191" s="396" t="str">
        <f t="shared" si="233"/>
        <v/>
      </c>
      <c r="CD191" s="396" t="str">
        <f t="shared" si="234"/>
        <v/>
      </c>
      <c r="CE191" s="397" t="str">
        <f t="shared" si="235"/>
        <v/>
      </c>
      <c r="CF191" s="379"/>
      <c r="CG191" s="378"/>
      <c r="CH191" s="378"/>
      <c r="CI191" s="378"/>
      <c r="CJ191" s="382"/>
      <c r="CK191" s="398">
        <f t="shared" si="238"/>
        <v>0</v>
      </c>
      <c r="CL191" s="709">
        <f t="shared" si="239"/>
        <v>0</v>
      </c>
      <c r="CM191" s="710">
        <f t="shared" si="240"/>
        <v>0</v>
      </c>
      <c r="CN191" s="710">
        <f t="shared" si="241"/>
        <v>0</v>
      </c>
      <c r="CO191" s="786">
        <f t="shared" si="242"/>
        <v>0</v>
      </c>
      <c r="CP191" s="617">
        <f t="shared" si="243"/>
        <v>0</v>
      </c>
      <c r="CQ191" s="503"/>
      <c r="CR191" s="373"/>
      <c r="CS191" s="377"/>
      <c r="CT191" s="590"/>
      <c r="CU191" s="590"/>
      <c r="CV191" s="373"/>
      <c r="CW191" s="376"/>
      <c r="CX191" s="376"/>
      <c r="CY191" s="376"/>
      <c r="CZ191" s="376"/>
      <c r="DA191" s="376"/>
      <c r="DB191" s="376"/>
      <c r="DC191" s="376"/>
      <c r="DD191" s="376"/>
      <c r="DE191" s="377"/>
      <c r="DF191" s="373"/>
      <c r="DG191" s="376"/>
      <c r="DH191" s="376"/>
      <c r="DI191" s="376"/>
      <c r="DJ191" s="376"/>
      <c r="DK191" s="376"/>
      <c r="DL191" s="376"/>
      <c r="DM191" s="376"/>
      <c r="DN191" s="376"/>
      <c r="DO191" s="376"/>
      <c r="DP191" s="377"/>
      <c r="DQ191" s="592"/>
      <c r="DR191" s="373"/>
      <c r="DS191" s="376"/>
      <c r="DT191" s="376"/>
      <c r="DU191" s="376"/>
      <c r="DV191" s="376"/>
      <c r="DW191" s="376"/>
      <c r="DX191" s="376"/>
      <c r="DY191" s="376"/>
      <c r="DZ191" s="376"/>
      <c r="EA191" s="376"/>
      <c r="EB191" s="376"/>
      <c r="EC191" s="376"/>
      <c r="ED191" s="376"/>
      <c r="EE191" s="376"/>
      <c r="EF191" s="374"/>
      <c r="EG191" s="374"/>
      <c r="EH191" s="374"/>
      <c r="EI191" s="374"/>
      <c r="EJ191" s="374"/>
      <c r="EK191" s="374"/>
      <c r="EL191" s="374"/>
      <c r="EM191" s="374"/>
      <c r="EN191" s="374"/>
      <c r="EO191" s="766">
        <f t="shared" si="236"/>
        <v>0</v>
      </c>
      <c r="EP191" s="374"/>
      <c r="EQ191" s="374"/>
      <c r="ER191" s="374"/>
      <c r="ES191" s="374"/>
      <c r="ET191" s="374"/>
      <c r="EU191" s="377"/>
      <c r="EV191" s="590"/>
      <c r="EW191" s="618">
        <f t="shared" si="210"/>
        <v>0</v>
      </c>
      <c r="EX191" s="709">
        <f t="shared" si="244"/>
        <v>0</v>
      </c>
      <c r="EY191" s="710">
        <f t="shared" si="245"/>
        <v>0</v>
      </c>
      <c r="EZ191" s="710">
        <f t="shared" si="246"/>
        <v>0</v>
      </c>
      <c r="FA191" s="711">
        <f t="shared" si="247"/>
        <v>0</v>
      </c>
      <c r="FB191" s="379"/>
      <c r="FC191" s="378"/>
      <c r="FD191" s="378"/>
      <c r="FE191" s="609"/>
      <c r="FF191" s="381">
        <f t="shared" si="211"/>
        <v>0</v>
      </c>
    </row>
    <row r="192" spans="1:162" s="277" customFormat="1" x14ac:dyDescent="0.15">
      <c r="A192" s="492">
        <v>178</v>
      </c>
      <c r="B192" s="493"/>
      <c r="C192" s="490"/>
      <c r="D192" s="777" t="str">
        <f>IF(C192="","",(VLOOKUP(C192,PD!A:B,2,FALSE)))</f>
        <v/>
      </c>
      <c r="E192" s="390"/>
      <c r="F192" s="390"/>
      <c r="G192" s="547"/>
      <c r="H192" s="528"/>
      <c r="I192" s="376"/>
      <c r="J192" s="528"/>
      <c r="K192" s="377"/>
      <c r="L192" s="373"/>
      <c r="M192" s="547"/>
      <c r="N192" s="374"/>
      <c r="O192" s="530"/>
      <c r="P192" s="528"/>
      <c r="Q192" s="511"/>
      <c r="R192" s="530"/>
      <c r="S192" s="376"/>
      <c r="T192" s="528"/>
      <c r="U192" s="757"/>
      <c r="V192" s="754"/>
      <c r="W192" s="528"/>
      <c r="X192" s="376"/>
      <c r="Y192" s="376"/>
      <c r="Z192" s="511"/>
      <c r="AA192" s="373"/>
      <c r="AB192" s="528"/>
      <c r="AC192" s="377"/>
      <c r="AD192" s="375"/>
      <c r="AE192" s="374"/>
      <c r="AF192" s="492"/>
      <c r="AG192" s="493"/>
      <c r="AH192" s="772"/>
      <c r="AI192" s="531"/>
      <c r="AJ192" s="530"/>
      <c r="AK192" s="541" t="str">
        <f>IF(AJ192="","",(VLOOKUP(AJ192,償却率表!A:B,2,FALSE)))</f>
        <v/>
      </c>
      <c r="AL192" s="505"/>
      <c r="AM192" s="524" t="str">
        <f>IF(AL192="","",(VLOOKUP(AL192,PD!G:H,2,FALSE)))</f>
        <v/>
      </c>
      <c r="AN192" s="599"/>
      <c r="AO192" s="533"/>
      <c r="AP192" s="620"/>
      <c r="AQ192" s="621"/>
      <c r="AR192" s="528" t="str">
        <f t="shared" si="212"/>
        <v/>
      </c>
      <c r="AS192" s="377" t="str">
        <f t="shared" si="237"/>
        <v/>
      </c>
      <c r="AT192" s="540"/>
      <c r="AU192" s="392"/>
      <c r="AV192" s="393"/>
      <c r="AW192" s="577"/>
      <c r="AX192" s="373"/>
      <c r="AY192" s="616"/>
      <c r="AZ192" s="521" t="str">
        <f>IF(AY192="","",(VLOOKUP(AY192,PD!J:K,2,FALSE)))</f>
        <v/>
      </c>
      <c r="BA192" s="528"/>
      <c r="BB192" s="589">
        <f t="shared" si="248"/>
        <v>0</v>
      </c>
      <c r="BC192" s="716"/>
      <c r="BD192" s="376"/>
      <c r="BE192" s="493"/>
      <c r="BF192" s="394">
        <f t="shared" si="213"/>
        <v>0</v>
      </c>
      <c r="BG192" s="395" t="str">
        <f t="shared" si="214"/>
        <v/>
      </c>
      <c r="BH192" s="396" t="str">
        <f t="shared" si="215"/>
        <v/>
      </c>
      <c r="BI192" s="396" t="str">
        <f t="shared" si="216"/>
        <v/>
      </c>
      <c r="BJ192" s="396" t="str">
        <f t="shared" si="217"/>
        <v/>
      </c>
      <c r="BK192" s="396" t="str">
        <f t="shared" si="218"/>
        <v/>
      </c>
      <c r="BL192" s="396" t="str">
        <f t="shared" si="219"/>
        <v/>
      </c>
      <c r="BM192" s="396" t="str">
        <f t="shared" si="220"/>
        <v/>
      </c>
      <c r="BN192" s="396" t="str">
        <f t="shared" si="221"/>
        <v/>
      </c>
      <c r="BO192" s="396" t="str">
        <f t="shared" si="222"/>
        <v/>
      </c>
      <c r="BP192" s="397" t="str">
        <f t="shared" si="223"/>
        <v/>
      </c>
      <c r="BQ192" s="782"/>
      <c r="BR192" s="380"/>
      <c r="BS192" s="600"/>
      <c r="BT192" s="394">
        <f t="shared" si="224"/>
        <v>0</v>
      </c>
      <c r="BU192" s="395" t="str">
        <f t="shared" si="225"/>
        <v/>
      </c>
      <c r="BV192" s="396" t="str">
        <f t="shared" si="226"/>
        <v/>
      </c>
      <c r="BW192" s="396" t="str">
        <f t="shared" si="227"/>
        <v/>
      </c>
      <c r="BX192" s="396" t="str">
        <f t="shared" si="228"/>
        <v/>
      </c>
      <c r="BY192" s="396" t="str">
        <f t="shared" si="229"/>
        <v/>
      </c>
      <c r="BZ192" s="396" t="str">
        <f t="shared" si="230"/>
        <v/>
      </c>
      <c r="CA192" s="396" t="str">
        <f t="shared" si="231"/>
        <v/>
      </c>
      <c r="CB192" s="396" t="str">
        <f t="shared" si="232"/>
        <v/>
      </c>
      <c r="CC192" s="396" t="str">
        <f t="shared" si="233"/>
        <v/>
      </c>
      <c r="CD192" s="396" t="str">
        <f t="shared" si="234"/>
        <v/>
      </c>
      <c r="CE192" s="397" t="str">
        <f t="shared" si="235"/>
        <v/>
      </c>
      <c r="CF192" s="379"/>
      <c r="CG192" s="378"/>
      <c r="CH192" s="378"/>
      <c r="CI192" s="378"/>
      <c r="CJ192" s="382"/>
      <c r="CK192" s="398">
        <f t="shared" si="238"/>
        <v>0</v>
      </c>
      <c r="CL192" s="709">
        <f t="shared" si="239"/>
        <v>0</v>
      </c>
      <c r="CM192" s="710">
        <f t="shared" si="240"/>
        <v>0</v>
      </c>
      <c r="CN192" s="710">
        <f t="shared" si="241"/>
        <v>0</v>
      </c>
      <c r="CO192" s="786">
        <f t="shared" si="242"/>
        <v>0</v>
      </c>
      <c r="CP192" s="617">
        <f t="shared" si="243"/>
        <v>0</v>
      </c>
      <c r="CQ192" s="503"/>
      <c r="CR192" s="373"/>
      <c r="CS192" s="377"/>
      <c r="CT192" s="590"/>
      <c r="CU192" s="590"/>
      <c r="CV192" s="373"/>
      <c r="CW192" s="376"/>
      <c r="CX192" s="376"/>
      <c r="CY192" s="376"/>
      <c r="CZ192" s="376"/>
      <c r="DA192" s="376"/>
      <c r="DB192" s="376"/>
      <c r="DC192" s="376"/>
      <c r="DD192" s="376"/>
      <c r="DE192" s="377"/>
      <c r="DF192" s="373"/>
      <c r="DG192" s="376"/>
      <c r="DH192" s="376"/>
      <c r="DI192" s="376"/>
      <c r="DJ192" s="376"/>
      <c r="DK192" s="376"/>
      <c r="DL192" s="376"/>
      <c r="DM192" s="376"/>
      <c r="DN192" s="376"/>
      <c r="DO192" s="376"/>
      <c r="DP192" s="377"/>
      <c r="DQ192" s="592"/>
      <c r="DR192" s="373"/>
      <c r="DS192" s="376"/>
      <c r="DT192" s="376"/>
      <c r="DU192" s="376"/>
      <c r="DV192" s="376"/>
      <c r="DW192" s="376"/>
      <c r="DX192" s="376"/>
      <c r="DY192" s="376"/>
      <c r="DZ192" s="376"/>
      <c r="EA192" s="376"/>
      <c r="EB192" s="376"/>
      <c r="EC192" s="376"/>
      <c r="ED192" s="376"/>
      <c r="EE192" s="376"/>
      <c r="EF192" s="374"/>
      <c r="EG192" s="374"/>
      <c r="EH192" s="374"/>
      <c r="EI192" s="374"/>
      <c r="EJ192" s="374"/>
      <c r="EK192" s="374"/>
      <c r="EL192" s="374"/>
      <c r="EM192" s="374"/>
      <c r="EN192" s="374"/>
      <c r="EO192" s="766">
        <f t="shared" si="236"/>
        <v>0</v>
      </c>
      <c r="EP192" s="374"/>
      <c r="EQ192" s="374"/>
      <c r="ER192" s="374"/>
      <c r="ES192" s="374"/>
      <c r="ET192" s="374"/>
      <c r="EU192" s="377"/>
      <c r="EV192" s="590"/>
      <c r="EW192" s="618">
        <f t="shared" si="210"/>
        <v>0</v>
      </c>
      <c r="EX192" s="709">
        <f t="shared" si="244"/>
        <v>0</v>
      </c>
      <c r="EY192" s="710">
        <f t="shared" si="245"/>
        <v>0</v>
      </c>
      <c r="EZ192" s="710">
        <f t="shared" si="246"/>
        <v>0</v>
      </c>
      <c r="FA192" s="711">
        <f t="shared" si="247"/>
        <v>0</v>
      </c>
      <c r="FB192" s="379"/>
      <c r="FC192" s="378"/>
      <c r="FD192" s="378"/>
      <c r="FE192" s="609"/>
      <c r="FF192" s="381">
        <f t="shared" si="211"/>
        <v>0</v>
      </c>
    </row>
    <row r="193" spans="1:162" s="277" customFormat="1" x14ac:dyDescent="0.15">
      <c r="A193" s="492">
        <v>179</v>
      </c>
      <c r="B193" s="493"/>
      <c r="C193" s="490"/>
      <c r="D193" s="777" t="str">
        <f>IF(C193="","",(VLOOKUP(C193,PD!A:B,2,FALSE)))</f>
        <v/>
      </c>
      <c r="E193" s="390"/>
      <c r="F193" s="390"/>
      <c r="G193" s="547"/>
      <c r="H193" s="528"/>
      <c r="I193" s="376"/>
      <c r="J193" s="528"/>
      <c r="K193" s="377"/>
      <c r="L193" s="373"/>
      <c r="M193" s="547"/>
      <c r="N193" s="374"/>
      <c r="O193" s="530"/>
      <c r="P193" s="528"/>
      <c r="Q193" s="511"/>
      <c r="R193" s="530"/>
      <c r="S193" s="376"/>
      <c r="T193" s="528"/>
      <c r="U193" s="757"/>
      <c r="V193" s="754"/>
      <c r="W193" s="528"/>
      <c r="X193" s="376"/>
      <c r="Y193" s="376"/>
      <c r="Z193" s="511"/>
      <c r="AA193" s="373"/>
      <c r="AB193" s="528"/>
      <c r="AC193" s="377"/>
      <c r="AD193" s="375"/>
      <c r="AE193" s="374"/>
      <c r="AF193" s="492"/>
      <c r="AG193" s="493"/>
      <c r="AH193" s="772"/>
      <c r="AI193" s="531"/>
      <c r="AJ193" s="530"/>
      <c r="AK193" s="541" t="str">
        <f>IF(AJ193="","",(VLOOKUP(AJ193,償却率表!A:B,2,FALSE)))</f>
        <v/>
      </c>
      <c r="AL193" s="505"/>
      <c r="AM193" s="524" t="str">
        <f>IF(AL193="","",(VLOOKUP(AL193,PD!G:H,2,FALSE)))</f>
        <v/>
      </c>
      <c r="AN193" s="599"/>
      <c r="AO193" s="533"/>
      <c r="AP193" s="620"/>
      <c r="AQ193" s="621"/>
      <c r="AR193" s="528" t="str">
        <f t="shared" si="212"/>
        <v/>
      </c>
      <c r="AS193" s="377" t="str">
        <f t="shared" si="237"/>
        <v/>
      </c>
      <c r="AT193" s="540"/>
      <c r="AU193" s="392"/>
      <c r="AV193" s="393"/>
      <c r="AW193" s="577"/>
      <c r="AX193" s="373"/>
      <c r="AY193" s="616"/>
      <c r="AZ193" s="521" t="str">
        <f>IF(AY193="","",(VLOOKUP(AY193,PD!J:K,2,FALSE)))</f>
        <v/>
      </c>
      <c r="BA193" s="528"/>
      <c r="BB193" s="589">
        <f t="shared" si="248"/>
        <v>0</v>
      </c>
      <c r="BC193" s="716"/>
      <c r="BD193" s="376"/>
      <c r="BE193" s="493"/>
      <c r="BF193" s="394">
        <f t="shared" si="213"/>
        <v>0</v>
      </c>
      <c r="BG193" s="395" t="str">
        <f t="shared" si="214"/>
        <v/>
      </c>
      <c r="BH193" s="396" t="str">
        <f t="shared" si="215"/>
        <v/>
      </c>
      <c r="BI193" s="396" t="str">
        <f t="shared" si="216"/>
        <v/>
      </c>
      <c r="BJ193" s="396" t="str">
        <f t="shared" si="217"/>
        <v/>
      </c>
      <c r="BK193" s="396" t="str">
        <f t="shared" si="218"/>
        <v/>
      </c>
      <c r="BL193" s="396" t="str">
        <f t="shared" si="219"/>
        <v/>
      </c>
      <c r="BM193" s="396" t="str">
        <f t="shared" si="220"/>
        <v/>
      </c>
      <c r="BN193" s="396" t="str">
        <f t="shared" si="221"/>
        <v/>
      </c>
      <c r="BO193" s="396" t="str">
        <f t="shared" si="222"/>
        <v/>
      </c>
      <c r="BP193" s="397" t="str">
        <f t="shared" si="223"/>
        <v/>
      </c>
      <c r="BQ193" s="782"/>
      <c r="BR193" s="380"/>
      <c r="BS193" s="600"/>
      <c r="BT193" s="394">
        <f t="shared" si="224"/>
        <v>0</v>
      </c>
      <c r="BU193" s="395" t="str">
        <f t="shared" si="225"/>
        <v/>
      </c>
      <c r="BV193" s="396" t="str">
        <f t="shared" si="226"/>
        <v/>
      </c>
      <c r="BW193" s="396" t="str">
        <f t="shared" si="227"/>
        <v/>
      </c>
      <c r="BX193" s="396" t="str">
        <f t="shared" si="228"/>
        <v/>
      </c>
      <c r="BY193" s="396" t="str">
        <f t="shared" si="229"/>
        <v/>
      </c>
      <c r="BZ193" s="396" t="str">
        <f t="shared" si="230"/>
        <v/>
      </c>
      <c r="CA193" s="396" t="str">
        <f t="shared" si="231"/>
        <v/>
      </c>
      <c r="CB193" s="396" t="str">
        <f t="shared" si="232"/>
        <v/>
      </c>
      <c r="CC193" s="396" t="str">
        <f t="shared" si="233"/>
        <v/>
      </c>
      <c r="CD193" s="396" t="str">
        <f t="shared" si="234"/>
        <v/>
      </c>
      <c r="CE193" s="397" t="str">
        <f t="shared" si="235"/>
        <v/>
      </c>
      <c r="CF193" s="379"/>
      <c r="CG193" s="378"/>
      <c r="CH193" s="378"/>
      <c r="CI193" s="378"/>
      <c r="CJ193" s="382"/>
      <c r="CK193" s="398">
        <f t="shared" si="238"/>
        <v>0</v>
      </c>
      <c r="CL193" s="709">
        <f t="shared" si="239"/>
        <v>0</v>
      </c>
      <c r="CM193" s="710">
        <f t="shared" si="240"/>
        <v>0</v>
      </c>
      <c r="CN193" s="710">
        <f t="shared" si="241"/>
        <v>0</v>
      </c>
      <c r="CO193" s="786">
        <f t="shared" si="242"/>
        <v>0</v>
      </c>
      <c r="CP193" s="617">
        <f t="shared" si="243"/>
        <v>0</v>
      </c>
      <c r="CQ193" s="503"/>
      <c r="CR193" s="373"/>
      <c r="CS193" s="377"/>
      <c r="CT193" s="590"/>
      <c r="CU193" s="590"/>
      <c r="CV193" s="373"/>
      <c r="CW193" s="376"/>
      <c r="CX193" s="376"/>
      <c r="CY193" s="376"/>
      <c r="CZ193" s="376"/>
      <c r="DA193" s="376"/>
      <c r="DB193" s="376"/>
      <c r="DC193" s="376"/>
      <c r="DD193" s="376"/>
      <c r="DE193" s="377"/>
      <c r="DF193" s="373"/>
      <c r="DG193" s="376"/>
      <c r="DH193" s="376"/>
      <c r="DI193" s="376"/>
      <c r="DJ193" s="376"/>
      <c r="DK193" s="376"/>
      <c r="DL193" s="376"/>
      <c r="DM193" s="376"/>
      <c r="DN193" s="376"/>
      <c r="DO193" s="376"/>
      <c r="DP193" s="377"/>
      <c r="DQ193" s="592"/>
      <c r="DR193" s="373"/>
      <c r="DS193" s="376"/>
      <c r="DT193" s="376"/>
      <c r="DU193" s="376"/>
      <c r="DV193" s="376"/>
      <c r="DW193" s="376"/>
      <c r="DX193" s="376"/>
      <c r="DY193" s="376"/>
      <c r="DZ193" s="376"/>
      <c r="EA193" s="376"/>
      <c r="EB193" s="376"/>
      <c r="EC193" s="376"/>
      <c r="ED193" s="376"/>
      <c r="EE193" s="376"/>
      <c r="EF193" s="374"/>
      <c r="EG193" s="374"/>
      <c r="EH193" s="374"/>
      <c r="EI193" s="374"/>
      <c r="EJ193" s="374"/>
      <c r="EK193" s="374"/>
      <c r="EL193" s="374"/>
      <c r="EM193" s="374"/>
      <c r="EN193" s="374"/>
      <c r="EO193" s="766">
        <f t="shared" si="236"/>
        <v>0</v>
      </c>
      <c r="EP193" s="374"/>
      <c r="EQ193" s="374"/>
      <c r="ER193" s="374"/>
      <c r="ES193" s="374"/>
      <c r="ET193" s="374"/>
      <c r="EU193" s="377"/>
      <c r="EV193" s="590"/>
      <c r="EW193" s="618">
        <f t="shared" si="210"/>
        <v>0</v>
      </c>
      <c r="EX193" s="709">
        <f t="shared" si="244"/>
        <v>0</v>
      </c>
      <c r="EY193" s="710">
        <f t="shared" si="245"/>
        <v>0</v>
      </c>
      <c r="EZ193" s="710">
        <f t="shared" si="246"/>
        <v>0</v>
      </c>
      <c r="FA193" s="711">
        <f t="shared" si="247"/>
        <v>0</v>
      </c>
      <c r="FB193" s="379"/>
      <c r="FC193" s="378"/>
      <c r="FD193" s="378"/>
      <c r="FE193" s="609"/>
      <c r="FF193" s="381">
        <f t="shared" si="211"/>
        <v>0</v>
      </c>
    </row>
    <row r="194" spans="1:162" s="277" customFormat="1" x14ac:dyDescent="0.15">
      <c r="A194" s="492">
        <v>180</v>
      </c>
      <c r="B194" s="493"/>
      <c r="C194" s="490"/>
      <c r="D194" s="777" t="str">
        <f>IF(C194="","",(VLOOKUP(C194,PD!A:B,2,FALSE)))</f>
        <v/>
      </c>
      <c r="E194" s="390"/>
      <c r="F194" s="390"/>
      <c r="G194" s="547"/>
      <c r="H194" s="528"/>
      <c r="I194" s="376"/>
      <c r="J194" s="528"/>
      <c r="K194" s="377"/>
      <c r="L194" s="373"/>
      <c r="M194" s="547"/>
      <c r="N194" s="374"/>
      <c r="O194" s="530"/>
      <c r="P194" s="528"/>
      <c r="Q194" s="511"/>
      <c r="R194" s="530"/>
      <c r="S194" s="376"/>
      <c r="T194" s="528"/>
      <c r="U194" s="757"/>
      <c r="V194" s="754"/>
      <c r="W194" s="528"/>
      <c r="X194" s="376"/>
      <c r="Y194" s="376"/>
      <c r="Z194" s="511"/>
      <c r="AA194" s="373"/>
      <c r="AB194" s="528"/>
      <c r="AC194" s="377"/>
      <c r="AD194" s="375"/>
      <c r="AE194" s="374"/>
      <c r="AF194" s="492"/>
      <c r="AG194" s="493"/>
      <c r="AH194" s="772"/>
      <c r="AI194" s="531"/>
      <c r="AJ194" s="530"/>
      <c r="AK194" s="541" t="str">
        <f>IF(AJ194="","",(VLOOKUP(AJ194,償却率表!A:B,2,FALSE)))</f>
        <v/>
      </c>
      <c r="AL194" s="505"/>
      <c r="AM194" s="524" t="str">
        <f>IF(AL194="","",(VLOOKUP(AL194,PD!G:H,2,FALSE)))</f>
        <v/>
      </c>
      <c r="AN194" s="599"/>
      <c r="AO194" s="533"/>
      <c r="AP194" s="620"/>
      <c r="AQ194" s="621"/>
      <c r="AR194" s="528" t="str">
        <f t="shared" si="212"/>
        <v/>
      </c>
      <c r="AS194" s="377" t="str">
        <f t="shared" si="237"/>
        <v/>
      </c>
      <c r="AT194" s="540"/>
      <c r="AU194" s="392"/>
      <c r="AV194" s="393"/>
      <c r="AW194" s="577"/>
      <c r="AX194" s="373"/>
      <c r="AY194" s="616"/>
      <c r="AZ194" s="521" t="str">
        <f>IF(AY194="","",(VLOOKUP(AY194,PD!J:K,2,FALSE)))</f>
        <v/>
      </c>
      <c r="BA194" s="528"/>
      <c r="BB194" s="589">
        <f t="shared" si="248"/>
        <v>0</v>
      </c>
      <c r="BC194" s="716"/>
      <c r="BD194" s="376"/>
      <c r="BE194" s="493"/>
      <c r="BF194" s="394">
        <f t="shared" si="213"/>
        <v>0</v>
      </c>
      <c r="BG194" s="395" t="str">
        <f t="shared" si="214"/>
        <v/>
      </c>
      <c r="BH194" s="396" t="str">
        <f t="shared" si="215"/>
        <v/>
      </c>
      <c r="BI194" s="396" t="str">
        <f t="shared" si="216"/>
        <v/>
      </c>
      <c r="BJ194" s="396" t="str">
        <f t="shared" si="217"/>
        <v/>
      </c>
      <c r="BK194" s="396" t="str">
        <f t="shared" si="218"/>
        <v/>
      </c>
      <c r="BL194" s="396" t="str">
        <f t="shared" si="219"/>
        <v/>
      </c>
      <c r="BM194" s="396" t="str">
        <f t="shared" si="220"/>
        <v/>
      </c>
      <c r="BN194" s="396" t="str">
        <f t="shared" si="221"/>
        <v/>
      </c>
      <c r="BO194" s="396" t="str">
        <f t="shared" si="222"/>
        <v/>
      </c>
      <c r="BP194" s="397" t="str">
        <f t="shared" si="223"/>
        <v/>
      </c>
      <c r="BQ194" s="782"/>
      <c r="BR194" s="380"/>
      <c r="BS194" s="600"/>
      <c r="BT194" s="394">
        <f t="shared" si="224"/>
        <v>0</v>
      </c>
      <c r="BU194" s="395" t="str">
        <f t="shared" si="225"/>
        <v/>
      </c>
      <c r="BV194" s="396" t="str">
        <f t="shared" si="226"/>
        <v/>
      </c>
      <c r="BW194" s="396" t="str">
        <f t="shared" si="227"/>
        <v/>
      </c>
      <c r="BX194" s="396" t="str">
        <f t="shared" si="228"/>
        <v/>
      </c>
      <c r="BY194" s="396" t="str">
        <f t="shared" si="229"/>
        <v/>
      </c>
      <c r="BZ194" s="396" t="str">
        <f t="shared" si="230"/>
        <v/>
      </c>
      <c r="CA194" s="396" t="str">
        <f t="shared" si="231"/>
        <v/>
      </c>
      <c r="CB194" s="396" t="str">
        <f t="shared" si="232"/>
        <v/>
      </c>
      <c r="CC194" s="396" t="str">
        <f t="shared" si="233"/>
        <v/>
      </c>
      <c r="CD194" s="396" t="str">
        <f t="shared" si="234"/>
        <v/>
      </c>
      <c r="CE194" s="397" t="str">
        <f t="shared" si="235"/>
        <v/>
      </c>
      <c r="CF194" s="379"/>
      <c r="CG194" s="378"/>
      <c r="CH194" s="378"/>
      <c r="CI194" s="378"/>
      <c r="CJ194" s="382"/>
      <c r="CK194" s="398">
        <f t="shared" si="238"/>
        <v>0</v>
      </c>
      <c r="CL194" s="709">
        <f t="shared" si="239"/>
        <v>0</v>
      </c>
      <c r="CM194" s="710">
        <f t="shared" si="240"/>
        <v>0</v>
      </c>
      <c r="CN194" s="710">
        <f t="shared" si="241"/>
        <v>0</v>
      </c>
      <c r="CO194" s="786">
        <f t="shared" si="242"/>
        <v>0</v>
      </c>
      <c r="CP194" s="617">
        <f t="shared" si="243"/>
        <v>0</v>
      </c>
      <c r="CQ194" s="503"/>
      <c r="CR194" s="373"/>
      <c r="CS194" s="377"/>
      <c r="CT194" s="590"/>
      <c r="CU194" s="590"/>
      <c r="CV194" s="373"/>
      <c r="CW194" s="376"/>
      <c r="CX194" s="376"/>
      <c r="CY194" s="376"/>
      <c r="CZ194" s="376"/>
      <c r="DA194" s="376"/>
      <c r="DB194" s="376"/>
      <c r="DC194" s="376"/>
      <c r="DD194" s="376"/>
      <c r="DE194" s="377"/>
      <c r="DF194" s="373"/>
      <c r="DG194" s="376"/>
      <c r="DH194" s="376"/>
      <c r="DI194" s="376"/>
      <c r="DJ194" s="376"/>
      <c r="DK194" s="376"/>
      <c r="DL194" s="376"/>
      <c r="DM194" s="376"/>
      <c r="DN194" s="376"/>
      <c r="DO194" s="376"/>
      <c r="DP194" s="377"/>
      <c r="DQ194" s="592"/>
      <c r="DR194" s="373"/>
      <c r="DS194" s="376"/>
      <c r="DT194" s="376"/>
      <c r="DU194" s="376"/>
      <c r="DV194" s="376"/>
      <c r="DW194" s="376"/>
      <c r="DX194" s="376"/>
      <c r="DY194" s="376"/>
      <c r="DZ194" s="376"/>
      <c r="EA194" s="376"/>
      <c r="EB194" s="376"/>
      <c r="EC194" s="376"/>
      <c r="ED194" s="376"/>
      <c r="EE194" s="376"/>
      <c r="EF194" s="374"/>
      <c r="EG194" s="374"/>
      <c r="EH194" s="374"/>
      <c r="EI194" s="374"/>
      <c r="EJ194" s="374"/>
      <c r="EK194" s="374"/>
      <c r="EL194" s="374"/>
      <c r="EM194" s="374"/>
      <c r="EN194" s="374"/>
      <c r="EO194" s="766">
        <f t="shared" si="236"/>
        <v>0</v>
      </c>
      <c r="EP194" s="374"/>
      <c r="EQ194" s="374"/>
      <c r="ER194" s="374"/>
      <c r="ES194" s="374"/>
      <c r="ET194" s="374"/>
      <c r="EU194" s="377"/>
      <c r="EV194" s="590"/>
      <c r="EW194" s="618">
        <f t="shared" si="210"/>
        <v>0</v>
      </c>
      <c r="EX194" s="709">
        <f t="shared" si="244"/>
        <v>0</v>
      </c>
      <c r="EY194" s="710">
        <f t="shared" si="245"/>
        <v>0</v>
      </c>
      <c r="EZ194" s="710">
        <f t="shared" si="246"/>
        <v>0</v>
      </c>
      <c r="FA194" s="711">
        <f t="shared" si="247"/>
        <v>0</v>
      </c>
      <c r="FB194" s="379"/>
      <c r="FC194" s="378"/>
      <c r="FD194" s="378"/>
      <c r="FE194" s="609"/>
      <c r="FF194" s="381">
        <f t="shared" si="211"/>
        <v>0</v>
      </c>
    </row>
    <row r="195" spans="1:162" s="277" customFormat="1" x14ac:dyDescent="0.15">
      <c r="A195" s="492">
        <v>181</v>
      </c>
      <c r="B195" s="493"/>
      <c r="C195" s="490"/>
      <c r="D195" s="777" t="str">
        <f>IF(C195="","",(VLOOKUP(C195,PD!A:B,2,FALSE)))</f>
        <v/>
      </c>
      <c r="E195" s="390"/>
      <c r="F195" s="390"/>
      <c r="G195" s="547"/>
      <c r="H195" s="528"/>
      <c r="I195" s="376"/>
      <c r="J195" s="528"/>
      <c r="K195" s="377"/>
      <c r="L195" s="373"/>
      <c r="M195" s="547"/>
      <c r="N195" s="374"/>
      <c r="O195" s="530"/>
      <c r="P195" s="528"/>
      <c r="Q195" s="511"/>
      <c r="R195" s="530"/>
      <c r="S195" s="376"/>
      <c r="T195" s="528"/>
      <c r="U195" s="757"/>
      <c r="V195" s="754"/>
      <c r="W195" s="528"/>
      <c r="X195" s="376"/>
      <c r="Y195" s="376"/>
      <c r="Z195" s="511"/>
      <c r="AA195" s="373"/>
      <c r="AB195" s="528"/>
      <c r="AC195" s="377"/>
      <c r="AD195" s="375"/>
      <c r="AE195" s="374"/>
      <c r="AF195" s="492"/>
      <c r="AG195" s="493"/>
      <c r="AH195" s="772"/>
      <c r="AI195" s="531"/>
      <c r="AJ195" s="530"/>
      <c r="AK195" s="541" t="str">
        <f>IF(AJ195="","",(VLOOKUP(AJ195,償却率表!A:B,2,FALSE)))</f>
        <v/>
      </c>
      <c r="AL195" s="505"/>
      <c r="AM195" s="524" t="str">
        <f>IF(AL195="","",(VLOOKUP(AL195,PD!G:H,2,FALSE)))</f>
        <v/>
      </c>
      <c r="AN195" s="599"/>
      <c r="AO195" s="533"/>
      <c r="AP195" s="620"/>
      <c r="AQ195" s="621"/>
      <c r="AR195" s="528" t="str">
        <f t="shared" si="212"/>
        <v/>
      </c>
      <c r="AS195" s="377" t="str">
        <f t="shared" si="237"/>
        <v/>
      </c>
      <c r="AT195" s="540"/>
      <c r="AU195" s="392"/>
      <c r="AV195" s="393"/>
      <c r="AW195" s="577"/>
      <c r="AX195" s="373"/>
      <c r="AY195" s="616"/>
      <c r="AZ195" s="521" t="str">
        <f>IF(AY195="","",(VLOOKUP(AY195,PD!J:K,2,FALSE)))</f>
        <v/>
      </c>
      <c r="BA195" s="528"/>
      <c r="BB195" s="589">
        <f t="shared" si="248"/>
        <v>0</v>
      </c>
      <c r="BC195" s="716"/>
      <c r="BD195" s="376"/>
      <c r="BE195" s="493"/>
      <c r="BF195" s="394">
        <f t="shared" si="213"/>
        <v>0</v>
      </c>
      <c r="BG195" s="395" t="str">
        <f t="shared" si="214"/>
        <v/>
      </c>
      <c r="BH195" s="396" t="str">
        <f t="shared" si="215"/>
        <v/>
      </c>
      <c r="BI195" s="396" t="str">
        <f t="shared" si="216"/>
        <v/>
      </c>
      <c r="BJ195" s="396" t="str">
        <f t="shared" si="217"/>
        <v/>
      </c>
      <c r="BK195" s="396" t="str">
        <f t="shared" si="218"/>
        <v/>
      </c>
      <c r="BL195" s="396" t="str">
        <f t="shared" si="219"/>
        <v/>
      </c>
      <c r="BM195" s="396" t="str">
        <f t="shared" si="220"/>
        <v/>
      </c>
      <c r="BN195" s="396" t="str">
        <f t="shared" si="221"/>
        <v/>
      </c>
      <c r="BO195" s="396" t="str">
        <f t="shared" si="222"/>
        <v/>
      </c>
      <c r="BP195" s="397" t="str">
        <f t="shared" si="223"/>
        <v/>
      </c>
      <c r="BQ195" s="782"/>
      <c r="BR195" s="380"/>
      <c r="BS195" s="600"/>
      <c r="BT195" s="394">
        <f t="shared" si="224"/>
        <v>0</v>
      </c>
      <c r="BU195" s="395" t="str">
        <f t="shared" si="225"/>
        <v/>
      </c>
      <c r="BV195" s="396" t="str">
        <f t="shared" si="226"/>
        <v/>
      </c>
      <c r="BW195" s="396" t="str">
        <f t="shared" si="227"/>
        <v/>
      </c>
      <c r="BX195" s="396" t="str">
        <f t="shared" si="228"/>
        <v/>
      </c>
      <c r="BY195" s="396" t="str">
        <f t="shared" si="229"/>
        <v/>
      </c>
      <c r="BZ195" s="396" t="str">
        <f t="shared" si="230"/>
        <v/>
      </c>
      <c r="CA195" s="396" t="str">
        <f t="shared" si="231"/>
        <v/>
      </c>
      <c r="CB195" s="396" t="str">
        <f t="shared" si="232"/>
        <v/>
      </c>
      <c r="CC195" s="396" t="str">
        <f t="shared" si="233"/>
        <v/>
      </c>
      <c r="CD195" s="396" t="str">
        <f t="shared" si="234"/>
        <v/>
      </c>
      <c r="CE195" s="397" t="str">
        <f t="shared" si="235"/>
        <v/>
      </c>
      <c r="CF195" s="379"/>
      <c r="CG195" s="378"/>
      <c r="CH195" s="378"/>
      <c r="CI195" s="378"/>
      <c r="CJ195" s="382"/>
      <c r="CK195" s="398">
        <f t="shared" si="238"/>
        <v>0</v>
      </c>
      <c r="CL195" s="709">
        <f t="shared" si="239"/>
        <v>0</v>
      </c>
      <c r="CM195" s="710">
        <f t="shared" si="240"/>
        <v>0</v>
      </c>
      <c r="CN195" s="710">
        <f t="shared" si="241"/>
        <v>0</v>
      </c>
      <c r="CO195" s="786">
        <f t="shared" si="242"/>
        <v>0</v>
      </c>
      <c r="CP195" s="617">
        <f t="shared" si="243"/>
        <v>0</v>
      </c>
      <c r="CQ195" s="503"/>
      <c r="CR195" s="373"/>
      <c r="CS195" s="377"/>
      <c r="CT195" s="590"/>
      <c r="CU195" s="590"/>
      <c r="CV195" s="373"/>
      <c r="CW195" s="376"/>
      <c r="CX195" s="376"/>
      <c r="CY195" s="376"/>
      <c r="CZ195" s="376"/>
      <c r="DA195" s="376"/>
      <c r="DB195" s="376"/>
      <c r="DC195" s="376"/>
      <c r="DD195" s="376"/>
      <c r="DE195" s="377"/>
      <c r="DF195" s="373"/>
      <c r="DG195" s="376"/>
      <c r="DH195" s="376"/>
      <c r="DI195" s="376"/>
      <c r="DJ195" s="376"/>
      <c r="DK195" s="376"/>
      <c r="DL195" s="376"/>
      <c r="DM195" s="376"/>
      <c r="DN195" s="376"/>
      <c r="DO195" s="376"/>
      <c r="DP195" s="377"/>
      <c r="DQ195" s="592"/>
      <c r="DR195" s="373"/>
      <c r="DS195" s="376"/>
      <c r="DT195" s="376"/>
      <c r="DU195" s="376"/>
      <c r="DV195" s="376"/>
      <c r="DW195" s="376"/>
      <c r="DX195" s="376"/>
      <c r="DY195" s="376"/>
      <c r="DZ195" s="376"/>
      <c r="EA195" s="376"/>
      <c r="EB195" s="376"/>
      <c r="EC195" s="376"/>
      <c r="ED195" s="376"/>
      <c r="EE195" s="376"/>
      <c r="EF195" s="374"/>
      <c r="EG195" s="374"/>
      <c r="EH195" s="374"/>
      <c r="EI195" s="374"/>
      <c r="EJ195" s="374"/>
      <c r="EK195" s="374"/>
      <c r="EL195" s="374"/>
      <c r="EM195" s="374"/>
      <c r="EN195" s="374"/>
      <c r="EO195" s="766">
        <f t="shared" si="236"/>
        <v>0</v>
      </c>
      <c r="EP195" s="374"/>
      <c r="EQ195" s="374"/>
      <c r="ER195" s="374"/>
      <c r="ES195" s="374"/>
      <c r="ET195" s="374"/>
      <c r="EU195" s="377"/>
      <c r="EV195" s="590"/>
      <c r="EW195" s="618">
        <f t="shared" si="210"/>
        <v>0</v>
      </c>
      <c r="EX195" s="709">
        <f t="shared" si="244"/>
        <v>0</v>
      </c>
      <c r="EY195" s="710">
        <f t="shared" si="245"/>
        <v>0</v>
      </c>
      <c r="EZ195" s="710">
        <f t="shared" si="246"/>
        <v>0</v>
      </c>
      <c r="FA195" s="711">
        <f t="shared" si="247"/>
        <v>0</v>
      </c>
      <c r="FB195" s="379"/>
      <c r="FC195" s="378"/>
      <c r="FD195" s="378"/>
      <c r="FE195" s="609"/>
      <c r="FF195" s="381">
        <f t="shared" si="211"/>
        <v>0</v>
      </c>
    </row>
    <row r="196" spans="1:162" s="277" customFormat="1" x14ac:dyDescent="0.15">
      <c r="A196" s="492">
        <v>182</v>
      </c>
      <c r="B196" s="493"/>
      <c r="C196" s="490"/>
      <c r="D196" s="777" t="str">
        <f>IF(C196="","",(VLOOKUP(C196,PD!A:B,2,FALSE)))</f>
        <v/>
      </c>
      <c r="E196" s="390"/>
      <c r="F196" s="390"/>
      <c r="G196" s="547"/>
      <c r="H196" s="528"/>
      <c r="I196" s="376"/>
      <c r="J196" s="528"/>
      <c r="K196" s="377"/>
      <c r="L196" s="373"/>
      <c r="M196" s="547"/>
      <c r="N196" s="374"/>
      <c r="O196" s="530"/>
      <c r="P196" s="528"/>
      <c r="Q196" s="511"/>
      <c r="R196" s="530"/>
      <c r="S196" s="376"/>
      <c r="T196" s="528"/>
      <c r="U196" s="757"/>
      <c r="V196" s="754"/>
      <c r="W196" s="528"/>
      <c r="X196" s="376"/>
      <c r="Y196" s="376"/>
      <c r="Z196" s="511"/>
      <c r="AA196" s="373"/>
      <c r="AB196" s="528"/>
      <c r="AC196" s="377"/>
      <c r="AD196" s="375"/>
      <c r="AE196" s="374"/>
      <c r="AF196" s="492"/>
      <c r="AG196" s="493"/>
      <c r="AH196" s="772"/>
      <c r="AI196" s="531"/>
      <c r="AJ196" s="530"/>
      <c r="AK196" s="541" t="str">
        <f>IF(AJ196="","",(VLOOKUP(AJ196,償却率表!A:B,2,FALSE)))</f>
        <v/>
      </c>
      <c r="AL196" s="505"/>
      <c r="AM196" s="524" t="str">
        <f>IF(AL196="","",(VLOOKUP(AL196,PD!G:H,2,FALSE)))</f>
        <v/>
      </c>
      <c r="AN196" s="599"/>
      <c r="AO196" s="533"/>
      <c r="AP196" s="620"/>
      <c r="AQ196" s="621"/>
      <c r="AR196" s="528" t="str">
        <f t="shared" si="212"/>
        <v/>
      </c>
      <c r="AS196" s="377" t="str">
        <f t="shared" si="237"/>
        <v/>
      </c>
      <c r="AT196" s="540"/>
      <c r="AU196" s="392"/>
      <c r="AV196" s="393"/>
      <c r="AW196" s="577"/>
      <c r="AX196" s="373"/>
      <c r="AY196" s="616"/>
      <c r="AZ196" s="521" t="str">
        <f>IF(AY196="","",(VLOOKUP(AY196,PD!J:K,2,FALSE)))</f>
        <v/>
      </c>
      <c r="BA196" s="528"/>
      <c r="BB196" s="589">
        <f t="shared" si="248"/>
        <v>0</v>
      </c>
      <c r="BC196" s="716"/>
      <c r="BD196" s="376"/>
      <c r="BE196" s="493"/>
      <c r="BF196" s="394">
        <f t="shared" si="213"/>
        <v>0</v>
      </c>
      <c r="BG196" s="395" t="str">
        <f t="shared" si="214"/>
        <v/>
      </c>
      <c r="BH196" s="396" t="str">
        <f t="shared" si="215"/>
        <v/>
      </c>
      <c r="BI196" s="396" t="str">
        <f t="shared" si="216"/>
        <v/>
      </c>
      <c r="BJ196" s="396" t="str">
        <f t="shared" si="217"/>
        <v/>
      </c>
      <c r="BK196" s="396" t="str">
        <f t="shared" si="218"/>
        <v/>
      </c>
      <c r="BL196" s="396" t="str">
        <f t="shared" si="219"/>
        <v/>
      </c>
      <c r="BM196" s="396" t="str">
        <f t="shared" si="220"/>
        <v/>
      </c>
      <c r="BN196" s="396" t="str">
        <f t="shared" si="221"/>
        <v/>
      </c>
      <c r="BO196" s="396" t="str">
        <f t="shared" si="222"/>
        <v/>
      </c>
      <c r="BP196" s="397" t="str">
        <f t="shared" si="223"/>
        <v/>
      </c>
      <c r="BQ196" s="782"/>
      <c r="BR196" s="380"/>
      <c r="BS196" s="600"/>
      <c r="BT196" s="394">
        <f t="shared" si="224"/>
        <v>0</v>
      </c>
      <c r="BU196" s="395" t="str">
        <f t="shared" si="225"/>
        <v/>
      </c>
      <c r="BV196" s="396" t="str">
        <f t="shared" si="226"/>
        <v/>
      </c>
      <c r="BW196" s="396" t="str">
        <f t="shared" si="227"/>
        <v/>
      </c>
      <c r="BX196" s="396" t="str">
        <f t="shared" si="228"/>
        <v/>
      </c>
      <c r="BY196" s="396" t="str">
        <f t="shared" si="229"/>
        <v/>
      </c>
      <c r="BZ196" s="396" t="str">
        <f t="shared" si="230"/>
        <v/>
      </c>
      <c r="CA196" s="396" t="str">
        <f t="shared" si="231"/>
        <v/>
      </c>
      <c r="CB196" s="396" t="str">
        <f t="shared" si="232"/>
        <v/>
      </c>
      <c r="CC196" s="396" t="str">
        <f t="shared" si="233"/>
        <v/>
      </c>
      <c r="CD196" s="396" t="str">
        <f t="shared" si="234"/>
        <v/>
      </c>
      <c r="CE196" s="397" t="str">
        <f t="shared" si="235"/>
        <v/>
      </c>
      <c r="CF196" s="379"/>
      <c r="CG196" s="378"/>
      <c r="CH196" s="378"/>
      <c r="CI196" s="378"/>
      <c r="CJ196" s="382"/>
      <c r="CK196" s="398">
        <f t="shared" si="238"/>
        <v>0</v>
      </c>
      <c r="CL196" s="709">
        <f t="shared" si="239"/>
        <v>0</v>
      </c>
      <c r="CM196" s="710">
        <f t="shared" si="240"/>
        <v>0</v>
      </c>
      <c r="CN196" s="710">
        <f t="shared" si="241"/>
        <v>0</v>
      </c>
      <c r="CO196" s="786">
        <f t="shared" si="242"/>
        <v>0</v>
      </c>
      <c r="CP196" s="617">
        <f t="shared" si="243"/>
        <v>0</v>
      </c>
      <c r="CQ196" s="503"/>
      <c r="CR196" s="373"/>
      <c r="CS196" s="377"/>
      <c r="CT196" s="590"/>
      <c r="CU196" s="590"/>
      <c r="CV196" s="373"/>
      <c r="CW196" s="376"/>
      <c r="CX196" s="376"/>
      <c r="CY196" s="376"/>
      <c r="CZ196" s="376"/>
      <c r="DA196" s="376"/>
      <c r="DB196" s="376"/>
      <c r="DC196" s="376"/>
      <c r="DD196" s="376"/>
      <c r="DE196" s="377"/>
      <c r="DF196" s="373"/>
      <c r="DG196" s="376"/>
      <c r="DH196" s="376"/>
      <c r="DI196" s="376"/>
      <c r="DJ196" s="376"/>
      <c r="DK196" s="376"/>
      <c r="DL196" s="376"/>
      <c r="DM196" s="376"/>
      <c r="DN196" s="376"/>
      <c r="DO196" s="376"/>
      <c r="DP196" s="377"/>
      <c r="DQ196" s="592"/>
      <c r="DR196" s="373"/>
      <c r="DS196" s="376"/>
      <c r="DT196" s="376"/>
      <c r="DU196" s="376"/>
      <c r="DV196" s="376"/>
      <c r="DW196" s="376"/>
      <c r="DX196" s="376"/>
      <c r="DY196" s="376"/>
      <c r="DZ196" s="376"/>
      <c r="EA196" s="376"/>
      <c r="EB196" s="376"/>
      <c r="EC196" s="376"/>
      <c r="ED196" s="376"/>
      <c r="EE196" s="376"/>
      <c r="EF196" s="374"/>
      <c r="EG196" s="374"/>
      <c r="EH196" s="374"/>
      <c r="EI196" s="374"/>
      <c r="EJ196" s="374"/>
      <c r="EK196" s="374"/>
      <c r="EL196" s="374"/>
      <c r="EM196" s="374"/>
      <c r="EN196" s="374"/>
      <c r="EO196" s="766">
        <f t="shared" si="236"/>
        <v>0</v>
      </c>
      <c r="EP196" s="374"/>
      <c r="EQ196" s="374"/>
      <c r="ER196" s="374"/>
      <c r="ES196" s="374"/>
      <c r="ET196" s="374"/>
      <c r="EU196" s="377"/>
      <c r="EV196" s="590"/>
      <c r="EW196" s="618">
        <f t="shared" si="210"/>
        <v>0</v>
      </c>
      <c r="EX196" s="709">
        <f t="shared" si="244"/>
        <v>0</v>
      </c>
      <c r="EY196" s="710">
        <f t="shared" si="245"/>
        <v>0</v>
      </c>
      <c r="EZ196" s="710">
        <f t="shared" si="246"/>
        <v>0</v>
      </c>
      <c r="FA196" s="711">
        <f t="shared" si="247"/>
        <v>0</v>
      </c>
      <c r="FB196" s="379"/>
      <c r="FC196" s="378"/>
      <c r="FD196" s="378"/>
      <c r="FE196" s="609"/>
      <c r="FF196" s="381">
        <f t="shared" si="211"/>
        <v>0</v>
      </c>
    </row>
    <row r="197" spans="1:162" s="277" customFormat="1" x14ac:dyDescent="0.15">
      <c r="A197" s="492">
        <v>183</v>
      </c>
      <c r="B197" s="493"/>
      <c r="C197" s="490"/>
      <c r="D197" s="777" t="str">
        <f>IF(C197="","",(VLOOKUP(C197,PD!A:B,2,FALSE)))</f>
        <v/>
      </c>
      <c r="E197" s="390"/>
      <c r="F197" s="390"/>
      <c r="G197" s="547"/>
      <c r="H197" s="528"/>
      <c r="I197" s="376"/>
      <c r="J197" s="528"/>
      <c r="K197" s="377"/>
      <c r="L197" s="373"/>
      <c r="M197" s="547"/>
      <c r="N197" s="374"/>
      <c r="O197" s="530"/>
      <c r="P197" s="528"/>
      <c r="Q197" s="511"/>
      <c r="R197" s="530"/>
      <c r="S197" s="376"/>
      <c r="T197" s="528"/>
      <c r="U197" s="757"/>
      <c r="V197" s="754"/>
      <c r="W197" s="528"/>
      <c r="X197" s="376"/>
      <c r="Y197" s="376"/>
      <c r="Z197" s="511"/>
      <c r="AA197" s="373"/>
      <c r="AB197" s="528"/>
      <c r="AC197" s="377"/>
      <c r="AD197" s="375"/>
      <c r="AE197" s="374"/>
      <c r="AF197" s="492"/>
      <c r="AG197" s="493"/>
      <c r="AH197" s="772"/>
      <c r="AI197" s="531"/>
      <c r="AJ197" s="530"/>
      <c r="AK197" s="541" t="str">
        <f>IF(AJ197="","",(VLOOKUP(AJ197,償却率表!A:B,2,FALSE)))</f>
        <v/>
      </c>
      <c r="AL197" s="505"/>
      <c r="AM197" s="524" t="str">
        <f>IF(AL197="","",(VLOOKUP(AL197,PD!G:H,2,FALSE)))</f>
        <v/>
      </c>
      <c r="AN197" s="599"/>
      <c r="AO197" s="533"/>
      <c r="AP197" s="620"/>
      <c r="AQ197" s="621"/>
      <c r="AR197" s="528" t="str">
        <f t="shared" si="212"/>
        <v/>
      </c>
      <c r="AS197" s="377" t="str">
        <f t="shared" si="237"/>
        <v/>
      </c>
      <c r="AT197" s="540"/>
      <c r="AU197" s="392"/>
      <c r="AV197" s="393"/>
      <c r="AW197" s="577"/>
      <c r="AX197" s="373"/>
      <c r="AY197" s="616"/>
      <c r="AZ197" s="521" t="str">
        <f>IF(AY197="","",(VLOOKUP(AY197,PD!J:K,2,FALSE)))</f>
        <v/>
      </c>
      <c r="BA197" s="528"/>
      <c r="BB197" s="589">
        <f t="shared" si="248"/>
        <v>0</v>
      </c>
      <c r="BC197" s="716"/>
      <c r="BD197" s="376"/>
      <c r="BE197" s="493"/>
      <c r="BF197" s="394">
        <f t="shared" si="213"/>
        <v>0</v>
      </c>
      <c r="BG197" s="395" t="str">
        <f t="shared" si="214"/>
        <v/>
      </c>
      <c r="BH197" s="396" t="str">
        <f t="shared" si="215"/>
        <v/>
      </c>
      <c r="BI197" s="396" t="str">
        <f t="shared" si="216"/>
        <v/>
      </c>
      <c r="BJ197" s="396" t="str">
        <f t="shared" si="217"/>
        <v/>
      </c>
      <c r="BK197" s="396" t="str">
        <f t="shared" si="218"/>
        <v/>
      </c>
      <c r="BL197" s="396" t="str">
        <f t="shared" si="219"/>
        <v/>
      </c>
      <c r="BM197" s="396" t="str">
        <f t="shared" si="220"/>
        <v/>
      </c>
      <c r="BN197" s="396" t="str">
        <f t="shared" si="221"/>
        <v/>
      </c>
      <c r="BO197" s="396" t="str">
        <f t="shared" si="222"/>
        <v/>
      </c>
      <c r="BP197" s="397" t="str">
        <f t="shared" si="223"/>
        <v/>
      </c>
      <c r="BQ197" s="782"/>
      <c r="BR197" s="380"/>
      <c r="BS197" s="600"/>
      <c r="BT197" s="394">
        <f t="shared" si="224"/>
        <v>0</v>
      </c>
      <c r="BU197" s="395" t="str">
        <f t="shared" si="225"/>
        <v/>
      </c>
      <c r="BV197" s="396" t="str">
        <f t="shared" si="226"/>
        <v/>
      </c>
      <c r="BW197" s="396" t="str">
        <f t="shared" si="227"/>
        <v/>
      </c>
      <c r="BX197" s="396" t="str">
        <f t="shared" si="228"/>
        <v/>
      </c>
      <c r="BY197" s="396" t="str">
        <f t="shared" si="229"/>
        <v/>
      </c>
      <c r="BZ197" s="396" t="str">
        <f t="shared" si="230"/>
        <v/>
      </c>
      <c r="CA197" s="396" t="str">
        <f t="shared" si="231"/>
        <v/>
      </c>
      <c r="CB197" s="396" t="str">
        <f t="shared" si="232"/>
        <v/>
      </c>
      <c r="CC197" s="396" t="str">
        <f t="shared" si="233"/>
        <v/>
      </c>
      <c r="CD197" s="396" t="str">
        <f t="shared" si="234"/>
        <v/>
      </c>
      <c r="CE197" s="397" t="str">
        <f t="shared" si="235"/>
        <v/>
      </c>
      <c r="CF197" s="379"/>
      <c r="CG197" s="378"/>
      <c r="CH197" s="378"/>
      <c r="CI197" s="378"/>
      <c r="CJ197" s="382"/>
      <c r="CK197" s="398">
        <f t="shared" si="238"/>
        <v>0</v>
      </c>
      <c r="CL197" s="709">
        <f t="shared" si="239"/>
        <v>0</v>
      </c>
      <c r="CM197" s="710">
        <f t="shared" si="240"/>
        <v>0</v>
      </c>
      <c r="CN197" s="710">
        <f t="shared" si="241"/>
        <v>0</v>
      </c>
      <c r="CO197" s="786">
        <f t="shared" si="242"/>
        <v>0</v>
      </c>
      <c r="CP197" s="617">
        <f t="shared" si="243"/>
        <v>0</v>
      </c>
      <c r="CQ197" s="503"/>
      <c r="CR197" s="373"/>
      <c r="CS197" s="377"/>
      <c r="CT197" s="590"/>
      <c r="CU197" s="590"/>
      <c r="CV197" s="373"/>
      <c r="CW197" s="376"/>
      <c r="CX197" s="376"/>
      <c r="CY197" s="376"/>
      <c r="CZ197" s="376"/>
      <c r="DA197" s="376"/>
      <c r="DB197" s="376"/>
      <c r="DC197" s="376"/>
      <c r="DD197" s="376"/>
      <c r="DE197" s="377"/>
      <c r="DF197" s="373"/>
      <c r="DG197" s="376"/>
      <c r="DH197" s="376"/>
      <c r="DI197" s="376"/>
      <c r="DJ197" s="376"/>
      <c r="DK197" s="376"/>
      <c r="DL197" s="376"/>
      <c r="DM197" s="376"/>
      <c r="DN197" s="376"/>
      <c r="DO197" s="376"/>
      <c r="DP197" s="377"/>
      <c r="DQ197" s="592"/>
      <c r="DR197" s="373"/>
      <c r="DS197" s="376"/>
      <c r="DT197" s="376"/>
      <c r="DU197" s="376"/>
      <c r="DV197" s="376"/>
      <c r="DW197" s="376"/>
      <c r="DX197" s="376"/>
      <c r="DY197" s="376"/>
      <c r="DZ197" s="376"/>
      <c r="EA197" s="376"/>
      <c r="EB197" s="376"/>
      <c r="EC197" s="376"/>
      <c r="ED197" s="376"/>
      <c r="EE197" s="376"/>
      <c r="EF197" s="374"/>
      <c r="EG197" s="374"/>
      <c r="EH197" s="374"/>
      <c r="EI197" s="374"/>
      <c r="EJ197" s="374"/>
      <c r="EK197" s="374"/>
      <c r="EL197" s="374"/>
      <c r="EM197" s="374"/>
      <c r="EN197" s="374"/>
      <c r="EO197" s="766">
        <f t="shared" si="236"/>
        <v>0</v>
      </c>
      <c r="EP197" s="374"/>
      <c r="EQ197" s="374"/>
      <c r="ER197" s="374"/>
      <c r="ES197" s="374"/>
      <c r="ET197" s="374"/>
      <c r="EU197" s="377"/>
      <c r="EV197" s="590"/>
      <c r="EW197" s="618">
        <f t="shared" si="210"/>
        <v>0</v>
      </c>
      <c r="EX197" s="709">
        <f t="shared" si="244"/>
        <v>0</v>
      </c>
      <c r="EY197" s="710">
        <f t="shared" si="245"/>
        <v>0</v>
      </c>
      <c r="EZ197" s="710">
        <f t="shared" si="246"/>
        <v>0</v>
      </c>
      <c r="FA197" s="711">
        <f t="shared" si="247"/>
        <v>0</v>
      </c>
      <c r="FB197" s="379"/>
      <c r="FC197" s="378"/>
      <c r="FD197" s="378"/>
      <c r="FE197" s="609"/>
      <c r="FF197" s="381">
        <f t="shared" si="211"/>
        <v>0</v>
      </c>
    </row>
    <row r="198" spans="1:162" s="277" customFormat="1" x14ac:dyDescent="0.15">
      <c r="A198" s="492">
        <v>184</v>
      </c>
      <c r="B198" s="493"/>
      <c r="C198" s="490"/>
      <c r="D198" s="777" t="str">
        <f>IF(C198="","",(VLOOKUP(C198,PD!A:B,2,FALSE)))</f>
        <v/>
      </c>
      <c r="E198" s="390"/>
      <c r="F198" s="390"/>
      <c r="G198" s="547"/>
      <c r="H198" s="528"/>
      <c r="I198" s="376"/>
      <c r="J198" s="528"/>
      <c r="K198" s="377"/>
      <c r="L198" s="373"/>
      <c r="M198" s="547"/>
      <c r="N198" s="374"/>
      <c r="O198" s="530"/>
      <c r="P198" s="528"/>
      <c r="Q198" s="511"/>
      <c r="R198" s="530"/>
      <c r="S198" s="376"/>
      <c r="T198" s="528"/>
      <c r="U198" s="757"/>
      <c r="V198" s="754"/>
      <c r="W198" s="528"/>
      <c r="X198" s="376"/>
      <c r="Y198" s="376"/>
      <c r="Z198" s="511"/>
      <c r="AA198" s="373"/>
      <c r="AB198" s="528"/>
      <c r="AC198" s="377"/>
      <c r="AD198" s="375"/>
      <c r="AE198" s="374"/>
      <c r="AF198" s="492"/>
      <c r="AG198" s="493"/>
      <c r="AH198" s="772"/>
      <c r="AI198" s="531"/>
      <c r="AJ198" s="530"/>
      <c r="AK198" s="541" t="str">
        <f>IF(AJ198="","",(VLOOKUP(AJ198,償却率表!A:B,2,FALSE)))</f>
        <v/>
      </c>
      <c r="AL198" s="505"/>
      <c r="AM198" s="524" t="str">
        <f>IF(AL198="","",(VLOOKUP(AL198,PD!G:H,2,FALSE)))</f>
        <v/>
      </c>
      <c r="AN198" s="599"/>
      <c r="AO198" s="533"/>
      <c r="AP198" s="620"/>
      <c r="AQ198" s="621"/>
      <c r="AR198" s="528" t="str">
        <f t="shared" si="212"/>
        <v/>
      </c>
      <c r="AS198" s="377" t="str">
        <f t="shared" si="237"/>
        <v/>
      </c>
      <c r="AT198" s="540"/>
      <c r="AU198" s="392"/>
      <c r="AV198" s="393"/>
      <c r="AW198" s="577"/>
      <c r="AX198" s="373"/>
      <c r="AY198" s="616"/>
      <c r="AZ198" s="521" t="str">
        <f>IF(AY198="","",(VLOOKUP(AY198,PD!J:K,2,FALSE)))</f>
        <v/>
      </c>
      <c r="BA198" s="528"/>
      <c r="BB198" s="589">
        <f t="shared" si="248"/>
        <v>0</v>
      </c>
      <c r="BC198" s="716"/>
      <c r="BD198" s="376"/>
      <c r="BE198" s="493"/>
      <c r="BF198" s="394">
        <f t="shared" si="213"/>
        <v>0</v>
      </c>
      <c r="BG198" s="395" t="str">
        <f t="shared" si="214"/>
        <v/>
      </c>
      <c r="BH198" s="396" t="str">
        <f t="shared" si="215"/>
        <v/>
      </c>
      <c r="BI198" s="396" t="str">
        <f t="shared" si="216"/>
        <v/>
      </c>
      <c r="BJ198" s="396" t="str">
        <f t="shared" si="217"/>
        <v/>
      </c>
      <c r="BK198" s="396" t="str">
        <f t="shared" si="218"/>
        <v/>
      </c>
      <c r="BL198" s="396" t="str">
        <f t="shared" si="219"/>
        <v/>
      </c>
      <c r="BM198" s="396" t="str">
        <f t="shared" si="220"/>
        <v/>
      </c>
      <c r="BN198" s="396" t="str">
        <f t="shared" si="221"/>
        <v/>
      </c>
      <c r="BO198" s="396" t="str">
        <f t="shared" si="222"/>
        <v/>
      </c>
      <c r="BP198" s="397" t="str">
        <f t="shared" si="223"/>
        <v/>
      </c>
      <c r="BQ198" s="782"/>
      <c r="BR198" s="380"/>
      <c r="BS198" s="600"/>
      <c r="BT198" s="394">
        <f t="shared" si="224"/>
        <v>0</v>
      </c>
      <c r="BU198" s="395" t="str">
        <f t="shared" si="225"/>
        <v/>
      </c>
      <c r="BV198" s="396" t="str">
        <f t="shared" si="226"/>
        <v/>
      </c>
      <c r="BW198" s="396" t="str">
        <f t="shared" si="227"/>
        <v/>
      </c>
      <c r="BX198" s="396" t="str">
        <f t="shared" si="228"/>
        <v/>
      </c>
      <c r="BY198" s="396" t="str">
        <f t="shared" si="229"/>
        <v/>
      </c>
      <c r="BZ198" s="396" t="str">
        <f t="shared" si="230"/>
        <v/>
      </c>
      <c r="CA198" s="396" t="str">
        <f t="shared" si="231"/>
        <v/>
      </c>
      <c r="CB198" s="396" t="str">
        <f t="shared" si="232"/>
        <v/>
      </c>
      <c r="CC198" s="396" t="str">
        <f t="shared" si="233"/>
        <v/>
      </c>
      <c r="CD198" s="396" t="str">
        <f t="shared" si="234"/>
        <v/>
      </c>
      <c r="CE198" s="397" t="str">
        <f t="shared" si="235"/>
        <v/>
      </c>
      <c r="CF198" s="379"/>
      <c r="CG198" s="378"/>
      <c r="CH198" s="378"/>
      <c r="CI198" s="378"/>
      <c r="CJ198" s="382"/>
      <c r="CK198" s="398">
        <f t="shared" si="238"/>
        <v>0</v>
      </c>
      <c r="CL198" s="709">
        <f t="shared" si="239"/>
        <v>0</v>
      </c>
      <c r="CM198" s="710">
        <f t="shared" si="240"/>
        <v>0</v>
      </c>
      <c r="CN198" s="710">
        <f t="shared" si="241"/>
        <v>0</v>
      </c>
      <c r="CO198" s="786">
        <f t="shared" si="242"/>
        <v>0</v>
      </c>
      <c r="CP198" s="617">
        <f t="shared" si="243"/>
        <v>0</v>
      </c>
      <c r="CQ198" s="503"/>
      <c r="CR198" s="373"/>
      <c r="CS198" s="377"/>
      <c r="CT198" s="590"/>
      <c r="CU198" s="590"/>
      <c r="CV198" s="373"/>
      <c r="CW198" s="376"/>
      <c r="CX198" s="376"/>
      <c r="CY198" s="376"/>
      <c r="CZ198" s="376"/>
      <c r="DA198" s="376"/>
      <c r="DB198" s="376"/>
      <c r="DC198" s="376"/>
      <c r="DD198" s="376"/>
      <c r="DE198" s="377"/>
      <c r="DF198" s="373"/>
      <c r="DG198" s="376"/>
      <c r="DH198" s="376"/>
      <c r="DI198" s="376"/>
      <c r="DJ198" s="376"/>
      <c r="DK198" s="376"/>
      <c r="DL198" s="376"/>
      <c r="DM198" s="376"/>
      <c r="DN198" s="376"/>
      <c r="DO198" s="376"/>
      <c r="DP198" s="377"/>
      <c r="DQ198" s="592"/>
      <c r="DR198" s="373"/>
      <c r="DS198" s="376"/>
      <c r="DT198" s="376"/>
      <c r="DU198" s="376"/>
      <c r="DV198" s="376"/>
      <c r="DW198" s="376"/>
      <c r="DX198" s="376"/>
      <c r="DY198" s="376"/>
      <c r="DZ198" s="376"/>
      <c r="EA198" s="376"/>
      <c r="EB198" s="376"/>
      <c r="EC198" s="376"/>
      <c r="ED198" s="376"/>
      <c r="EE198" s="376"/>
      <c r="EF198" s="374"/>
      <c r="EG198" s="374"/>
      <c r="EH198" s="374"/>
      <c r="EI198" s="374"/>
      <c r="EJ198" s="374"/>
      <c r="EK198" s="374"/>
      <c r="EL198" s="374"/>
      <c r="EM198" s="374"/>
      <c r="EN198" s="374"/>
      <c r="EO198" s="766">
        <f t="shared" si="236"/>
        <v>0</v>
      </c>
      <c r="EP198" s="374"/>
      <c r="EQ198" s="374"/>
      <c r="ER198" s="374"/>
      <c r="ES198" s="374"/>
      <c r="ET198" s="374"/>
      <c r="EU198" s="377"/>
      <c r="EV198" s="590"/>
      <c r="EW198" s="618">
        <f t="shared" si="210"/>
        <v>0</v>
      </c>
      <c r="EX198" s="709">
        <f t="shared" si="244"/>
        <v>0</v>
      </c>
      <c r="EY198" s="710">
        <f t="shared" si="245"/>
        <v>0</v>
      </c>
      <c r="EZ198" s="710">
        <f t="shared" si="246"/>
        <v>0</v>
      </c>
      <c r="FA198" s="711">
        <f t="shared" si="247"/>
        <v>0</v>
      </c>
      <c r="FB198" s="379"/>
      <c r="FC198" s="378"/>
      <c r="FD198" s="378"/>
      <c r="FE198" s="609"/>
      <c r="FF198" s="381">
        <f t="shared" si="211"/>
        <v>0</v>
      </c>
    </row>
    <row r="199" spans="1:162" s="277" customFormat="1" x14ac:dyDescent="0.15">
      <c r="A199" s="492">
        <v>185</v>
      </c>
      <c r="B199" s="493"/>
      <c r="C199" s="490"/>
      <c r="D199" s="777" t="str">
        <f>IF(C199="","",(VLOOKUP(C199,PD!A:B,2,FALSE)))</f>
        <v/>
      </c>
      <c r="E199" s="390"/>
      <c r="F199" s="390"/>
      <c r="G199" s="547"/>
      <c r="H199" s="528"/>
      <c r="I199" s="376"/>
      <c r="J199" s="528"/>
      <c r="K199" s="377"/>
      <c r="L199" s="373"/>
      <c r="M199" s="547"/>
      <c r="N199" s="374"/>
      <c r="O199" s="530"/>
      <c r="P199" s="528"/>
      <c r="Q199" s="511"/>
      <c r="R199" s="530"/>
      <c r="S199" s="376"/>
      <c r="T199" s="528"/>
      <c r="U199" s="757"/>
      <c r="V199" s="754"/>
      <c r="W199" s="528"/>
      <c r="X199" s="376"/>
      <c r="Y199" s="376"/>
      <c r="Z199" s="511"/>
      <c r="AA199" s="373"/>
      <c r="AB199" s="528"/>
      <c r="AC199" s="377"/>
      <c r="AD199" s="375"/>
      <c r="AE199" s="374"/>
      <c r="AF199" s="492"/>
      <c r="AG199" s="493"/>
      <c r="AH199" s="772"/>
      <c r="AI199" s="531"/>
      <c r="AJ199" s="530"/>
      <c r="AK199" s="541" t="str">
        <f>IF(AJ199="","",(VLOOKUP(AJ199,償却率表!A:B,2,FALSE)))</f>
        <v/>
      </c>
      <c r="AL199" s="505"/>
      <c r="AM199" s="524" t="str">
        <f>IF(AL199="","",(VLOOKUP(AL199,PD!G:H,2,FALSE)))</f>
        <v/>
      </c>
      <c r="AN199" s="599"/>
      <c r="AO199" s="533"/>
      <c r="AP199" s="620"/>
      <c r="AQ199" s="621"/>
      <c r="AR199" s="528" t="str">
        <f t="shared" si="212"/>
        <v/>
      </c>
      <c r="AS199" s="377" t="str">
        <f t="shared" si="237"/>
        <v/>
      </c>
      <c r="AT199" s="540"/>
      <c r="AU199" s="392"/>
      <c r="AV199" s="393"/>
      <c r="AW199" s="577"/>
      <c r="AX199" s="373"/>
      <c r="AY199" s="616"/>
      <c r="AZ199" s="521" t="str">
        <f>IF(AY199="","",(VLOOKUP(AY199,PD!J:K,2,FALSE)))</f>
        <v/>
      </c>
      <c r="BA199" s="528"/>
      <c r="BB199" s="589">
        <f t="shared" si="248"/>
        <v>0</v>
      </c>
      <c r="BC199" s="716"/>
      <c r="BD199" s="376"/>
      <c r="BE199" s="493"/>
      <c r="BF199" s="394">
        <f t="shared" si="213"/>
        <v>0</v>
      </c>
      <c r="BG199" s="395" t="str">
        <f t="shared" si="214"/>
        <v/>
      </c>
      <c r="BH199" s="396" t="str">
        <f t="shared" si="215"/>
        <v/>
      </c>
      <c r="BI199" s="396" t="str">
        <f t="shared" si="216"/>
        <v/>
      </c>
      <c r="BJ199" s="396" t="str">
        <f t="shared" si="217"/>
        <v/>
      </c>
      <c r="BK199" s="396" t="str">
        <f t="shared" si="218"/>
        <v/>
      </c>
      <c r="BL199" s="396" t="str">
        <f t="shared" si="219"/>
        <v/>
      </c>
      <c r="BM199" s="396" t="str">
        <f t="shared" si="220"/>
        <v/>
      </c>
      <c r="BN199" s="396" t="str">
        <f t="shared" si="221"/>
        <v/>
      </c>
      <c r="BO199" s="396" t="str">
        <f t="shared" si="222"/>
        <v/>
      </c>
      <c r="BP199" s="397" t="str">
        <f t="shared" si="223"/>
        <v/>
      </c>
      <c r="BQ199" s="782"/>
      <c r="BR199" s="380"/>
      <c r="BS199" s="600"/>
      <c r="BT199" s="394">
        <f t="shared" si="224"/>
        <v>0</v>
      </c>
      <c r="BU199" s="395" t="str">
        <f t="shared" si="225"/>
        <v/>
      </c>
      <c r="BV199" s="396" t="str">
        <f t="shared" si="226"/>
        <v/>
      </c>
      <c r="BW199" s="396" t="str">
        <f t="shared" si="227"/>
        <v/>
      </c>
      <c r="BX199" s="396" t="str">
        <f t="shared" si="228"/>
        <v/>
      </c>
      <c r="BY199" s="396" t="str">
        <f t="shared" si="229"/>
        <v/>
      </c>
      <c r="BZ199" s="396" t="str">
        <f t="shared" si="230"/>
        <v/>
      </c>
      <c r="CA199" s="396" t="str">
        <f t="shared" si="231"/>
        <v/>
      </c>
      <c r="CB199" s="396" t="str">
        <f t="shared" si="232"/>
        <v/>
      </c>
      <c r="CC199" s="396" t="str">
        <f t="shared" si="233"/>
        <v/>
      </c>
      <c r="CD199" s="396" t="str">
        <f t="shared" si="234"/>
        <v/>
      </c>
      <c r="CE199" s="397" t="str">
        <f t="shared" si="235"/>
        <v/>
      </c>
      <c r="CF199" s="379"/>
      <c r="CG199" s="378"/>
      <c r="CH199" s="378"/>
      <c r="CI199" s="378"/>
      <c r="CJ199" s="382"/>
      <c r="CK199" s="398">
        <f t="shared" si="238"/>
        <v>0</v>
      </c>
      <c r="CL199" s="709">
        <f t="shared" si="239"/>
        <v>0</v>
      </c>
      <c r="CM199" s="710">
        <f t="shared" si="240"/>
        <v>0</v>
      </c>
      <c r="CN199" s="710">
        <f t="shared" si="241"/>
        <v>0</v>
      </c>
      <c r="CO199" s="786">
        <f t="shared" si="242"/>
        <v>0</v>
      </c>
      <c r="CP199" s="617">
        <f t="shared" si="243"/>
        <v>0</v>
      </c>
      <c r="CQ199" s="503"/>
      <c r="CR199" s="373"/>
      <c r="CS199" s="377"/>
      <c r="CT199" s="590"/>
      <c r="CU199" s="590"/>
      <c r="CV199" s="373"/>
      <c r="CW199" s="376"/>
      <c r="CX199" s="376"/>
      <c r="CY199" s="376"/>
      <c r="CZ199" s="376"/>
      <c r="DA199" s="376"/>
      <c r="DB199" s="376"/>
      <c r="DC199" s="376"/>
      <c r="DD199" s="376"/>
      <c r="DE199" s="377"/>
      <c r="DF199" s="373"/>
      <c r="DG199" s="376"/>
      <c r="DH199" s="376"/>
      <c r="DI199" s="376"/>
      <c r="DJ199" s="376"/>
      <c r="DK199" s="376"/>
      <c r="DL199" s="376"/>
      <c r="DM199" s="376"/>
      <c r="DN199" s="376"/>
      <c r="DO199" s="376"/>
      <c r="DP199" s="377"/>
      <c r="DQ199" s="592"/>
      <c r="DR199" s="373"/>
      <c r="DS199" s="376"/>
      <c r="DT199" s="376"/>
      <c r="DU199" s="376"/>
      <c r="DV199" s="376"/>
      <c r="DW199" s="376"/>
      <c r="DX199" s="376"/>
      <c r="DY199" s="376"/>
      <c r="DZ199" s="376"/>
      <c r="EA199" s="376"/>
      <c r="EB199" s="376"/>
      <c r="EC199" s="376"/>
      <c r="ED199" s="376"/>
      <c r="EE199" s="376"/>
      <c r="EF199" s="374"/>
      <c r="EG199" s="374"/>
      <c r="EH199" s="374"/>
      <c r="EI199" s="374"/>
      <c r="EJ199" s="374"/>
      <c r="EK199" s="374"/>
      <c r="EL199" s="374"/>
      <c r="EM199" s="374"/>
      <c r="EN199" s="374"/>
      <c r="EO199" s="766">
        <f t="shared" si="236"/>
        <v>0</v>
      </c>
      <c r="EP199" s="374"/>
      <c r="EQ199" s="374"/>
      <c r="ER199" s="374"/>
      <c r="ES199" s="374"/>
      <c r="ET199" s="374"/>
      <c r="EU199" s="377"/>
      <c r="EV199" s="590"/>
      <c r="EW199" s="618">
        <f t="shared" si="210"/>
        <v>0</v>
      </c>
      <c r="EX199" s="709">
        <f t="shared" si="244"/>
        <v>0</v>
      </c>
      <c r="EY199" s="710">
        <f t="shared" si="245"/>
        <v>0</v>
      </c>
      <c r="EZ199" s="710">
        <f t="shared" si="246"/>
        <v>0</v>
      </c>
      <c r="FA199" s="711">
        <f t="shared" si="247"/>
        <v>0</v>
      </c>
      <c r="FB199" s="379"/>
      <c r="FC199" s="378"/>
      <c r="FD199" s="378"/>
      <c r="FE199" s="609"/>
      <c r="FF199" s="381">
        <f t="shared" si="211"/>
        <v>0</v>
      </c>
    </row>
    <row r="200" spans="1:162" s="277" customFormat="1" x14ac:dyDescent="0.15">
      <c r="A200" s="492">
        <v>186</v>
      </c>
      <c r="B200" s="493"/>
      <c r="C200" s="490"/>
      <c r="D200" s="777" t="str">
        <f>IF(C200="","",(VLOOKUP(C200,PD!A:B,2,FALSE)))</f>
        <v/>
      </c>
      <c r="E200" s="390"/>
      <c r="F200" s="390"/>
      <c r="G200" s="547"/>
      <c r="H200" s="528"/>
      <c r="I200" s="376"/>
      <c r="J200" s="528"/>
      <c r="K200" s="377"/>
      <c r="L200" s="373"/>
      <c r="M200" s="547"/>
      <c r="N200" s="374"/>
      <c r="O200" s="530"/>
      <c r="P200" s="528"/>
      <c r="Q200" s="511"/>
      <c r="R200" s="530"/>
      <c r="S200" s="376"/>
      <c r="T200" s="528"/>
      <c r="U200" s="757"/>
      <c r="V200" s="754"/>
      <c r="W200" s="528"/>
      <c r="X200" s="376"/>
      <c r="Y200" s="376"/>
      <c r="Z200" s="511"/>
      <c r="AA200" s="373"/>
      <c r="AB200" s="528"/>
      <c r="AC200" s="377"/>
      <c r="AD200" s="375"/>
      <c r="AE200" s="374"/>
      <c r="AF200" s="492"/>
      <c r="AG200" s="493"/>
      <c r="AH200" s="772"/>
      <c r="AI200" s="531"/>
      <c r="AJ200" s="530"/>
      <c r="AK200" s="541" t="str">
        <f>IF(AJ200="","",(VLOOKUP(AJ200,償却率表!A:B,2,FALSE)))</f>
        <v/>
      </c>
      <c r="AL200" s="505"/>
      <c r="AM200" s="524" t="str">
        <f>IF(AL200="","",(VLOOKUP(AL200,PD!G:H,2,FALSE)))</f>
        <v/>
      </c>
      <c r="AN200" s="599"/>
      <c r="AO200" s="533"/>
      <c r="AP200" s="620"/>
      <c r="AQ200" s="621"/>
      <c r="AR200" s="528" t="str">
        <f t="shared" si="212"/>
        <v/>
      </c>
      <c r="AS200" s="377" t="str">
        <f t="shared" si="237"/>
        <v/>
      </c>
      <c r="AT200" s="540"/>
      <c r="AU200" s="392"/>
      <c r="AV200" s="393"/>
      <c r="AW200" s="577"/>
      <c r="AX200" s="373"/>
      <c r="AY200" s="616"/>
      <c r="AZ200" s="521" t="str">
        <f>IF(AY200="","",(VLOOKUP(AY200,PD!J:K,2,FALSE)))</f>
        <v/>
      </c>
      <c r="BA200" s="528"/>
      <c r="BB200" s="589">
        <f t="shared" si="248"/>
        <v>0</v>
      </c>
      <c r="BC200" s="716"/>
      <c r="BD200" s="376"/>
      <c r="BE200" s="493"/>
      <c r="BF200" s="394">
        <f t="shared" si="213"/>
        <v>0</v>
      </c>
      <c r="BG200" s="395" t="str">
        <f t="shared" si="214"/>
        <v/>
      </c>
      <c r="BH200" s="396" t="str">
        <f t="shared" si="215"/>
        <v/>
      </c>
      <c r="BI200" s="396" t="str">
        <f t="shared" si="216"/>
        <v/>
      </c>
      <c r="BJ200" s="396" t="str">
        <f t="shared" si="217"/>
        <v/>
      </c>
      <c r="BK200" s="396" t="str">
        <f t="shared" si="218"/>
        <v/>
      </c>
      <c r="BL200" s="396" t="str">
        <f t="shared" si="219"/>
        <v/>
      </c>
      <c r="BM200" s="396" t="str">
        <f t="shared" si="220"/>
        <v/>
      </c>
      <c r="BN200" s="396" t="str">
        <f t="shared" si="221"/>
        <v/>
      </c>
      <c r="BO200" s="396" t="str">
        <f t="shared" si="222"/>
        <v/>
      </c>
      <c r="BP200" s="397" t="str">
        <f t="shared" si="223"/>
        <v/>
      </c>
      <c r="BQ200" s="782"/>
      <c r="BR200" s="380"/>
      <c r="BS200" s="600"/>
      <c r="BT200" s="394">
        <f t="shared" si="224"/>
        <v>0</v>
      </c>
      <c r="BU200" s="395" t="str">
        <f t="shared" si="225"/>
        <v/>
      </c>
      <c r="BV200" s="396" t="str">
        <f t="shared" si="226"/>
        <v/>
      </c>
      <c r="BW200" s="396" t="str">
        <f t="shared" si="227"/>
        <v/>
      </c>
      <c r="BX200" s="396" t="str">
        <f t="shared" si="228"/>
        <v/>
      </c>
      <c r="BY200" s="396" t="str">
        <f t="shared" si="229"/>
        <v/>
      </c>
      <c r="BZ200" s="396" t="str">
        <f t="shared" si="230"/>
        <v/>
      </c>
      <c r="CA200" s="396" t="str">
        <f t="shared" si="231"/>
        <v/>
      </c>
      <c r="CB200" s="396" t="str">
        <f t="shared" si="232"/>
        <v/>
      </c>
      <c r="CC200" s="396" t="str">
        <f t="shared" si="233"/>
        <v/>
      </c>
      <c r="CD200" s="396" t="str">
        <f t="shared" si="234"/>
        <v/>
      </c>
      <c r="CE200" s="397" t="str">
        <f t="shared" si="235"/>
        <v/>
      </c>
      <c r="CF200" s="379"/>
      <c r="CG200" s="378"/>
      <c r="CH200" s="378"/>
      <c r="CI200" s="378"/>
      <c r="CJ200" s="382"/>
      <c r="CK200" s="398">
        <f t="shared" si="238"/>
        <v>0</v>
      </c>
      <c r="CL200" s="709">
        <f t="shared" si="239"/>
        <v>0</v>
      </c>
      <c r="CM200" s="710">
        <f t="shared" si="240"/>
        <v>0</v>
      </c>
      <c r="CN200" s="710">
        <f t="shared" si="241"/>
        <v>0</v>
      </c>
      <c r="CO200" s="786">
        <f t="shared" si="242"/>
        <v>0</v>
      </c>
      <c r="CP200" s="617">
        <f t="shared" si="243"/>
        <v>0</v>
      </c>
      <c r="CQ200" s="503"/>
      <c r="CR200" s="373"/>
      <c r="CS200" s="377"/>
      <c r="CT200" s="590"/>
      <c r="CU200" s="590"/>
      <c r="CV200" s="373"/>
      <c r="CW200" s="376"/>
      <c r="CX200" s="376"/>
      <c r="CY200" s="376"/>
      <c r="CZ200" s="376"/>
      <c r="DA200" s="376"/>
      <c r="DB200" s="376"/>
      <c r="DC200" s="376"/>
      <c r="DD200" s="376"/>
      <c r="DE200" s="377"/>
      <c r="DF200" s="373"/>
      <c r="DG200" s="376"/>
      <c r="DH200" s="376"/>
      <c r="DI200" s="376"/>
      <c r="DJ200" s="376"/>
      <c r="DK200" s="376"/>
      <c r="DL200" s="376"/>
      <c r="DM200" s="376"/>
      <c r="DN200" s="376"/>
      <c r="DO200" s="376"/>
      <c r="DP200" s="377"/>
      <c r="DQ200" s="592"/>
      <c r="DR200" s="373"/>
      <c r="DS200" s="376"/>
      <c r="DT200" s="376"/>
      <c r="DU200" s="376"/>
      <c r="DV200" s="376"/>
      <c r="DW200" s="376"/>
      <c r="DX200" s="376"/>
      <c r="DY200" s="376"/>
      <c r="DZ200" s="376"/>
      <c r="EA200" s="376"/>
      <c r="EB200" s="376"/>
      <c r="EC200" s="376"/>
      <c r="ED200" s="376"/>
      <c r="EE200" s="376"/>
      <c r="EF200" s="374"/>
      <c r="EG200" s="374"/>
      <c r="EH200" s="374"/>
      <c r="EI200" s="374"/>
      <c r="EJ200" s="374"/>
      <c r="EK200" s="374"/>
      <c r="EL200" s="374"/>
      <c r="EM200" s="374"/>
      <c r="EN200" s="374"/>
      <c r="EO200" s="766">
        <f t="shared" si="236"/>
        <v>0</v>
      </c>
      <c r="EP200" s="374"/>
      <c r="EQ200" s="374"/>
      <c r="ER200" s="374"/>
      <c r="ES200" s="374"/>
      <c r="ET200" s="374"/>
      <c r="EU200" s="377"/>
      <c r="EV200" s="590"/>
      <c r="EW200" s="618">
        <f t="shared" si="210"/>
        <v>0</v>
      </c>
      <c r="EX200" s="709">
        <f t="shared" si="244"/>
        <v>0</v>
      </c>
      <c r="EY200" s="710">
        <f t="shared" si="245"/>
        <v>0</v>
      </c>
      <c r="EZ200" s="710">
        <f t="shared" si="246"/>
        <v>0</v>
      </c>
      <c r="FA200" s="711">
        <f t="shared" si="247"/>
        <v>0</v>
      </c>
      <c r="FB200" s="379"/>
      <c r="FC200" s="378"/>
      <c r="FD200" s="378"/>
      <c r="FE200" s="609"/>
      <c r="FF200" s="381">
        <f t="shared" si="211"/>
        <v>0</v>
      </c>
    </row>
    <row r="201" spans="1:162" s="277" customFormat="1" x14ac:dyDescent="0.15">
      <c r="A201" s="492">
        <v>187</v>
      </c>
      <c r="B201" s="493"/>
      <c r="C201" s="490"/>
      <c r="D201" s="777" t="str">
        <f>IF(C201="","",(VLOOKUP(C201,PD!A:B,2,FALSE)))</f>
        <v/>
      </c>
      <c r="E201" s="390"/>
      <c r="F201" s="390"/>
      <c r="G201" s="547"/>
      <c r="H201" s="528"/>
      <c r="I201" s="376"/>
      <c r="J201" s="528"/>
      <c r="K201" s="377"/>
      <c r="L201" s="373"/>
      <c r="M201" s="547"/>
      <c r="N201" s="374"/>
      <c r="O201" s="530"/>
      <c r="P201" s="528"/>
      <c r="Q201" s="511"/>
      <c r="R201" s="530"/>
      <c r="S201" s="376"/>
      <c r="T201" s="528"/>
      <c r="U201" s="757"/>
      <c r="V201" s="754"/>
      <c r="W201" s="528"/>
      <c r="X201" s="376"/>
      <c r="Y201" s="376"/>
      <c r="Z201" s="511"/>
      <c r="AA201" s="373"/>
      <c r="AB201" s="528"/>
      <c r="AC201" s="377"/>
      <c r="AD201" s="375"/>
      <c r="AE201" s="374"/>
      <c r="AF201" s="492"/>
      <c r="AG201" s="493"/>
      <c r="AH201" s="772"/>
      <c r="AI201" s="531"/>
      <c r="AJ201" s="530"/>
      <c r="AK201" s="541" t="str">
        <f>IF(AJ201="","",(VLOOKUP(AJ201,償却率表!A:B,2,FALSE)))</f>
        <v/>
      </c>
      <c r="AL201" s="505"/>
      <c r="AM201" s="524" t="str">
        <f>IF(AL201="","",(VLOOKUP(AL201,PD!G:H,2,FALSE)))</f>
        <v/>
      </c>
      <c r="AN201" s="599"/>
      <c r="AO201" s="533"/>
      <c r="AP201" s="620"/>
      <c r="AQ201" s="621"/>
      <c r="AR201" s="528" t="str">
        <f t="shared" si="212"/>
        <v/>
      </c>
      <c r="AS201" s="377" t="str">
        <f t="shared" si="237"/>
        <v/>
      </c>
      <c r="AT201" s="540"/>
      <c r="AU201" s="392"/>
      <c r="AV201" s="393"/>
      <c r="AW201" s="577"/>
      <c r="AX201" s="373"/>
      <c r="AY201" s="616"/>
      <c r="AZ201" s="521" t="str">
        <f>IF(AY201="","",(VLOOKUP(AY201,PD!J:K,2,FALSE)))</f>
        <v/>
      </c>
      <c r="BA201" s="528"/>
      <c r="BB201" s="589">
        <f t="shared" si="248"/>
        <v>0</v>
      </c>
      <c r="BC201" s="716"/>
      <c r="BD201" s="376"/>
      <c r="BE201" s="493"/>
      <c r="BF201" s="394">
        <f t="shared" si="213"/>
        <v>0</v>
      </c>
      <c r="BG201" s="395" t="str">
        <f t="shared" si="214"/>
        <v/>
      </c>
      <c r="BH201" s="396" t="str">
        <f t="shared" si="215"/>
        <v/>
      </c>
      <c r="BI201" s="396" t="str">
        <f t="shared" si="216"/>
        <v/>
      </c>
      <c r="BJ201" s="396" t="str">
        <f t="shared" si="217"/>
        <v/>
      </c>
      <c r="BK201" s="396" t="str">
        <f t="shared" si="218"/>
        <v/>
      </c>
      <c r="BL201" s="396" t="str">
        <f t="shared" si="219"/>
        <v/>
      </c>
      <c r="BM201" s="396" t="str">
        <f t="shared" si="220"/>
        <v/>
      </c>
      <c r="BN201" s="396" t="str">
        <f t="shared" si="221"/>
        <v/>
      </c>
      <c r="BO201" s="396" t="str">
        <f t="shared" si="222"/>
        <v/>
      </c>
      <c r="BP201" s="397" t="str">
        <f t="shared" si="223"/>
        <v/>
      </c>
      <c r="BQ201" s="782"/>
      <c r="BR201" s="380"/>
      <c r="BS201" s="600"/>
      <c r="BT201" s="394">
        <f t="shared" si="224"/>
        <v>0</v>
      </c>
      <c r="BU201" s="395" t="str">
        <f t="shared" si="225"/>
        <v/>
      </c>
      <c r="BV201" s="396" t="str">
        <f t="shared" si="226"/>
        <v/>
      </c>
      <c r="BW201" s="396" t="str">
        <f t="shared" si="227"/>
        <v/>
      </c>
      <c r="BX201" s="396" t="str">
        <f t="shared" si="228"/>
        <v/>
      </c>
      <c r="BY201" s="396" t="str">
        <f t="shared" si="229"/>
        <v/>
      </c>
      <c r="BZ201" s="396" t="str">
        <f t="shared" si="230"/>
        <v/>
      </c>
      <c r="CA201" s="396" t="str">
        <f t="shared" si="231"/>
        <v/>
      </c>
      <c r="CB201" s="396" t="str">
        <f t="shared" si="232"/>
        <v/>
      </c>
      <c r="CC201" s="396" t="str">
        <f t="shared" si="233"/>
        <v/>
      </c>
      <c r="CD201" s="396" t="str">
        <f t="shared" si="234"/>
        <v/>
      </c>
      <c r="CE201" s="397" t="str">
        <f t="shared" si="235"/>
        <v/>
      </c>
      <c r="CF201" s="379"/>
      <c r="CG201" s="378"/>
      <c r="CH201" s="378"/>
      <c r="CI201" s="378"/>
      <c r="CJ201" s="382"/>
      <c r="CK201" s="398">
        <f t="shared" si="238"/>
        <v>0</v>
      </c>
      <c r="CL201" s="709">
        <f t="shared" si="239"/>
        <v>0</v>
      </c>
      <c r="CM201" s="710">
        <f t="shared" si="240"/>
        <v>0</v>
      </c>
      <c r="CN201" s="710">
        <f t="shared" si="241"/>
        <v>0</v>
      </c>
      <c r="CO201" s="786">
        <f t="shared" si="242"/>
        <v>0</v>
      </c>
      <c r="CP201" s="617">
        <f t="shared" si="243"/>
        <v>0</v>
      </c>
      <c r="CQ201" s="503"/>
      <c r="CR201" s="373"/>
      <c r="CS201" s="377"/>
      <c r="CT201" s="590"/>
      <c r="CU201" s="590"/>
      <c r="CV201" s="373"/>
      <c r="CW201" s="376"/>
      <c r="CX201" s="376"/>
      <c r="CY201" s="376"/>
      <c r="CZ201" s="376"/>
      <c r="DA201" s="376"/>
      <c r="DB201" s="376"/>
      <c r="DC201" s="376"/>
      <c r="DD201" s="376"/>
      <c r="DE201" s="377"/>
      <c r="DF201" s="373"/>
      <c r="DG201" s="376"/>
      <c r="DH201" s="376"/>
      <c r="DI201" s="376"/>
      <c r="DJ201" s="376"/>
      <c r="DK201" s="376"/>
      <c r="DL201" s="376"/>
      <c r="DM201" s="376"/>
      <c r="DN201" s="376"/>
      <c r="DO201" s="376"/>
      <c r="DP201" s="377"/>
      <c r="DQ201" s="592"/>
      <c r="DR201" s="373"/>
      <c r="DS201" s="376"/>
      <c r="DT201" s="376"/>
      <c r="DU201" s="376"/>
      <c r="DV201" s="376"/>
      <c r="DW201" s="376"/>
      <c r="DX201" s="376"/>
      <c r="DY201" s="376"/>
      <c r="DZ201" s="376"/>
      <c r="EA201" s="376"/>
      <c r="EB201" s="376"/>
      <c r="EC201" s="376"/>
      <c r="ED201" s="376"/>
      <c r="EE201" s="376"/>
      <c r="EF201" s="374"/>
      <c r="EG201" s="374"/>
      <c r="EH201" s="374"/>
      <c r="EI201" s="374"/>
      <c r="EJ201" s="374"/>
      <c r="EK201" s="374"/>
      <c r="EL201" s="374"/>
      <c r="EM201" s="374"/>
      <c r="EN201" s="374"/>
      <c r="EO201" s="766">
        <f t="shared" si="236"/>
        <v>0</v>
      </c>
      <c r="EP201" s="374"/>
      <c r="EQ201" s="374"/>
      <c r="ER201" s="374"/>
      <c r="ES201" s="374"/>
      <c r="ET201" s="374"/>
      <c r="EU201" s="377"/>
      <c r="EV201" s="590"/>
      <c r="EW201" s="618">
        <f t="shared" si="210"/>
        <v>0</v>
      </c>
      <c r="EX201" s="709">
        <f t="shared" si="244"/>
        <v>0</v>
      </c>
      <c r="EY201" s="710">
        <f t="shared" si="245"/>
        <v>0</v>
      </c>
      <c r="EZ201" s="710">
        <f t="shared" si="246"/>
        <v>0</v>
      </c>
      <c r="FA201" s="711">
        <f t="shared" si="247"/>
        <v>0</v>
      </c>
      <c r="FB201" s="379"/>
      <c r="FC201" s="378"/>
      <c r="FD201" s="378"/>
      <c r="FE201" s="609"/>
      <c r="FF201" s="381">
        <f t="shared" si="211"/>
        <v>0</v>
      </c>
    </row>
    <row r="202" spans="1:162" s="277" customFormat="1" x14ac:dyDescent="0.15">
      <c r="A202" s="492">
        <v>188</v>
      </c>
      <c r="B202" s="493"/>
      <c r="C202" s="490"/>
      <c r="D202" s="777" t="str">
        <f>IF(C202="","",(VLOOKUP(C202,PD!A:B,2,FALSE)))</f>
        <v/>
      </c>
      <c r="E202" s="390"/>
      <c r="F202" s="390"/>
      <c r="G202" s="547"/>
      <c r="H202" s="528"/>
      <c r="I202" s="376"/>
      <c r="J202" s="528"/>
      <c r="K202" s="377"/>
      <c r="L202" s="373"/>
      <c r="M202" s="547"/>
      <c r="N202" s="374"/>
      <c r="O202" s="530"/>
      <c r="P202" s="528"/>
      <c r="Q202" s="511"/>
      <c r="R202" s="530"/>
      <c r="S202" s="376"/>
      <c r="T202" s="528"/>
      <c r="U202" s="757"/>
      <c r="V202" s="754"/>
      <c r="W202" s="528"/>
      <c r="X202" s="376"/>
      <c r="Y202" s="376"/>
      <c r="Z202" s="511"/>
      <c r="AA202" s="373"/>
      <c r="AB202" s="528"/>
      <c r="AC202" s="377"/>
      <c r="AD202" s="375"/>
      <c r="AE202" s="374"/>
      <c r="AF202" s="492"/>
      <c r="AG202" s="493"/>
      <c r="AH202" s="772"/>
      <c r="AI202" s="531"/>
      <c r="AJ202" s="530"/>
      <c r="AK202" s="541" t="str">
        <f>IF(AJ202="","",(VLOOKUP(AJ202,償却率表!A:B,2,FALSE)))</f>
        <v/>
      </c>
      <c r="AL202" s="505"/>
      <c r="AM202" s="524" t="str">
        <f>IF(AL202="","",(VLOOKUP(AL202,PD!G:H,2,FALSE)))</f>
        <v/>
      </c>
      <c r="AN202" s="599"/>
      <c r="AO202" s="533"/>
      <c r="AP202" s="620"/>
      <c r="AQ202" s="621"/>
      <c r="AR202" s="528" t="str">
        <f t="shared" si="212"/>
        <v/>
      </c>
      <c r="AS202" s="377" t="str">
        <f t="shared" si="237"/>
        <v/>
      </c>
      <c r="AT202" s="540"/>
      <c r="AU202" s="392"/>
      <c r="AV202" s="393"/>
      <c r="AW202" s="577"/>
      <c r="AX202" s="373"/>
      <c r="AY202" s="616"/>
      <c r="AZ202" s="521" t="str">
        <f>IF(AY202="","",(VLOOKUP(AY202,PD!J:K,2,FALSE)))</f>
        <v/>
      </c>
      <c r="BA202" s="528"/>
      <c r="BB202" s="589">
        <f t="shared" si="248"/>
        <v>0</v>
      </c>
      <c r="BC202" s="716"/>
      <c r="BD202" s="376"/>
      <c r="BE202" s="493"/>
      <c r="BF202" s="394">
        <f t="shared" si="213"/>
        <v>0</v>
      </c>
      <c r="BG202" s="395" t="str">
        <f t="shared" si="214"/>
        <v/>
      </c>
      <c r="BH202" s="396" t="str">
        <f t="shared" si="215"/>
        <v/>
      </c>
      <c r="BI202" s="396" t="str">
        <f t="shared" si="216"/>
        <v/>
      </c>
      <c r="BJ202" s="396" t="str">
        <f t="shared" si="217"/>
        <v/>
      </c>
      <c r="BK202" s="396" t="str">
        <f t="shared" si="218"/>
        <v/>
      </c>
      <c r="BL202" s="396" t="str">
        <f t="shared" si="219"/>
        <v/>
      </c>
      <c r="BM202" s="396" t="str">
        <f t="shared" si="220"/>
        <v/>
      </c>
      <c r="BN202" s="396" t="str">
        <f t="shared" si="221"/>
        <v/>
      </c>
      <c r="BO202" s="396" t="str">
        <f t="shared" si="222"/>
        <v/>
      </c>
      <c r="BP202" s="397" t="str">
        <f t="shared" si="223"/>
        <v/>
      </c>
      <c r="BQ202" s="782"/>
      <c r="BR202" s="380"/>
      <c r="BS202" s="600"/>
      <c r="BT202" s="394">
        <f t="shared" si="224"/>
        <v>0</v>
      </c>
      <c r="BU202" s="395" t="str">
        <f t="shared" si="225"/>
        <v/>
      </c>
      <c r="BV202" s="396" t="str">
        <f t="shared" si="226"/>
        <v/>
      </c>
      <c r="BW202" s="396" t="str">
        <f t="shared" si="227"/>
        <v/>
      </c>
      <c r="BX202" s="396" t="str">
        <f t="shared" si="228"/>
        <v/>
      </c>
      <c r="BY202" s="396" t="str">
        <f t="shared" si="229"/>
        <v/>
      </c>
      <c r="BZ202" s="396" t="str">
        <f t="shared" si="230"/>
        <v/>
      </c>
      <c r="CA202" s="396" t="str">
        <f t="shared" si="231"/>
        <v/>
      </c>
      <c r="CB202" s="396" t="str">
        <f t="shared" si="232"/>
        <v/>
      </c>
      <c r="CC202" s="396" t="str">
        <f t="shared" si="233"/>
        <v/>
      </c>
      <c r="CD202" s="396" t="str">
        <f t="shared" si="234"/>
        <v/>
      </c>
      <c r="CE202" s="397" t="str">
        <f t="shared" si="235"/>
        <v/>
      </c>
      <c r="CF202" s="379"/>
      <c r="CG202" s="378"/>
      <c r="CH202" s="378"/>
      <c r="CI202" s="378"/>
      <c r="CJ202" s="382"/>
      <c r="CK202" s="398">
        <f t="shared" si="238"/>
        <v>0</v>
      </c>
      <c r="CL202" s="709">
        <f t="shared" si="239"/>
        <v>0</v>
      </c>
      <c r="CM202" s="710">
        <f t="shared" si="240"/>
        <v>0</v>
      </c>
      <c r="CN202" s="710">
        <f t="shared" si="241"/>
        <v>0</v>
      </c>
      <c r="CO202" s="786">
        <f t="shared" si="242"/>
        <v>0</v>
      </c>
      <c r="CP202" s="617">
        <f t="shared" si="243"/>
        <v>0</v>
      </c>
      <c r="CQ202" s="503"/>
      <c r="CR202" s="373"/>
      <c r="CS202" s="377"/>
      <c r="CT202" s="590"/>
      <c r="CU202" s="590"/>
      <c r="CV202" s="373"/>
      <c r="CW202" s="376"/>
      <c r="CX202" s="376"/>
      <c r="CY202" s="376"/>
      <c r="CZ202" s="376"/>
      <c r="DA202" s="376"/>
      <c r="DB202" s="376"/>
      <c r="DC202" s="376"/>
      <c r="DD202" s="376"/>
      <c r="DE202" s="377"/>
      <c r="DF202" s="373"/>
      <c r="DG202" s="376"/>
      <c r="DH202" s="376"/>
      <c r="DI202" s="376"/>
      <c r="DJ202" s="376"/>
      <c r="DK202" s="376"/>
      <c r="DL202" s="376"/>
      <c r="DM202" s="376"/>
      <c r="DN202" s="376"/>
      <c r="DO202" s="376"/>
      <c r="DP202" s="377"/>
      <c r="DQ202" s="592"/>
      <c r="DR202" s="373"/>
      <c r="DS202" s="376"/>
      <c r="DT202" s="376"/>
      <c r="DU202" s="376"/>
      <c r="DV202" s="376"/>
      <c r="DW202" s="376"/>
      <c r="DX202" s="376"/>
      <c r="DY202" s="376"/>
      <c r="DZ202" s="376"/>
      <c r="EA202" s="376"/>
      <c r="EB202" s="376"/>
      <c r="EC202" s="376"/>
      <c r="ED202" s="376"/>
      <c r="EE202" s="376"/>
      <c r="EF202" s="374"/>
      <c r="EG202" s="374"/>
      <c r="EH202" s="374"/>
      <c r="EI202" s="374"/>
      <c r="EJ202" s="374"/>
      <c r="EK202" s="374"/>
      <c r="EL202" s="374"/>
      <c r="EM202" s="374"/>
      <c r="EN202" s="374"/>
      <c r="EO202" s="766">
        <f t="shared" si="236"/>
        <v>0</v>
      </c>
      <c r="EP202" s="374"/>
      <c r="EQ202" s="374"/>
      <c r="ER202" s="374"/>
      <c r="ES202" s="374"/>
      <c r="ET202" s="374"/>
      <c r="EU202" s="377"/>
      <c r="EV202" s="590"/>
      <c r="EW202" s="618">
        <f t="shared" si="210"/>
        <v>0</v>
      </c>
      <c r="EX202" s="709">
        <f t="shared" si="244"/>
        <v>0</v>
      </c>
      <c r="EY202" s="710">
        <f t="shared" si="245"/>
        <v>0</v>
      </c>
      <c r="EZ202" s="710">
        <f t="shared" si="246"/>
        <v>0</v>
      </c>
      <c r="FA202" s="711">
        <f t="shared" si="247"/>
        <v>0</v>
      </c>
      <c r="FB202" s="379"/>
      <c r="FC202" s="378"/>
      <c r="FD202" s="378"/>
      <c r="FE202" s="609"/>
      <c r="FF202" s="381">
        <f t="shared" si="211"/>
        <v>0</v>
      </c>
    </row>
    <row r="203" spans="1:162" s="277" customFormat="1" x14ac:dyDescent="0.15">
      <c r="A203" s="492">
        <v>189</v>
      </c>
      <c r="B203" s="493"/>
      <c r="C203" s="490"/>
      <c r="D203" s="777" t="str">
        <f>IF(C203="","",(VLOOKUP(C203,PD!A:B,2,FALSE)))</f>
        <v/>
      </c>
      <c r="E203" s="390"/>
      <c r="F203" s="390"/>
      <c r="G203" s="547"/>
      <c r="H203" s="528"/>
      <c r="I203" s="376"/>
      <c r="J203" s="528"/>
      <c r="K203" s="377"/>
      <c r="L203" s="373"/>
      <c r="M203" s="547"/>
      <c r="N203" s="374"/>
      <c r="O203" s="530"/>
      <c r="P203" s="528"/>
      <c r="Q203" s="511"/>
      <c r="R203" s="530"/>
      <c r="S203" s="376"/>
      <c r="T203" s="528"/>
      <c r="U203" s="757"/>
      <c r="V203" s="754"/>
      <c r="W203" s="528"/>
      <c r="X203" s="376"/>
      <c r="Y203" s="376"/>
      <c r="Z203" s="511"/>
      <c r="AA203" s="373"/>
      <c r="AB203" s="528"/>
      <c r="AC203" s="377"/>
      <c r="AD203" s="375"/>
      <c r="AE203" s="374"/>
      <c r="AF203" s="492"/>
      <c r="AG203" s="493"/>
      <c r="AH203" s="772"/>
      <c r="AI203" s="531"/>
      <c r="AJ203" s="530"/>
      <c r="AK203" s="541" t="str">
        <f>IF(AJ203="","",(VLOOKUP(AJ203,償却率表!A:B,2,FALSE)))</f>
        <v/>
      </c>
      <c r="AL203" s="505"/>
      <c r="AM203" s="524" t="str">
        <f>IF(AL203="","",(VLOOKUP(AL203,PD!G:H,2,FALSE)))</f>
        <v/>
      </c>
      <c r="AN203" s="599"/>
      <c r="AO203" s="533"/>
      <c r="AP203" s="620"/>
      <c r="AQ203" s="621"/>
      <c r="AR203" s="528" t="str">
        <f t="shared" si="212"/>
        <v/>
      </c>
      <c r="AS203" s="377" t="str">
        <f t="shared" si="237"/>
        <v/>
      </c>
      <c r="AT203" s="540"/>
      <c r="AU203" s="392"/>
      <c r="AV203" s="393"/>
      <c r="AW203" s="577"/>
      <c r="AX203" s="373"/>
      <c r="AY203" s="616"/>
      <c r="AZ203" s="521" t="str">
        <f>IF(AY203="","",(VLOOKUP(AY203,PD!J:K,2,FALSE)))</f>
        <v/>
      </c>
      <c r="BA203" s="528"/>
      <c r="BB203" s="589">
        <f t="shared" si="248"/>
        <v>0</v>
      </c>
      <c r="BC203" s="716"/>
      <c r="BD203" s="376"/>
      <c r="BE203" s="493"/>
      <c r="BF203" s="394">
        <f t="shared" si="213"/>
        <v>0</v>
      </c>
      <c r="BG203" s="395" t="str">
        <f t="shared" si="214"/>
        <v/>
      </c>
      <c r="BH203" s="396" t="str">
        <f t="shared" si="215"/>
        <v/>
      </c>
      <c r="BI203" s="396" t="str">
        <f t="shared" si="216"/>
        <v/>
      </c>
      <c r="BJ203" s="396" t="str">
        <f t="shared" si="217"/>
        <v/>
      </c>
      <c r="BK203" s="396" t="str">
        <f t="shared" si="218"/>
        <v/>
      </c>
      <c r="BL203" s="396" t="str">
        <f t="shared" si="219"/>
        <v/>
      </c>
      <c r="BM203" s="396" t="str">
        <f t="shared" si="220"/>
        <v/>
      </c>
      <c r="BN203" s="396" t="str">
        <f t="shared" si="221"/>
        <v/>
      </c>
      <c r="BO203" s="396" t="str">
        <f t="shared" si="222"/>
        <v/>
      </c>
      <c r="BP203" s="397" t="str">
        <f t="shared" si="223"/>
        <v/>
      </c>
      <c r="BQ203" s="782"/>
      <c r="BR203" s="380"/>
      <c r="BS203" s="600"/>
      <c r="BT203" s="394">
        <f t="shared" si="224"/>
        <v>0</v>
      </c>
      <c r="BU203" s="395" t="str">
        <f t="shared" si="225"/>
        <v/>
      </c>
      <c r="BV203" s="396" t="str">
        <f t="shared" si="226"/>
        <v/>
      </c>
      <c r="BW203" s="396" t="str">
        <f t="shared" si="227"/>
        <v/>
      </c>
      <c r="BX203" s="396" t="str">
        <f t="shared" si="228"/>
        <v/>
      </c>
      <c r="BY203" s="396" t="str">
        <f t="shared" si="229"/>
        <v/>
      </c>
      <c r="BZ203" s="396" t="str">
        <f t="shared" si="230"/>
        <v/>
      </c>
      <c r="CA203" s="396" t="str">
        <f t="shared" si="231"/>
        <v/>
      </c>
      <c r="CB203" s="396" t="str">
        <f t="shared" si="232"/>
        <v/>
      </c>
      <c r="CC203" s="396" t="str">
        <f t="shared" si="233"/>
        <v/>
      </c>
      <c r="CD203" s="396" t="str">
        <f t="shared" si="234"/>
        <v/>
      </c>
      <c r="CE203" s="397" t="str">
        <f t="shared" si="235"/>
        <v/>
      </c>
      <c r="CF203" s="379"/>
      <c r="CG203" s="378"/>
      <c r="CH203" s="378"/>
      <c r="CI203" s="378"/>
      <c r="CJ203" s="382"/>
      <c r="CK203" s="398">
        <f t="shared" si="238"/>
        <v>0</v>
      </c>
      <c r="CL203" s="709">
        <f t="shared" si="239"/>
        <v>0</v>
      </c>
      <c r="CM203" s="710">
        <f t="shared" si="240"/>
        <v>0</v>
      </c>
      <c r="CN203" s="710">
        <f t="shared" si="241"/>
        <v>0</v>
      </c>
      <c r="CO203" s="786">
        <f t="shared" si="242"/>
        <v>0</v>
      </c>
      <c r="CP203" s="617">
        <f t="shared" si="243"/>
        <v>0</v>
      </c>
      <c r="CQ203" s="503"/>
      <c r="CR203" s="373"/>
      <c r="CS203" s="377"/>
      <c r="CT203" s="590"/>
      <c r="CU203" s="590"/>
      <c r="CV203" s="373"/>
      <c r="CW203" s="376"/>
      <c r="CX203" s="376"/>
      <c r="CY203" s="376"/>
      <c r="CZ203" s="376"/>
      <c r="DA203" s="376"/>
      <c r="DB203" s="376"/>
      <c r="DC203" s="376"/>
      <c r="DD203" s="376"/>
      <c r="DE203" s="377"/>
      <c r="DF203" s="373"/>
      <c r="DG203" s="376"/>
      <c r="DH203" s="376"/>
      <c r="DI203" s="376"/>
      <c r="DJ203" s="376"/>
      <c r="DK203" s="376"/>
      <c r="DL203" s="376"/>
      <c r="DM203" s="376"/>
      <c r="DN203" s="376"/>
      <c r="DO203" s="376"/>
      <c r="DP203" s="377"/>
      <c r="DQ203" s="592"/>
      <c r="DR203" s="373"/>
      <c r="DS203" s="376"/>
      <c r="DT203" s="376"/>
      <c r="DU203" s="376"/>
      <c r="DV203" s="376"/>
      <c r="DW203" s="376"/>
      <c r="DX203" s="376"/>
      <c r="DY203" s="376"/>
      <c r="DZ203" s="376"/>
      <c r="EA203" s="376"/>
      <c r="EB203" s="376"/>
      <c r="EC203" s="376"/>
      <c r="ED203" s="376"/>
      <c r="EE203" s="376"/>
      <c r="EF203" s="374"/>
      <c r="EG203" s="374"/>
      <c r="EH203" s="374"/>
      <c r="EI203" s="374"/>
      <c r="EJ203" s="374"/>
      <c r="EK203" s="374"/>
      <c r="EL203" s="374"/>
      <c r="EM203" s="374"/>
      <c r="EN203" s="374"/>
      <c r="EO203" s="766">
        <f t="shared" si="236"/>
        <v>0</v>
      </c>
      <c r="EP203" s="374"/>
      <c r="EQ203" s="374"/>
      <c r="ER203" s="374"/>
      <c r="ES203" s="374"/>
      <c r="ET203" s="374"/>
      <c r="EU203" s="377"/>
      <c r="EV203" s="590"/>
      <c r="EW203" s="618">
        <f t="shared" ref="EW203:EW222" si="249">BA203</f>
        <v>0</v>
      </c>
      <c r="EX203" s="709">
        <f t="shared" si="244"/>
        <v>0</v>
      </c>
      <c r="EY203" s="710">
        <f t="shared" si="245"/>
        <v>0</v>
      </c>
      <c r="EZ203" s="710">
        <f t="shared" si="246"/>
        <v>0</v>
      </c>
      <c r="FA203" s="711">
        <f t="shared" si="247"/>
        <v>0</v>
      </c>
      <c r="FB203" s="379"/>
      <c r="FC203" s="378"/>
      <c r="FD203" s="378"/>
      <c r="FE203" s="609"/>
      <c r="FF203" s="381">
        <f t="shared" si="211"/>
        <v>0</v>
      </c>
    </row>
    <row r="204" spans="1:162" s="277" customFormat="1" x14ac:dyDescent="0.15">
      <c r="A204" s="492">
        <v>190</v>
      </c>
      <c r="B204" s="493"/>
      <c r="C204" s="490"/>
      <c r="D204" s="777" t="str">
        <f>IF(C204="","",(VLOOKUP(C204,PD!A:B,2,FALSE)))</f>
        <v/>
      </c>
      <c r="E204" s="390"/>
      <c r="F204" s="390"/>
      <c r="G204" s="547"/>
      <c r="H204" s="528"/>
      <c r="I204" s="376"/>
      <c r="J204" s="528"/>
      <c r="K204" s="377"/>
      <c r="L204" s="373"/>
      <c r="M204" s="547"/>
      <c r="N204" s="374"/>
      <c r="O204" s="530"/>
      <c r="P204" s="528"/>
      <c r="Q204" s="511"/>
      <c r="R204" s="530"/>
      <c r="S204" s="376"/>
      <c r="T204" s="528"/>
      <c r="U204" s="757"/>
      <c r="V204" s="754"/>
      <c r="W204" s="528"/>
      <c r="X204" s="376"/>
      <c r="Y204" s="376"/>
      <c r="Z204" s="511"/>
      <c r="AA204" s="373"/>
      <c r="AB204" s="528"/>
      <c r="AC204" s="377"/>
      <c r="AD204" s="375"/>
      <c r="AE204" s="374"/>
      <c r="AF204" s="492"/>
      <c r="AG204" s="493"/>
      <c r="AH204" s="772"/>
      <c r="AI204" s="531"/>
      <c r="AJ204" s="530"/>
      <c r="AK204" s="541" t="str">
        <f>IF(AJ204="","",(VLOOKUP(AJ204,償却率表!A:B,2,FALSE)))</f>
        <v/>
      </c>
      <c r="AL204" s="505"/>
      <c r="AM204" s="524" t="str">
        <f>IF(AL204="","",(VLOOKUP(AL204,PD!G:H,2,FALSE)))</f>
        <v/>
      </c>
      <c r="AN204" s="599"/>
      <c r="AO204" s="533"/>
      <c r="AP204" s="620"/>
      <c r="AQ204" s="621"/>
      <c r="AR204" s="528" t="str">
        <f t="shared" si="212"/>
        <v/>
      </c>
      <c r="AS204" s="377" t="str">
        <f t="shared" si="237"/>
        <v/>
      </c>
      <c r="AT204" s="540"/>
      <c r="AU204" s="392"/>
      <c r="AV204" s="393"/>
      <c r="AW204" s="577"/>
      <c r="AX204" s="373"/>
      <c r="AY204" s="616"/>
      <c r="AZ204" s="521" t="str">
        <f>IF(AY204="","",(VLOOKUP(AY204,PD!J:K,2,FALSE)))</f>
        <v/>
      </c>
      <c r="BA204" s="528"/>
      <c r="BB204" s="589">
        <f t="shared" si="248"/>
        <v>0</v>
      </c>
      <c r="BC204" s="716"/>
      <c r="BD204" s="376"/>
      <c r="BE204" s="493"/>
      <c r="BF204" s="394">
        <f t="shared" si="213"/>
        <v>0</v>
      </c>
      <c r="BG204" s="395" t="str">
        <f t="shared" si="214"/>
        <v/>
      </c>
      <c r="BH204" s="396" t="str">
        <f t="shared" si="215"/>
        <v/>
      </c>
      <c r="BI204" s="396" t="str">
        <f t="shared" si="216"/>
        <v/>
      </c>
      <c r="BJ204" s="396" t="str">
        <f t="shared" si="217"/>
        <v/>
      </c>
      <c r="BK204" s="396" t="str">
        <f t="shared" si="218"/>
        <v/>
      </c>
      <c r="BL204" s="396" t="str">
        <f t="shared" si="219"/>
        <v/>
      </c>
      <c r="BM204" s="396" t="str">
        <f t="shared" si="220"/>
        <v/>
      </c>
      <c r="BN204" s="396" t="str">
        <f t="shared" si="221"/>
        <v/>
      </c>
      <c r="BO204" s="396" t="str">
        <f t="shared" si="222"/>
        <v/>
      </c>
      <c r="BP204" s="397" t="str">
        <f t="shared" si="223"/>
        <v/>
      </c>
      <c r="BQ204" s="782"/>
      <c r="BR204" s="380"/>
      <c r="BS204" s="600"/>
      <c r="BT204" s="394">
        <f t="shared" si="224"/>
        <v>0</v>
      </c>
      <c r="BU204" s="395" t="str">
        <f t="shared" si="225"/>
        <v/>
      </c>
      <c r="BV204" s="396" t="str">
        <f t="shared" si="226"/>
        <v/>
      </c>
      <c r="BW204" s="396" t="str">
        <f t="shared" si="227"/>
        <v/>
      </c>
      <c r="BX204" s="396" t="str">
        <f t="shared" si="228"/>
        <v/>
      </c>
      <c r="BY204" s="396" t="str">
        <f t="shared" si="229"/>
        <v/>
      </c>
      <c r="BZ204" s="396" t="str">
        <f t="shared" si="230"/>
        <v/>
      </c>
      <c r="CA204" s="396" t="str">
        <f t="shared" si="231"/>
        <v/>
      </c>
      <c r="CB204" s="396" t="str">
        <f t="shared" si="232"/>
        <v/>
      </c>
      <c r="CC204" s="396" t="str">
        <f t="shared" si="233"/>
        <v/>
      </c>
      <c r="CD204" s="396" t="str">
        <f t="shared" si="234"/>
        <v/>
      </c>
      <c r="CE204" s="397" t="str">
        <f t="shared" si="235"/>
        <v/>
      </c>
      <c r="CF204" s="379"/>
      <c r="CG204" s="378"/>
      <c r="CH204" s="378"/>
      <c r="CI204" s="378"/>
      <c r="CJ204" s="382"/>
      <c r="CK204" s="398">
        <f t="shared" si="238"/>
        <v>0</v>
      </c>
      <c r="CL204" s="709">
        <f t="shared" si="239"/>
        <v>0</v>
      </c>
      <c r="CM204" s="710">
        <f t="shared" si="240"/>
        <v>0</v>
      </c>
      <c r="CN204" s="710">
        <f t="shared" si="241"/>
        <v>0</v>
      </c>
      <c r="CO204" s="786">
        <f t="shared" si="242"/>
        <v>0</v>
      </c>
      <c r="CP204" s="617">
        <f t="shared" si="243"/>
        <v>0</v>
      </c>
      <c r="CQ204" s="503"/>
      <c r="CR204" s="373"/>
      <c r="CS204" s="377"/>
      <c r="CT204" s="590"/>
      <c r="CU204" s="590"/>
      <c r="CV204" s="373"/>
      <c r="CW204" s="376"/>
      <c r="CX204" s="376"/>
      <c r="CY204" s="376"/>
      <c r="CZ204" s="376"/>
      <c r="DA204" s="376"/>
      <c r="DB204" s="376"/>
      <c r="DC204" s="376"/>
      <c r="DD204" s="376"/>
      <c r="DE204" s="377"/>
      <c r="DF204" s="373"/>
      <c r="DG204" s="376"/>
      <c r="DH204" s="376"/>
      <c r="DI204" s="376"/>
      <c r="DJ204" s="376"/>
      <c r="DK204" s="376"/>
      <c r="DL204" s="376"/>
      <c r="DM204" s="376"/>
      <c r="DN204" s="376"/>
      <c r="DO204" s="376"/>
      <c r="DP204" s="377"/>
      <c r="DQ204" s="592"/>
      <c r="DR204" s="373"/>
      <c r="DS204" s="376"/>
      <c r="DT204" s="376"/>
      <c r="DU204" s="376"/>
      <c r="DV204" s="376"/>
      <c r="DW204" s="376"/>
      <c r="DX204" s="376"/>
      <c r="DY204" s="376"/>
      <c r="DZ204" s="376"/>
      <c r="EA204" s="376"/>
      <c r="EB204" s="376"/>
      <c r="EC204" s="376"/>
      <c r="ED204" s="376"/>
      <c r="EE204" s="376"/>
      <c r="EF204" s="374"/>
      <c r="EG204" s="374"/>
      <c r="EH204" s="374"/>
      <c r="EI204" s="374"/>
      <c r="EJ204" s="374"/>
      <c r="EK204" s="374"/>
      <c r="EL204" s="374"/>
      <c r="EM204" s="374"/>
      <c r="EN204" s="374"/>
      <c r="EO204" s="766">
        <f t="shared" si="236"/>
        <v>0</v>
      </c>
      <c r="EP204" s="374"/>
      <c r="EQ204" s="374"/>
      <c r="ER204" s="374"/>
      <c r="ES204" s="374"/>
      <c r="ET204" s="374"/>
      <c r="EU204" s="377"/>
      <c r="EV204" s="590"/>
      <c r="EW204" s="618">
        <f t="shared" si="249"/>
        <v>0</v>
      </c>
      <c r="EX204" s="709">
        <f t="shared" si="244"/>
        <v>0</v>
      </c>
      <c r="EY204" s="710">
        <f t="shared" si="245"/>
        <v>0</v>
      </c>
      <c r="EZ204" s="710">
        <f t="shared" si="246"/>
        <v>0</v>
      </c>
      <c r="FA204" s="711">
        <f t="shared" si="247"/>
        <v>0</v>
      </c>
      <c r="FB204" s="379"/>
      <c r="FC204" s="378"/>
      <c r="FD204" s="378"/>
      <c r="FE204" s="609"/>
      <c r="FF204" s="381">
        <f t="shared" ref="FF204:FF222" si="250">IFERROR(FA204-FE204,"")</f>
        <v>0</v>
      </c>
    </row>
    <row r="205" spans="1:162" s="277" customFormat="1" x14ac:dyDescent="0.15">
      <c r="A205" s="492">
        <v>191</v>
      </c>
      <c r="B205" s="493"/>
      <c r="C205" s="490"/>
      <c r="D205" s="777" t="str">
        <f>IF(C205="","",(VLOOKUP(C205,PD!A:B,2,FALSE)))</f>
        <v/>
      </c>
      <c r="E205" s="390"/>
      <c r="F205" s="390"/>
      <c r="G205" s="547"/>
      <c r="H205" s="528"/>
      <c r="I205" s="376"/>
      <c r="J205" s="528"/>
      <c r="K205" s="377"/>
      <c r="L205" s="373"/>
      <c r="M205" s="547"/>
      <c r="N205" s="374"/>
      <c r="O205" s="530"/>
      <c r="P205" s="528"/>
      <c r="Q205" s="511"/>
      <c r="R205" s="530"/>
      <c r="S205" s="376"/>
      <c r="T205" s="528"/>
      <c r="U205" s="757"/>
      <c r="V205" s="754"/>
      <c r="W205" s="528"/>
      <c r="X205" s="376"/>
      <c r="Y205" s="376"/>
      <c r="Z205" s="511"/>
      <c r="AA205" s="373"/>
      <c r="AB205" s="528"/>
      <c r="AC205" s="377"/>
      <c r="AD205" s="375"/>
      <c r="AE205" s="374"/>
      <c r="AF205" s="492"/>
      <c r="AG205" s="493"/>
      <c r="AH205" s="772"/>
      <c r="AI205" s="531"/>
      <c r="AJ205" s="530"/>
      <c r="AK205" s="541" t="str">
        <f>IF(AJ205="","",(VLOOKUP(AJ205,償却率表!A:B,2,FALSE)))</f>
        <v/>
      </c>
      <c r="AL205" s="505"/>
      <c r="AM205" s="524" t="str">
        <f>IF(AL205="","",(VLOOKUP(AL205,PD!G:H,2,FALSE)))</f>
        <v/>
      </c>
      <c r="AN205" s="599"/>
      <c r="AO205" s="533"/>
      <c r="AP205" s="620"/>
      <c r="AQ205" s="621"/>
      <c r="AR205" s="528" t="str">
        <f t="shared" si="212"/>
        <v/>
      </c>
      <c r="AS205" s="377" t="str">
        <f t="shared" si="237"/>
        <v/>
      </c>
      <c r="AT205" s="540"/>
      <c r="AU205" s="392"/>
      <c r="AV205" s="393"/>
      <c r="AW205" s="577"/>
      <c r="AX205" s="373"/>
      <c r="AY205" s="616"/>
      <c r="AZ205" s="521" t="str">
        <f>IF(AY205="","",(VLOOKUP(AY205,PD!J:K,2,FALSE)))</f>
        <v/>
      </c>
      <c r="BA205" s="528"/>
      <c r="BB205" s="589">
        <f t="shared" si="248"/>
        <v>0</v>
      </c>
      <c r="BC205" s="716"/>
      <c r="BD205" s="376"/>
      <c r="BE205" s="493"/>
      <c r="BF205" s="394">
        <f t="shared" si="213"/>
        <v>0</v>
      </c>
      <c r="BG205" s="395" t="str">
        <f t="shared" si="214"/>
        <v/>
      </c>
      <c r="BH205" s="396" t="str">
        <f t="shared" si="215"/>
        <v/>
      </c>
      <c r="BI205" s="396" t="str">
        <f t="shared" si="216"/>
        <v/>
      </c>
      <c r="BJ205" s="396" t="str">
        <f t="shared" si="217"/>
        <v/>
      </c>
      <c r="BK205" s="396" t="str">
        <f t="shared" si="218"/>
        <v/>
      </c>
      <c r="BL205" s="396" t="str">
        <f t="shared" si="219"/>
        <v/>
      </c>
      <c r="BM205" s="396" t="str">
        <f t="shared" si="220"/>
        <v/>
      </c>
      <c r="BN205" s="396" t="str">
        <f t="shared" si="221"/>
        <v/>
      </c>
      <c r="BO205" s="396" t="str">
        <f t="shared" si="222"/>
        <v/>
      </c>
      <c r="BP205" s="397" t="str">
        <f t="shared" si="223"/>
        <v/>
      </c>
      <c r="BQ205" s="782"/>
      <c r="BR205" s="380"/>
      <c r="BS205" s="600"/>
      <c r="BT205" s="394">
        <f t="shared" si="224"/>
        <v>0</v>
      </c>
      <c r="BU205" s="395" t="str">
        <f t="shared" si="225"/>
        <v/>
      </c>
      <c r="BV205" s="396" t="str">
        <f t="shared" si="226"/>
        <v/>
      </c>
      <c r="BW205" s="396" t="str">
        <f t="shared" si="227"/>
        <v/>
      </c>
      <c r="BX205" s="396" t="str">
        <f t="shared" si="228"/>
        <v/>
      </c>
      <c r="BY205" s="396" t="str">
        <f t="shared" si="229"/>
        <v/>
      </c>
      <c r="BZ205" s="396" t="str">
        <f t="shared" si="230"/>
        <v/>
      </c>
      <c r="CA205" s="396" t="str">
        <f t="shared" si="231"/>
        <v/>
      </c>
      <c r="CB205" s="396" t="str">
        <f t="shared" si="232"/>
        <v/>
      </c>
      <c r="CC205" s="396" t="str">
        <f t="shared" si="233"/>
        <v/>
      </c>
      <c r="CD205" s="396" t="str">
        <f t="shared" si="234"/>
        <v/>
      </c>
      <c r="CE205" s="397" t="str">
        <f t="shared" si="235"/>
        <v/>
      </c>
      <c r="CF205" s="379"/>
      <c r="CG205" s="378"/>
      <c r="CH205" s="378"/>
      <c r="CI205" s="378"/>
      <c r="CJ205" s="382"/>
      <c r="CK205" s="398">
        <f t="shared" si="238"/>
        <v>0</v>
      </c>
      <c r="CL205" s="709">
        <f t="shared" si="239"/>
        <v>0</v>
      </c>
      <c r="CM205" s="710">
        <f t="shared" si="240"/>
        <v>0</v>
      </c>
      <c r="CN205" s="710">
        <f t="shared" si="241"/>
        <v>0</v>
      </c>
      <c r="CO205" s="786">
        <f t="shared" si="242"/>
        <v>0</v>
      </c>
      <c r="CP205" s="617">
        <f t="shared" si="243"/>
        <v>0</v>
      </c>
      <c r="CQ205" s="503"/>
      <c r="CR205" s="373"/>
      <c r="CS205" s="377"/>
      <c r="CT205" s="590"/>
      <c r="CU205" s="590"/>
      <c r="CV205" s="373"/>
      <c r="CW205" s="376"/>
      <c r="CX205" s="376"/>
      <c r="CY205" s="376"/>
      <c r="CZ205" s="376"/>
      <c r="DA205" s="376"/>
      <c r="DB205" s="376"/>
      <c r="DC205" s="376"/>
      <c r="DD205" s="376"/>
      <c r="DE205" s="377"/>
      <c r="DF205" s="373"/>
      <c r="DG205" s="376"/>
      <c r="DH205" s="376"/>
      <c r="DI205" s="376"/>
      <c r="DJ205" s="376"/>
      <c r="DK205" s="376"/>
      <c r="DL205" s="376"/>
      <c r="DM205" s="376"/>
      <c r="DN205" s="376"/>
      <c r="DO205" s="376"/>
      <c r="DP205" s="377"/>
      <c r="DQ205" s="592"/>
      <c r="DR205" s="373"/>
      <c r="DS205" s="376"/>
      <c r="DT205" s="376"/>
      <c r="DU205" s="376"/>
      <c r="DV205" s="376"/>
      <c r="DW205" s="376"/>
      <c r="DX205" s="376"/>
      <c r="DY205" s="376"/>
      <c r="DZ205" s="376"/>
      <c r="EA205" s="376"/>
      <c r="EB205" s="376"/>
      <c r="EC205" s="376"/>
      <c r="ED205" s="376"/>
      <c r="EE205" s="376"/>
      <c r="EF205" s="374"/>
      <c r="EG205" s="374"/>
      <c r="EH205" s="374"/>
      <c r="EI205" s="374"/>
      <c r="EJ205" s="374"/>
      <c r="EK205" s="374"/>
      <c r="EL205" s="374"/>
      <c r="EM205" s="374"/>
      <c r="EN205" s="374"/>
      <c r="EO205" s="766">
        <f t="shared" si="236"/>
        <v>0</v>
      </c>
      <c r="EP205" s="374"/>
      <c r="EQ205" s="374"/>
      <c r="ER205" s="374"/>
      <c r="ES205" s="374"/>
      <c r="ET205" s="374"/>
      <c r="EU205" s="377"/>
      <c r="EV205" s="590"/>
      <c r="EW205" s="618">
        <f t="shared" si="249"/>
        <v>0</v>
      </c>
      <c r="EX205" s="709">
        <f t="shared" si="244"/>
        <v>0</v>
      </c>
      <c r="EY205" s="710">
        <f t="shared" si="245"/>
        <v>0</v>
      </c>
      <c r="EZ205" s="710">
        <f t="shared" si="246"/>
        <v>0</v>
      </c>
      <c r="FA205" s="711">
        <f t="shared" si="247"/>
        <v>0</v>
      </c>
      <c r="FB205" s="379"/>
      <c r="FC205" s="378"/>
      <c r="FD205" s="378"/>
      <c r="FE205" s="609"/>
      <c r="FF205" s="381">
        <f t="shared" si="250"/>
        <v>0</v>
      </c>
    </row>
    <row r="206" spans="1:162" s="277" customFormat="1" x14ac:dyDescent="0.15">
      <c r="A206" s="492">
        <v>192</v>
      </c>
      <c r="B206" s="493"/>
      <c r="C206" s="490"/>
      <c r="D206" s="777" t="str">
        <f>IF(C206="","",(VLOOKUP(C206,PD!A:B,2,FALSE)))</f>
        <v/>
      </c>
      <c r="E206" s="390"/>
      <c r="F206" s="390"/>
      <c r="G206" s="547"/>
      <c r="H206" s="528"/>
      <c r="I206" s="376"/>
      <c r="J206" s="528"/>
      <c r="K206" s="377"/>
      <c r="L206" s="373"/>
      <c r="M206" s="547"/>
      <c r="N206" s="374"/>
      <c r="O206" s="530"/>
      <c r="P206" s="528"/>
      <c r="Q206" s="511"/>
      <c r="R206" s="530"/>
      <c r="S206" s="376"/>
      <c r="T206" s="528"/>
      <c r="U206" s="757"/>
      <c r="V206" s="754"/>
      <c r="W206" s="528"/>
      <c r="X206" s="376"/>
      <c r="Y206" s="376"/>
      <c r="Z206" s="511"/>
      <c r="AA206" s="373"/>
      <c r="AB206" s="528"/>
      <c r="AC206" s="377"/>
      <c r="AD206" s="375"/>
      <c r="AE206" s="374"/>
      <c r="AF206" s="492"/>
      <c r="AG206" s="493"/>
      <c r="AH206" s="772"/>
      <c r="AI206" s="531"/>
      <c r="AJ206" s="530"/>
      <c r="AK206" s="541" t="str">
        <f>IF(AJ206="","",(VLOOKUP(AJ206,償却率表!A:B,2,FALSE)))</f>
        <v/>
      </c>
      <c r="AL206" s="505"/>
      <c r="AM206" s="524" t="str">
        <f>IF(AL206="","",(VLOOKUP(AL206,PD!G:H,2,FALSE)))</f>
        <v/>
      </c>
      <c r="AN206" s="599"/>
      <c r="AO206" s="533"/>
      <c r="AP206" s="620"/>
      <c r="AQ206" s="621"/>
      <c r="AR206" s="528" t="str">
        <f t="shared" ref="AR206:AR222" si="251">IF(ISERROR(IF(AND(AQ206=0,AM206=3),"",IF(AQ206="","",$A$1-AQ206))),"",IF(AND(AQ206=0,AM206=3),"",IF(AQ206="","",$A$1-AQ206)))</f>
        <v/>
      </c>
      <c r="AS206" s="377" t="str">
        <f t="shared" si="237"/>
        <v/>
      </c>
      <c r="AT206" s="540"/>
      <c r="AU206" s="392"/>
      <c r="AV206" s="393"/>
      <c r="AW206" s="577"/>
      <c r="AX206" s="373"/>
      <c r="AY206" s="616"/>
      <c r="AZ206" s="521" t="str">
        <f>IF(AY206="","",(VLOOKUP(AY206,PD!J:K,2,FALSE)))</f>
        <v/>
      </c>
      <c r="BA206" s="528"/>
      <c r="BB206" s="589">
        <f t="shared" si="248"/>
        <v>0</v>
      </c>
      <c r="BC206" s="716"/>
      <c r="BD206" s="376"/>
      <c r="BE206" s="493"/>
      <c r="BF206" s="394">
        <f t="shared" ref="BF206:BF222" si="252">SUM(BG206:BP206)</f>
        <v>0</v>
      </c>
      <c r="BG206" s="395" t="str">
        <f t="shared" ref="BG206:BG222" si="253">IF(AND($A$1=BD206,BG$10=BE206),CP206,"")</f>
        <v/>
      </c>
      <c r="BH206" s="396" t="str">
        <f t="shared" ref="BH206:BH222" si="254">IF(AND($A$1=BD206,BH$10=BE206),CP206,"")</f>
        <v/>
      </c>
      <c r="BI206" s="396" t="str">
        <f t="shared" ref="BI206:BI222" si="255">IF(AND($A$1=BD206,BI$10=BE206),CP206,"")</f>
        <v/>
      </c>
      <c r="BJ206" s="396" t="str">
        <f t="shared" ref="BJ206:BJ222" si="256">IF(AND($A$1=BD206,BJ$10=BE206),CP206,"")</f>
        <v/>
      </c>
      <c r="BK206" s="396" t="str">
        <f t="shared" ref="BK206:BK222" si="257">IF(AND($A$1=BD206,BK$10=BE206),CP206,"")</f>
        <v/>
      </c>
      <c r="BL206" s="396" t="str">
        <f t="shared" ref="BL206:BL222" si="258">IF(AND($A$1=BD206,BL$10=BE206),CP206,"")</f>
        <v/>
      </c>
      <c r="BM206" s="396" t="str">
        <f t="shared" ref="BM206:BM222" si="259">IF(AND($A$1=BD206,BM$10=BE206),CP206,"")</f>
        <v/>
      </c>
      <c r="BN206" s="396" t="str">
        <f t="shared" ref="BN206:BN222" si="260">IF(AND($A$1=BD206,BN$10=BE206),CP206,"")</f>
        <v/>
      </c>
      <c r="BO206" s="396" t="str">
        <f t="shared" ref="BO206:BO222" si="261">IF(AND($A$1=BD206,BO$10=BE206),CP206,"")</f>
        <v/>
      </c>
      <c r="BP206" s="397" t="str">
        <f t="shared" ref="BP206:BP222" si="262">IF(AND($A$1=BD206,BP$10=BE206),CP206,"")</f>
        <v/>
      </c>
      <c r="BQ206" s="782"/>
      <c r="BR206" s="380"/>
      <c r="BS206" s="600"/>
      <c r="BT206" s="394">
        <f t="shared" ref="BT206:BT222" si="263">SUM(BU206:CE206)</f>
        <v>0</v>
      </c>
      <c r="BU206" s="395" t="str">
        <f t="shared" ref="BU206:BU222" si="264">IF(AND($A$1=BR206,BU$10=BS206),BB206,"")</f>
        <v/>
      </c>
      <c r="BV206" s="396" t="str">
        <f t="shared" ref="BV206:BV222" si="265">IF(AND($A$1=BR206,BV$10=BS206),BB206,"")</f>
        <v/>
      </c>
      <c r="BW206" s="396" t="str">
        <f t="shared" ref="BW206:BW222" si="266">IF(AND($A$1=BR206,BW$10=BS206),BB206,"")</f>
        <v/>
      </c>
      <c r="BX206" s="396" t="str">
        <f t="shared" ref="BX206:BX222" si="267">IF(AND($A$1=BR206,BX$10=BS206),BB206,"")</f>
        <v/>
      </c>
      <c r="BY206" s="396" t="str">
        <f t="shared" ref="BY206:BY222" si="268">IF(AND($A$1=BR206,BY$10=BS206),BB206,"")</f>
        <v/>
      </c>
      <c r="BZ206" s="396" t="str">
        <f t="shared" ref="BZ206:BZ222" si="269">IF(AND($A$1=BR206,BZ$10=BS206),BB206,"")</f>
        <v/>
      </c>
      <c r="CA206" s="396" t="str">
        <f t="shared" ref="CA206:CA222" si="270">IF($A$1=BR206,CM206,"")</f>
        <v/>
      </c>
      <c r="CB206" s="396" t="str">
        <f t="shared" ref="CB206:CB222" si="271">IF(AND($A$1=BR206,CB$10=BS206),BB206,"")</f>
        <v/>
      </c>
      <c r="CC206" s="396" t="str">
        <f t="shared" ref="CC206:CC222" si="272">IF(AND($A$1=BR206,CC$10=BS206),BB206,"")</f>
        <v/>
      </c>
      <c r="CD206" s="396" t="str">
        <f t="shared" ref="CD206:CD222" si="273">IF(AND($A$1=BR206,CD$10=BS206),BB206,"")</f>
        <v/>
      </c>
      <c r="CE206" s="397" t="str">
        <f t="shared" ref="CE206:CE222" si="274">IF(AND($A$1=BR206,CE$10=BS206),BB206,"")</f>
        <v/>
      </c>
      <c r="CF206" s="379"/>
      <c r="CG206" s="378"/>
      <c r="CH206" s="378"/>
      <c r="CI206" s="378"/>
      <c r="CJ206" s="382"/>
      <c r="CK206" s="398">
        <f t="shared" si="238"/>
        <v>0</v>
      </c>
      <c r="CL206" s="709">
        <f t="shared" si="239"/>
        <v>0</v>
      </c>
      <c r="CM206" s="710">
        <f t="shared" si="240"/>
        <v>0</v>
      </c>
      <c r="CN206" s="710">
        <f t="shared" si="241"/>
        <v>0</v>
      </c>
      <c r="CO206" s="786">
        <f t="shared" si="242"/>
        <v>0</v>
      </c>
      <c r="CP206" s="617">
        <f t="shared" si="243"/>
        <v>0</v>
      </c>
      <c r="CQ206" s="503"/>
      <c r="CR206" s="373"/>
      <c r="CS206" s="377"/>
      <c r="CT206" s="590"/>
      <c r="CU206" s="590"/>
      <c r="CV206" s="373"/>
      <c r="CW206" s="376"/>
      <c r="CX206" s="376"/>
      <c r="CY206" s="376"/>
      <c r="CZ206" s="376"/>
      <c r="DA206" s="376"/>
      <c r="DB206" s="376"/>
      <c r="DC206" s="376"/>
      <c r="DD206" s="376"/>
      <c r="DE206" s="377"/>
      <c r="DF206" s="373"/>
      <c r="DG206" s="376"/>
      <c r="DH206" s="376"/>
      <c r="DI206" s="376"/>
      <c r="DJ206" s="376"/>
      <c r="DK206" s="376"/>
      <c r="DL206" s="376"/>
      <c r="DM206" s="376"/>
      <c r="DN206" s="376"/>
      <c r="DO206" s="376"/>
      <c r="DP206" s="377"/>
      <c r="DQ206" s="592"/>
      <c r="DR206" s="373"/>
      <c r="DS206" s="376"/>
      <c r="DT206" s="376"/>
      <c r="DU206" s="376"/>
      <c r="DV206" s="376"/>
      <c r="DW206" s="376"/>
      <c r="DX206" s="376"/>
      <c r="DY206" s="376"/>
      <c r="DZ206" s="376"/>
      <c r="EA206" s="376"/>
      <c r="EB206" s="376"/>
      <c r="EC206" s="376"/>
      <c r="ED206" s="376"/>
      <c r="EE206" s="376"/>
      <c r="EF206" s="374"/>
      <c r="EG206" s="374"/>
      <c r="EH206" s="374"/>
      <c r="EI206" s="374"/>
      <c r="EJ206" s="374"/>
      <c r="EK206" s="374"/>
      <c r="EL206" s="374"/>
      <c r="EM206" s="374"/>
      <c r="EN206" s="374"/>
      <c r="EO206" s="766">
        <f t="shared" ref="EO206:EO222" si="275">CM206</f>
        <v>0</v>
      </c>
      <c r="EP206" s="374"/>
      <c r="EQ206" s="374"/>
      <c r="ER206" s="374"/>
      <c r="ES206" s="374"/>
      <c r="ET206" s="374"/>
      <c r="EU206" s="377"/>
      <c r="EV206" s="590"/>
      <c r="EW206" s="618">
        <f t="shared" si="249"/>
        <v>0</v>
      </c>
      <c r="EX206" s="709">
        <f t="shared" si="244"/>
        <v>0</v>
      </c>
      <c r="EY206" s="710">
        <f t="shared" si="245"/>
        <v>0</v>
      </c>
      <c r="EZ206" s="710">
        <f t="shared" si="246"/>
        <v>0</v>
      </c>
      <c r="FA206" s="711">
        <f t="shared" si="247"/>
        <v>0</v>
      </c>
      <c r="FB206" s="379"/>
      <c r="FC206" s="378"/>
      <c r="FD206" s="378"/>
      <c r="FE206" s="609"/>
      <c r="FF206" s="381">
        <f t="shared" si="250"/>
        <v>0</v>
      </c>
    </row>
    <row r="207" spans="1:162" s="277" customFormat="1" x14ac:dyDescent="0.15">
      <c r="A207" s="492">
        <v>193</v>
      </c>
      <c r="B207" s="493"/>
      <c r="C207" s="490"/>
      <c r="D207" s="777" t="str">
        <f>IF(C207="","",(VLOOKUP(C207,PD!A:B,2,FALSE)))</f>
        <v/>
      </c>
      <c r="E207" s="390"/>
      <c r="F207" s="390"/>
      <c r="G207" s="547"/>
      <c r="H207" s="528"/>
      <c r="I207" s="376"/>
      <c r="J207" s="528"/>
      <c r="K207" s="377"/>
      <c r="L207" s="373"/>
      <c r="M207" s="547"/>
      <c r="N207" s="374"/>
      <c r="O207" s="530"/>
      <c r="P207" s="528"/>
      <c r="Q207" s="511"/>
      <c r="R207" s="530"/>
      <c r="S207" s="376"/>
      <c r="T207" s="528"/>
      <c r="U207" s="757"/>
      <c r="V207" s="754"/>
      <c r="W207" s="528"/>
      <c r="X207" s="376"/>
      <c r="Y207" s="376"/>
      <c r="Z207" s="511"/>
      <c r="AA207" s="373"/>
      <c r="AB207" s="528"/>
      <c r="AC207" s="377"/>
      <c r="AD207" s="375"/>
      <c r="AE207" s="374"/>
      <c r="AF207" s="492"/>
      <c r="AG207" s="493"/>
      <c r="AH207" s="772"/>
      <c r="AI207" s="531"/>
      <c r="AJ207" s="530"/>
      <c r="AK207" s="541" t="str">
        <f>IF(AJ207="","",(VLOOKUP(AJ207,償却率表!A:B,2,FALSE)))</f>
        <v/>
      </c>
      <c r="AL207" s="505"/>
      <c r="AM207" s="524" t="str">
        <f>IF(AL207="","",(VLOOKUP(AL207,PD!G:H,2,FALSE)))</f>
        <v/>
      </c>
      <c r="AN207" s="599"/>
      <c r="AO207" s="533"/>
      <c r="AP207" s="620"/>
      <c r="AQ207" s="621"/>
      <c r="AR207" s="528" t="str">
        <f t="shared" si="251"/>
        <v/>
      </c>
      <c r="AS207" s="377" t="str">
        <f t="shared" ref="AS207:AS222" si="276">IF(OR(AQ207="",AJ207="",AM207=3),"",AQ207+AJ207)</f>
        <v/>
      </c>
      <c r="AT207" s="540"/>
      <c r="AU207" s="392"/>
      <c r="AV207" s="393"/>
      <c r="AW207" s="577"/>
      <c r="AX207" s="373"/>
      <c r="AY207" s="616"/>
      <c r="AZ207" s="521" t="str">
        <f>IF(AY207="","",(VLOOKUP(AY207,PD!J:K,2,FALSE)))</f>
        <v/>
      </c>
      <c r="BA207" s="528"/>
      <c r="BB207" s="589">
        <f t="shared" si="248"/>
        <v>0</v>
      </c>
      <c r="BC207" s="716"/>
      <c r="BD207" s="376"/>
      <c r="BE207" s="493"/>
      <c r="BF207" s="394">
        <f t="shared" si="252"/>
        <v>0</v>
      </c>
      <c r="BG207" s="395" t="str">
        <f t="shared" si="253"/>
        <v/>
      </c>
      <c r="BH207" s="396" t="str">
        <f t="shared" si="254"/>
        <v/>
      </c>
      <c r="BI207" s="396" t="str">
        <f t="shared" si="255"/>
        <v/>
      </c>
      <c r="BJ207" s="396" t="str">
        <f t="shared" si="256"/>
        <v/>
      </c>
      <c r="BK207" s="396" t="str">
        <f t="shared" si="257"/>
        <v/>
      </c>
      <c r="BL207" s="396" t="str">
        <f t="shared" si="258"/>
        <v/>
      </c>
      <c r="BM207" s="396" t="str">
        <f t="shared" si="259"/>
        <v/>
      </c>
      <c r="BN207" s="396" t="str">
        <f t="shared" si="260"/>
        <v/>
      </c>
      <c r="BO207" s="396" t="str">
        <f t="shared" si="261"/>
        <v/>
      </c>
      <c r="BP207" s="397" t="str">
        <f t="shared" si="262"/>
        <v/>
      </c>
      <c r="BQ207" s="782"/>
      <c r="BR207" s="380"/>
      <c r="BS207" s="600"/>
      <c r="BT207" s="394">
        <f t="shared" si="263"/>
        <v>0</v>
      </c>
      <c r="BU207" s="395" t="str">
        <f t="shared" si="264"/>
        <v/>
      </c>
      <c r="BV207" s="396" t="str">
        <f t="shared" si="265"/>
        <v/>
      </c>
      <c r="BW207" s="396" t="str">
        <f t="shared" si="266"/>
        <v/>
      </c>
      <c r="BX207" s="396" t="str">
        <f t="shared" si="267"/>
        <v/>
      </c>
      <c r="BY207" s="396" t="str">
        <f t="shared" si="268"/>
        <v/>
      </c>
      <c r="BZ207" s="396" t="str">
        <f t="shared" si="269"/>
        <v/>
      </c>
      <c r="CA207" s="396" t="str">
        <f t="shared" si="270"/>
        <v/>
      </c>
      <c r="CB207" s="396" t="str">
        <f t="shared" si="271"/>
        <v/>
      </c>
      <c r="CC207" s="396" t="str">
        <f t="shared" si="272"/>
        <v/>
      </c>
      <c r="CD207" s="396" t="str">
        <f t="shared" si="273"/>
        <v/>
      </c>
      <c r="CE207" s="397" t="str">
        <f t="shared" si="274"/>
        <v/>
      </c>
      <c r="CF207" s="379"/>
      <c r="CG207" s="378"/>
      <c r="CH207" s="378"/>
      <c r="CI207" s="378"/>
      <c r="CJ207" s="382"/>
      <c r="CK207" s="398">
        <f t="shared" ref="CK207:CK222" si="277">SUM(CF207:CJ207)</f>
        <v>0</v>
      </c>
      <c r="CL207" s="709">
        <f t="shared" ref="CL207:CL222" si="278">IF(AND(BS207&lt;&gt;"",$A$1&gt;=BR207,BR207&lt;&gt;""),0,IF(AZ207=4,1,IF(AQ207="",0,IF(AZ207=1,AT207,IF(AZ207=2,INT(AU207*AH207),IF(AZ207=3,AV207))))))</f>
        <v>0</v>
      </c>
      <c r="CM207" s="710">
        <f t="shared" ref="CM207:CM222" si="279">IF(OR(AM207=3,AZ207=4,CL207=0,AK207=0,AK207=""),0,IF(CL207="","",IF(AND(BS207&lt;&gt;"",$A$1&gt;=BR207,BR207&lt;&gt;""),0,IF(AQ207="",0,IF(AM207=1,IF(OR(AR207&gt;AJ207,AR207=0),0,IF(0&gt;CL207-(($AR207-1)*INT($CL207*$AK207)),0,IF(OR(AJ207=AR207,CL207-(($AR207-1)*INT($CL207*$AK207))&lt;INT(AK207*CL207)),CL207-(($AR207-1)*INT($CL207*$AK207))-1,IF($A$1=$AQ207,0,IF($A$1&gt;$AQ207,INT(AK207*CL207)))))),IF(OR(AR207&gt;AJ207,AR207=0),0,IF(0&gt;CL207-(($AR207-1)*INT($CL207*$AK207)),0,IF(OR(AJ207=AR207,CL207-(($AR207-1)*INT($CL207*$AK207))&lt;INT(AK207*CL207)),CL207-(($AR207-1)*INT($CL207*$AK207)),IF($A$1=$AQ207,0,IF($A$1&gt;$AQ207,INT(AK207*CL207)))))))))))</f>
        <v>0</v>
      </c>
      <c r="CN207" s="710">
        <f t="shared" ref="CN207:CN222" si="280">IF(OR(AM207=3,AZ207=4),0,IF(OR(,CL207=0,AK207=0,AK207=""),0,IF(CL207="","",IF(AND(BS207&lt;&gt;"",$A$1&gt;=BR207,BR207&lt;&gt;""),0,IF(AM207=1,IF($AR207&gt;$AJ207,CL207-1,IF($A$1=AQ207,0,IF(OR(AJ207=AR207,CL207-(($AR207-1)*INT($CL207*$AK207))&lt;INT(AK207*CL207)),CL207-1,$AR207*INT($CL207*$AK207)))),IF(AM207=2,IF(AQ207="","",IF($AR207&gt;$AJ207,CL207,IF($A$1=AQ207,0,IF(OR(AJ207=AR207,CL207-(($AR207-1)*INT($CL207*$AK207))&lt;INT(AK207*CL207)),CL207,$AR207*INT($CL207*$AK207)))))))))))</f>
        <v>0</v>
      </c>
      <c r="CO207" s="786">
        <f t="shared" ref="CO207:CO222" si="281">IF(CL207=0,0,IF(CL207="","",IF(AND(BS207&lt;&gt;"",$A$1&gt;=BR207,BR207&lt;&gt;""),0,IF(AZ207=4,1,IF(AQ207="",0,INT(CL207-CN207))))))</f>
        <v>0</v>
      </c>
      <c r="CP207" s="617">
        <f t="shared" ref="CP207:CP222" si="282">IF($A$1&lt;&gt;BA207,0,IF(AND(BS207&lt;&gt;"",$A$1&gt;=BR207),0,IF(CM207="","",CM207+CO207)))</f>
        <v>0</v>
      </c>
      <c r="CQ207" s="503"/>
      <c r="CR207" s="373"/>
      <c r="CS207" s="377"/>
      <c r="CT207" s="590"/>
      <c r="CU207" s="590"/>
      <c r="CV207" s="373"/>
      <c r="CW207" s="376"/>
      <c r="CX207" s="376"/>
      <c r="CY207" s="376"/>
      <c r="CZ207" s="376"/>
      <c r="DA207" s="376"/>
      <c r="DB207" s="376"/>
      <c r="DC207" s="376"/>
      <c r="DD207" s="376"/>
      <c r="DE207" s="377"/>
      <c r="DF207" s="373"/>
      <c r="DG207" s="376"/>
      <c r="DH207" s="376"/>
      <c r="DI207" s="376"/>
      <c r="DJ207" s="376"/>
      <c r="DK207" s="376"/>
      <c r="DL207" s="376"/>
      <c r="DM207" s="376"/>
      <c r="DN207" s="376"/>
      <c r="DO207" s="376"/>
      <c r="DP207" s="377"/>
      <c r="DQ207" s="592"/>
      <c r="DR207" s="373"/>
      <c r="DS207" s="376"/>
      <c r="DT207" s="376"/>
      <c r="DU207" s="376"/>
      <c r="DV207" s="376"/>
      <c r="DW207" s="376"/>
      <c r="DX207" s="376"/>
      <c r="DY207" s="376"/>
      <c r="DZ207" s="376"/>
      <c r="EA207" s="376"/>
      <c r="EB207" s="376"/>
      <c r="EC207" s="376"/>
      <c r="ED207" s="376"/>
      <c r="EE207" s="376"/>
      <c r="EF207" s="374"/>
      <c r="EG207" s="374"/>
      <c r="EH207" s="374"/>
      <c r="EI207" s="374"/>
      <c r="EJ207" s="374"/>
      <c r="EK207" s="374"/>
      <c r="EL207" s="374"/>
      <c r="EM207" s="374"/>
      <c r="EN207" s="374"/>
      <c r="EO207" s="766">
        <f t="shared" si="275"/>
        <v>0</v>
      </c>
      <c r="EP207" s="374"/>
      <c r="EQ207" s="374"/>
      <c r="ER207" s="374"/>
      <c r="ES207" s="374"/>
      <c r="ET207" s="374"/>
      <c r="EU207" s="377"/>
      <c r="EV207" s="590"/>
      <c r="EW207" s="618">
        <f t="shared" si="249"/>
        <v>0</v>
      </c>
      <c r="EX207" s="709">
        <f t="shared" si="244"/>
        <v>0</v>
      </c>
      <c r="EY207" s="710">
        <f t="shared" si="245"/>
        <v>0</v>
      </c>
      <c r="EZ207" s="710">
        <f t="shared" si="246"/>
        <v>0</v>
      </c>
      <c r="FA207" s="711">
        <f t="shared" si="247"/>
        <v>0</v>
      </c>
      <c r="FB207" s="379"/>
      <c r="FC207" s="378"/>
      <c r="FD207" s="378"/>
      <c r="FE207" s="609"/>
      <c r="FF207" s="381">
        <f t="shared" si="250"/>
        <v>0</v>
      </c>
    </row>
    <row r="208" spans="1:162" s="277" customFormat="1" x14ac:dyDescent="0.15">
      <c r="A208" s="492">
        <v>194</v>
      </c>
      <c r="B208" s="493"/>
      <c r="C208" s="490"/>
      <c r="D208" s="777" t="str">
        <f>IF(C208="","",(VLOOKUP(C208,PD!A:B,2,FALSE)))</f>
        <v/>
      </c>
      <c r="E208" s="390"/>
      <c r="F208" s="390"/>
      <c r="G208" s="547"/>
      <c r="H208" s="528"/>
      <c r="I208" s="376"/>
      <c r="J208" s="528"/>
      <c r="K208" s="377"/>
      <c r="L208" s="373"/>
      <c r="M208" s="547"/>
      <c r="N208" s="374"/>
      <c r="O208" s="530"/>
      <c r="P208" s="528"/>
      <c r="Q208" s="511"/>
      <c r="R208" s="530"/>
      <c r="S208" s="376"/>
      <c r="T208" s="528"/>
      <c r="U208" s="757"/>
      <c r="V208" s="754"/>
      <c r="W208" s="528"/>
      <c r="X208" s="376"/>
      <c r="Y208" s="376"/>
      <c r="Z208" s="511"/>
      <c r="AA208" s="373"/>
      <c r="AB208" s="528"/>
      <c r="AC208" s="377"/>
      <c r="AD208" s="375"/>
      <c r="AE208" s="374"/>
      <c r="AF208" s="492"/>
      <c r="AG208" s="493"/>
      <c r="AH208" s="772"/>
      <c r="AI208" s="531"/>
      <c r="AJ208" s="530"/>
      <c r="AK208" s="541" t="str">
        <f>IF(AJ208="","",(VLOOKUP(AJ208,償却率表!A:B,2,FALSE)))</f>
        <v/>
      </c>
      <c r="AL208" s="505"/>
      <c r="AM208" s="524" t="str">
        <f>IF(AL208="","",(VLOOKUP(AL208,PD!G:H,2,FALSE)))</f>
        <v/>
      </c>
      <c r="AN208" s="599"/>
      <c r="AO208" s="533"/>
      <c r="AP208" s="620"/>
      <c r="AQ208" s="621"/>
      <c r="AR208" s="528" t="str">
        <f t="shared" si="251"/>
        <v/>
      </c>
      <c r="AS208" s="377" t="str">
        <f t="shared" si="276"/>
        <v/>
      </c>
      <c r="AT208" s="540"/>
      <c r="AU208" s="392"/>
      <c r="AV208" s="393"/>
      <c r="AW208" s="577"/>
      <c r="AX208" s="373"/>
      <c r="AY208" s="616"/>
      <c r="AZ208" s="521" t="str">
        <f>IF(AY208="","",(VLOOKUP(AY208,PD!J:K,2,FALSE)))</f>
        <v/>
      </c>
      <c r="BA208" s="528"/>
      <c r="BB208" s="589">
        <f t="shared" si="248"/>
        <v>0</v>
      </c>
      <c r="BC208" s="716"/>
      <c r="BD208" s="376"/>
      <c r="BE208" s="493"/>
      <c r="BF208" s="394">
        <f t="shared" si="252"/>
        <v>0</v>
      </c>
      <c r="BG208" s="395" t="str">
        <f t="shared" si="253"/>
        <v/>
      </c>
      <c r="BH208" s="396" t="str">
        <f t="shared" si="254"/>
        <v/>
      </c>
      <c r="BI208" s="396" t="str">
        <f t="shared" si="255"/>
        <v/>
      </c>
      <c r="BJ208" s="396" t="str">
        <f t="shared" si="256"/>
        <v/>
      </c>
      <c r="BK208" s="396" t="str">
        <f t="shared" si="257"/>
        <v/>
      </c>
      <c r="BL208" s="396" t="str">
        <f t="shared" si="258"/>
        <v/>
      </c>
      <c r="BM208" s="396" t="str">
        <f t="shared" si="259"/>
        <v/>
      </c>
      <c r="BN208" s="396" t="str">
        <f t="shared" si="260"/>
        <v/>
      </c>
      <c r="BO208" s="396" t="str">
        <f t="shared" si="261"/>
        <v/>
      </c>
      <c r="BP208" s="397" t="str">
        <f t="shared" si="262"/>
        <v/>
      </c>
      <c r="BQ208" s="782"/>
      <c r="BR208" s="380"/>
      <c r="BS208" s="600"/>
      <c r="BT208" s="394">
        <f t="shared" si="263"/>
        <v>0</v>
      </c>
      <c r="BU208" s="395" t="str">
        <f t="shared" si="264"/>
        <v/>
      </c>
      <c r="BV208" s="396" t="str">
        <f t="shared" si="265"/>
        <v/>
      </c>
      <c r="BW208" s="396" t="str">
        <f t="shared" si="266"/>
        <v/>
      </c>
      <c r="BX208" s="396" t="str">
        <f t="shared" si="267"/>
        <v/>
      </c>
      <c r="BY208" s="396" t="str">
        <f t="shared" si="268"/>
        <v/>
      </c>
      <c r="BZ208" s="396" t="str">
        <f t="shared" si="269"/>
        <v/>
      </c>
      <c r="CA208" s="396" t="str">
        <f t="shared" si="270"/>
        <v/>
      </c>
      <c r="CB208" s="396" t="str">
        <f t="shared" si="271"/>
        <v/>
      </c>
      <c r="CC208" s="396" t="str">
        <f t="shared" si="272"/>
        <v/>
      </c>
      <c r="CD208" s="396" t="str">
        <f t="shared" si="273"/>
        <v/>
      </c>
      <c r="CE208" s="397" t="str">
        <f t="shared" si="274"/>
        <v/>
      </c>
      <c r="CF208" s="379"/>
      <c r="CG208" s="378"/>
      <c r="CH208" s="378"/>
      <c r="CI208" s="378"/>
      <c r="CJ208" s="382"/>
      <c r="CK208" s="398">
        <f t="shared" si="277"/>
        <v>0</v>
      </c>
      <c r="CL208" s="709">
        <f t="shared" si="278"/>
        <v>0</v>
      </c>
      <c r="CM208" s="710">
        <f t="shared" si="279"/>
        <v>0</v>
      </c>
      <c r="CN208" s="710">
        <f t="shared" si="280"/>
        <v>0</v>
      </c>
      <c r="CO208" s="786">
        <f t="shared" si="281"/>
        <v>0</v>
      </c>
      <c r="CP208" s="617">
        <f t="shared" si="282"/>
        <v>0</v>
      </c>
      <c r="CQ208" s="503"/>
      <c r="CR208" s="373"/>
      <c r="CS208" s="377"/>
      <c r="CT208" s="590"/>
      <c r="CU208" s="590"/>
      <c r="CV208" s="373"/>
      <c r="CW208" s="376"/>
      <c r="CX208" s="376"/>
      <c r="CY208" s="376"/>
      <c r="CZ208" s="376"/>
      <c r="DA208" s="376"/>
      <c r="DB208" s="376"/>
      <c r="DC208" s="376"/>
      <c r="DD208" s="376"/>
      <c r="DE208" s="377"/>
      <c r="DF208" s="373"/>
      <c r="DG208" s="376"/>
      <c r="DH208" s="376"/>
      <c r="DI208" s="376"/>
      <c r="DJ208" s="376"/>
      <c r="DK208" s="376"/>
      <c r="DL208" s="376"/>
      <c r="DM208" s="376"/>
      <c r="DN208" s="376"/>
      <c r="DO208" s="376"/>
      <c r="DP208" s="377"/>
      <c r="DQ208" s="592"/>
      <c r="DR208" s="373"/>
      <c r="DS208" s="376"/>
      <c r="DT208" s="376"/>
      <c r="DU208" s="376"/>
      <c r="DV208" s="376"/>
      <c r="DW208" s="376"/>
      <c r="DX208" s="376"/>
      <c r="DY208" s="376"/>
      <c r="DZ208" s="376"/>
      <c r="EA208" s="376"/>
      <c r="EB208" s="376"/>
      <c r="EC208" s="376"/>
      <c r="ED208" s="376"/>
      <c r="EE208" s="376"/>
      <c r="EF208" s="374"/>
      <c r="EG208" s="374"/>
      <c r="EH208" s="374"/>
      <c r="EI208" s="374"/>
      <c r="EJ208" s="374"/>
      <c r="EK208" s="374"/>
      <c r="EL208" s="374"/>
      <c r="EM208" s="374"/>
      <c r="EN208" s="374"/>
      <c r="EO208" s="766">
        <f t="shared" si="275"/>
        <v>0</v>
      </c>
      <c r="EP208" s="374"/>
      <c r="EQ208" s="374"/>
      <c r="ER208" s="374"/>
      <c r="ES208" s="374"/>
      <c r="ET208" s="374"/>
      <c r="EU208" s="377"/>
      <c r="EV208" s="590"/>
      <c r="EW208" s="618">
        <f t="shared" si="249"/>
        <v>0</v>
      </c>
      <c r="EX208" s="709">
        <f t="shared" si="244"/>
        <v>0</v>
      </c>
      <c r="EY208" s="710">
        <f t="shared" si="245"/>
        <v>0</v>
      </c>
      <c r="EZ208" s="710">
        <f t="shared" si="246"/>
        <v>0</v>
      </c>
      <c r="FA208" s="711">
        <f t="shared" si="247"/>
        <v>0</v>
      </c>
      <c r="FB208" s="379"/>
      <c r="FC208" s="378"/>
      <c r="FD208" s="378"/>
      <c r="FE208" s="609"/>
      <c r="FF208" s="381">
        <f t="shared" si="250"/>
        <v>0</v>
      </c>
    </row>
    <row r="209" spans="1:162" s="277" customFormat="1" x14ac:dyDescent="0.15">
      <c r="A209" s="492">
        <v>195</v>
      </c>
      <c r="B209" s="493"/>
      <c r="C209" s="490"/>
      <c r="D209" s="777" t="str">
        <f>IF(C209="","",(VLOOKUP(C209,PD!A:B,2,FALSE)))</f>
        <v/>
      </c>
      <c r="E209" s="390"/>
      <c r="F209" s="390"/>
      <c r="G209" s="547"/>
      <c r="H209" s="528"/>
      <c r="I209" s="376"/>
      <c r="J209" s="528"/>
      <c r="K209" s="377"/>
      <c r="L209" s="373"/>
      <c r="M209" s="547"/>
      <c r="N209" s="374"/>
      <c r="O209" s="530"/>
      <c r="P209" s="528"/>
      <c r="Q209" s="511"/>
      <c r="R209" s="530"/>
      <c r="S209" s="376"/>
      <c r="T209" s="528"/>
      <c r="U209" s="757"/>
      <c r="V209" s="754"/>
      <c r="W209" s="528"/>
      <c r="X209" s="376"/>
      <c r="Y209" s="376"/>
      <c r="Z209" s="511"/>
      <c r="AA209" s="373"/>
      <c r="AB209" s="528"/>
      <c r="AC209" s="377"/>
      <c r="AD209" s="375"/>
      <c r="AE209" s="374"/>
      <c r="AF209" s="492"/>
      <c r="AG209" s="493"/>
      <c r="AH209" s="772"/>
      <c r="AI209" s="531"/>
      <c r="AJ209" s="530"/>
      <c r="AK209" s="541" t="str">
        <f>IF(AJ209="","",(VLOOKUP(AJ209,償却率表!A:B,2,FALSE)))</f>
        <v/>
      </c>
      <c r="AL209" s="505"/>
      <c r="AM209" s="524" t="str">
        <f>IF(AL209="","",(VLOOKUP(AL209,PD!G:H,2,FALSE)))</f>
        <v/>
      </c>
      <c r="AN209" s="599"/>
      <c r="AO209" s="533"/>
      <c r="AP209" s="620"/>
      <c r="AQ209" s="621"/>
      <c r="AR209" s="528" t="str">
        <f t="shared" si="251"/>
        <v/>
      </c>
      <c r="AS209" s="377" t="str">
        <f t="shared" si="276"/>
        <v/>
      </c>
      <c r="AT209" s="540"/>
      <c r="AU209" s="392"/>
      <c r="AV209" s="393"/>
      <c r="AW209" s="577"/>
      <c r="AX209" s="373"/>
      <c r="AY209" s="616"/>
      <c r="AZ209" s="521" t="str">
        <f>IF(AY209="","",(VLOOKUP(AY209,PD!J:K,2,FALSE)))</f>
        <v/>
      </c>
      <c r="BA209" s="528"/>
      <c r="BB209" s="589">
        <f t="shared" si="248"/>
        <v>0</v>
      </c>
      <c r="BC209" s="716"/>
      <c r="BD209" s="376"/>
      <c r="BE209" s="493"/>
      <c r="BF209" s="394">
        <f t="shared" si="252"/>
        <v>0</v>
      </c>
      <c r="BG209" s="395" t="str">
        <f t="shared" si="253"/>
        <v/>
      </c>
      <c r="BH209" s="396" t="str">
        <f t="shared" si="254"/>
        <v/>
      </c>
      <c r="BI209" s="396" t="str">
        <f t="shared" si="255"/>
        <v/>
      </c>
      <c r="BJ209" s="396" t="str">
        <f t="shared" si="256"/>
        <v/>
      </c>
      <c r="BK209" s="396" t="str">
        <f t="shared" si="257"/>
        <v/>
      </c>
      <c r="BL209" s="396" t="str">
        <f t="shared" si="258"/>
        <v/>
      </c>
      <c r="BM209" s="396" t="str">
        <f t="shared" si="259"/>
        <v/>
      </c>
      <c r="BN209" s="396" t="str">
        <f t="shared" si="260"/>
        <v/>
      </c>
      <c r="BO209" s="396" t="str">
        <f t="shared" si="261"/>
        <v/>
      </c>
      <c r="BP209" s="397" t="str">
        <f t="shared" si="262"/>
        <v/>
      </c>
      <c r="BQ209" s="782"/>
      <c r="BR209" s="380"/>
      <c r="BS209" s="600"/>
      <c r="BT209" s="394">
        <f t="shared" si="263"/>
        <v>0</v>
      </c>
      <c r="BU209" s="395" t="str">
        <f t="shared" si="264"/>
        <v/>
      </c>
      <c r="BV209" s="396" t="str">
        <f t="shared" si="265"/>
        <v/>
      </c>
      <c r="BW209" s="396" t="str">
        <f t="shared" si="266"/>
        <v/>
      </c>
      <c r="BX209" s="396" t="str">
        <f t="shared" si="267"/>
        <v/>
      </c>
      <c r="BY209" s="396" t="str">
        <f t="shared" si="268"/>
        <v/>
      </c>
      <c r="BZ209" s="396" t="str">
        <f t="shared" si="269"/>
        <v/>
      </c>
      <c r="CA209" s="396" t="str">
        <f t="shared" si="270"/>
        <v/>
      </c>
      <c r="CB209" s="396" t="str">
        <f t="shared" si="271"/>
        <v/>
      </c>
      <c r="CC209" s="396" t="str">
        <f t="shared" si="272"/>
        <v/>
      </c>
      <c r="CD209" s="396" t="str">
        <f t="shared" si="273"/>
        <v/>
      </c>
      <c r="CE209" s="397" t="str">
        <f t="shared" si="274"/>
        <v/>
      </c>
      <c r="CF209" s="379"/>
      <c r="CG209" s="378"/>
      <c r="CH209" s="378"/>
      <c r="CI209" s="378"/>
      <c r="CJ209" s="382"/>
      <c r="CK209" s="398">
        <f t="shared" si="277"/>
        <v>0</v>
      </c>
      <c r="CL209" s="709">
        <f t="shared" si="278"/>
        <v>0</v>
      </c>
      <c r="CM209" s="710">
        <f t="shared" si="279"/>
        <v>0</v>
      </c>
      <c r="CN209" s="710">
        <f t="shared" si="280"/>
        <v>0</v>
      </c>
      <c r="CO209" s="786">
        <f t="shared" si="281"/>
        <v>0</v>
      </c>
      <c r="CP209" s="617">
        <f t="shared" si="282"/>
        <v>0</v>
      </c>
      <c r="CQ209" s="503"/>
      <c r="CR209" s="373"/>
      <c r="CS209" s="377"/>
      <c r="CT209" s="590"/>
      <c r="CU209" s="590"/>
      <c r="CV209" s="373"/>
      <c r="CW209" s="376"/>
      <c r="CX209" s="376"/>
      <c r="CY209" s="376"/>
      <c r="CZ209" s="376"/>
      <c r="DA209" s="376"/>
      <c r="DB209" s="376"/>
      <c r="DC209" s="376"/>
      <c r="DD209" s="376"/>
      <c r="DE209" s="377"/>
      <c r="DF209" s="373"/>
      <c r="DG209" s="376"/>
      <c r="DH209" s="376"/>
      <c r="DI209" s="376"/>
      <c r="DJ209" s="376"/>
      <c r="DK209" s="376"/>
      <c r="DL209" s="376"/>
      <c r="DM209" s="376"/>
      <c r="DN209" s="376"/>
      <c r="DO209" s="376"/>
      <c r="DP209" s="377"/>
      <c r="DQ209" s="592"/>
      <c r="DR209" s="373"/>
      <c r="DS209" s="376"/>
      <c r="DT209" s="376"/>
      <c r="DU209" s="376"/>
      <c r="DV209" s="376"/>
      <c r="DW209" s="376"/>
      <c r="DX209" s="376"/>
      <c r="DY209" s="376"/>
      <c r="DZ209" s="376"/>
      <c r="EA209" s="376"/>
      <c r="EB209" s="376"/>
      <c r="EC209" s="376"/>
      <c r="ED209" s="376"/>
      <c r="EE209" s="376"/>
      <c r="EF209" s="374"/>
      <c r="EG209" s="374"/>
      <c r="EH209" s="374"/>
      <c r="EI209" s="374"/>
      <c r="EJ209" s="374"/>
      <c r="EK209" s="374"/>
      <c r="EL209" s="374"/>
      <c r="EM209" s="374"/>
      <c r="EN209" s="374"/>
      <c r="EO209" s="766">
        <f t="shared" si="275"/>
        <v>0</v>
      </c>
      <c r="EP209" s="374"/>
      <c r="EQ209" s="374"/>
      <c r="ER209" s="374"/>
      <c r="ES209" s="374"/>
      <c r="ET209" s="374"/>
      <c r="EU209" s="377"/>
      <c r="EV209" s="590"/>
      <c r="EW209" s="618">
        <f t="shared" si="249"/>
        <v>0</v>
      </c>
      <c r="EX209" s="709">
        <f t="shared" si="244"/>
        <v>0</v>
      </c>
      <c r="EY209" s="710">
        <f t="shared" si="245"/>
        <v>0</v>
      </c>
      <c r="EZ209" s="710">
        <f t="shared" si="246"/>
        <v>0</v>
      </c>
      <c r="FA209" s="711">
        <f t="shared" si="247"/>
        <v>0</v>
      </c>
      <c r="FB209" s="379"/>
      <c r="FC209" s="378"/>
      <c r="FD209" s="378"/>
      <c r="FE209" s="609"/>
      <c r="FF209" s="381">
        <f t="shared" si="250"/>
        <v>0</v>
      </c>
    </row>
    <row r="210" spans="1:162" s="277" customFormat="1" x14ac:dyDescent="0.15">
      <c r="A210" s="492">
        <v>196</v>
      </c>
      <c r="B210" s="493"/>
      <c r="C210" s="490"/>
      <c r="D210" s="777" t="str">
        <f>IF(C210="","",(VLOOKUP(C210,PD!A:B,2,FALSE)))</f>
        <v/>
      </c>
      <c r="E210" s="390"/>
      <c r="F210" s="390"/>
      <c r="G210" s="547"/>
      <c r="H210" s="528"/>
      <c r="I210" s="376"/>
      <c r="J210" s="528"/>
      <c r="K210" s="377"/>
      <c r="L210" s="373"/>
      <c r="M210" s="547"/>
      <c r="N210" s="374"/>
      <c r="O210" s="530"/>
      <c r="P210" s="528"/>
      <c r="Q210" s="511"/>
      <c r="R210" s="530"/>
      <c r="S210" s="376"/>
      <c r="T210" s="528"/>
      <c r="U210" s="757"/>
      <c r="V210" s="754"/>
      <c r="W210" s="528"/>
      <c r="X210" s="376"/>
      <c r="Y210" s="376"/>
      <c r="Z210" s="511"/>
      <c r="AA210" s="373"/>
      <c r="AB210" s="528"/>
      <c r="AC210" s="377"/>
      <c r="AD210" s="375"/>
      <c r="AE210" s="374"/>
      <c r="AF210" s="492"/>
      <c r="AG210" s="493"/>
      <c r="AH210" s="772"/>
      <c r="AI210" s="531"/>
      <c r="AJ210" s="530"/>
      <c r="AK210" s="541" t="str">
        <f>IF(AJ210="","",(VLOOKUP(AJ210,償却率表!A:B,2,FALSE)))</f>
        <v/>
      </c>
      <c r="AL210" s="505"/>
      <c r="AM210" s="524" t="str">
        <f>IF(AL210="","",(VLOOKUP(AL210,PD!G:H,2,FALSE)))</f>
        <v/>
      </c>
      <c r="AN210" s="599"/>
      <c r="AO210" s="533"/>
      <c r="AP210" s="620"/>
      <c r="AQ210" s="621"/>
      <c r="AR210" s="528" t="str">
        <f t="shared" si="251"/>
        <v/>
      </c>
      <c r="AS210" s="377" t="str">
        <f t="shared" si="276"/>
        <v/>
      </c>
      <c r="AT210" s="540"/>
      <c r="AU210" s="392"/>
      <c r="AV210" s="393"/>
      <c r="AW210" s="577"/>
      <c r="AX210" s="373"/>
      <c r="AY210" s="616"/>
      <c r="AZ210" s="521" t="str">
        <f>IF(AY210="","",(VLOOKUP(AY210,PD!J:K,2,FALSE)))</f>
        <v/>
      </c>
      <c r="BA210" s="528"/>
      <c r="BB210" s="589">
        <f t="shared" si="248"/>
        <v>0</v>
      </c>
      <c r="BC210" s="716"/>
      <c r="BD210" s="376"/>
      <c r="BE210" s="493"/>
      <c r="BF210" s="394">
        <f t="shared" si="252"/>
        <v>0</v>
      </c>
      <c r="BG210" s="395" t="str">
        <f t="shared" si="253"/>
        <v/>
      </c>
      <c r="BH210" s="396" t="str">
        <f t="shared" si="254"/>
        <v/>
      </c>
      <c r="BI210" s="396" t="str">
        <f t="shared" si="255"/>
        <v/>
      </c>
      <c r="BJ210" s="396" t="str">
        <f t="shared" si="256"/>
        <v/>
      </c>
      <c r="BK210" s="396" t="str">
        <f t="shared" si="257"/>
        <v/>
      </c>
      <c r="BL210" s="396" t="str">
        <f t="shared" si="258"/>
        <v/>
      </c>
      <c r="BM210" s="396" t="str">
        <f t="shared" si="259"/>
        <v/>
      </c>
      <c r="BN210" s="396" t="str">
        <f t="shared" si="260"/>
        <v/>
      </c>
      <c r="BO210" s="396" t="str">
        <f t="shared" si="261"/>
        <v/>
      </c>
      <c r="BP210" s="397" t="str">
        <f t="shared" si="262"/>
        <v/>
      </c>
      <c r="BQ210" s="782"/>
      <c r="BR210" s="380"/>
      <c r="BS210" s="600"/>
      <c r="BT210" s="394">
        <f t="shared" si="263"/>
        <v>0</v>
      </c>
      <c r="BU210" s="395" t="str">
        <f t="shared" si="264"/>
        <v/>
      </c>
      <c r="BV210" s="396" t="str">
        <f t="shared" si="265"/>
        <v/>
      </c>
      <c r="BW210" s="396" t="str">
        <f t="shared" si="266"/>
        <v/>
      </c>
      <c r="BX210" s="396" t="str">
        <f t="shared" si="267"/>
        <v/>
      </c>
      <c r="BY210" s="396" t="str">
        <f t="shared" si="268"/>
        <v/>
      </c>
      <c r="BZ210" s="396" t="str">
        <f t="shared" si="269"/>
        <v/>
      </c>
      <c r="CA210" s="396" t="str">
        <f t="shared" si="270"/>
        <v/>
      </c>
      <c r="CB210" s="396" t="str">
        <f t="shared" si="271"/>
        <v/>
      </c>
      <c r="CC210" s="396" t="str">
        <f t="shared" si="272"/>
        <v/>
      </c>
      <c r="CD210" s="396" t="str">
        <f t="shared" si="273"/>
        <v/>
      </c>
      <c r="CE210" s="397" t="str">
        <f t="shared" si="274"/>
        <v/>
      </c>
      <c r="CF210" s="379"/>
      <c r="CG210" s="378"/>
      <c r="CH210" s="378"/>
      <c r="CI210" s="378"/>
      <c r="CJ210" s="382"/>
      <c r="CK210" s="398">
        <f t="shared" si="277"/>
        <v>0</v>
      </c>
      <c r="CL210" s="709">
        <f t="shared" si="278"/>
        <v>0</v>
      </c>
      <c r="CM210" s="710">
        <f t="shared" si="279"/>
        <v>0</v>
      </c>
      <c r="CN210" s="710">
        <f t="shared" si="280"/>
        <v>0</v>
      </c>
      <c r="CO210" s="786">
        <f t="shared" si="281"/>
        <v>0</v>
      </c>
      <c r="CP210" s="617">
        <f t="shared" si="282"/>
        <v>0</v>
      </c>
      <c r="CQ210" s="503"/>
      <c r="CR210" s="373"/>
      <c r="CS210" s="377"/>
      <c r="CT210" s="590"/>
      <c r="CU210" s="590"/>
      <c r="CV210" s="373"/>
      <c r="CW210" s="376"/>
      <c r="CX210" s="376"/>
      <c r="CY210" s="376"/>
      <c r="CZ210" s="376"/>
      <c r="DA210" s="376"/>
      <c r="DB210" s="376"/>
      <c r="DC210" s="376"/>
      <c r="DD210" s="376"/>
      <c r="DE210" s="377"/>
      <c r="DF210" s="373"/>
      <c r="DG210" s="376"/>
      <c r="DH210" s="376"/>
      <c r="DI210" s="376"/>
      <c r="DJ210" s="376"/>
      <c r="DK210" s="376"/>
      <c r="DL210" s="376"/>
      <c r="DM210" s="376"/>
      <c r="DN210" s="376"/>
      <c r="DO210" s="376"/>
      <c r="DP210" s="377"/>
      <c r="DQ210" s="592"/>
      <c r="DR210" s="373"/>
      <c r="DS210" s="376"/>
      <c r="DT210" s="376"/>
      <c r="DU210" s="376"/>
      <c r="DV210" s="376"/>
      <c r="DW210" s="376"/>
      <c r="DX210" s="376"/>
      <c r="DY210" s="376"/>
      <c r="DZ210" s="376"/>
      <c r="EA210" s="376"/>
      <c r="EB210" s="376"/>
      <c r="EC210" s="376"/>
      <c r="ED210" s="376"/>
      <c r="EE210" s="376"/>
      <c r="EF210" s="374"/>
      <c r="EG210" s="374"/>
      <c r="EH210" s="374"/>
      <c r="EI210" s="374"/>
      <c r="EJ210" s="374"/>
      <c r="EK210" s="374"/>
      <c r="EL210" s="374"/>
      <c r="EM210" s="374"/>
      <c r="EN210" s="374"/>
      <c r="EO210" s="766">
        <f t="shared" si="275"/>
        <v>0</v>
      </c>
      <c r="EP210" s="374"/>
      <c r="EQ210" s="374"/>
      <c r="ER210" s="374"/>
      <c r="ES210" s="374"/>
      <c r="ET210" s="374"/>
      <c r="EU210" s="377"/>
      <c r="EV210" s="590"/>
      <c r="EW210" s="618">
        <f t="shared" si="249"/>
        <v>0</v>
      </c>
      <c r="EX210" s="709">
        <f t="shared" si="244"/>
        <v>0</v>
      </c>
      <c r="EY210" s="710">
        <f t="shared" si="245"/>
        <v>0</v>
      </c>
      <c r="EZ210" s="710">
        <f t="shared" si="246"/>
        <v>0</v>
      </c>
      <c r="FA210" s="711">
        <f t="shared" si="247"/>
        <v>0</v>
      </c>
      <c r="FB210" s="379"/>
      <c r="FC210" s="378"/>
      <c r="FD210" s="378"/>
      <c r="FE210" s="609"/>
      <c r="FF210" s="381">
        <f t="shared" si="250"/>
        <v>0</v>
      </c>
    </row>
    <row r="211" spans="1:162" s="277" customFormat="1" x14ac:dyDescent="0.15">
      <c r="A211" s="492">
        <v>197</v>
      </c>
      <c r="B211" s="493"/>
      <c r="C211" s="490"/>
      <c r="D211" s="777" t="str">
        <f>IF(C211="","",(VLOOKUP(C211,PD!A:B,2,FALSE)))</f>
        <v/>
      </c>
      <c r="E211" s="390"/>
      <c r="F211" s="390"/>
      <c r="G211" s="547"/>
      <c r="H211" s="528"/>
      <c r="I211" s="376"/>
      <c r="J211" s="528"/>
      <c r="K211" s="377"/>
      <c r="L211" s="373"/>
      <c r="M211" s="547"/>
      <c r="N211" s="374"/>
      <c r="O211" s="530"/>
      <c r="P211" s="528"/>
      <c r="Q211" s="511"/>
      <c r="R211" s="530"/>
      <c r="S211" s="376"/>
      <c r="T211" s="528"/>
      <c r="U211" s="757"/>
      <c r="V211" s="754"/>
      <c r="W211" s="528"/>
      <c r="X211" s="376"/>
      <c r="Y211" s="376"/>
      <c r="Z211" s="511"/>
      <c r="AA211" s="373"/>
      <c r="AB211" s="528"/>
      <c r="AC211" s="377"/>
      <c r="AD211" s="375"/>
      <c r="AE211" s="374"/>
      <c r="AF211" s="492"/>
      <c r="AG211" s="493"/>
      <c r="AH211" s="772"/>
      <c r="AI211" s="531"/>
      <c r="AJ211" s="530"/>
      <c r="AK211" s="541" t="str">
        <f>IF(AJ211="","",(VLOOKUP(AJ211,償却率表!A:B,2,FALSE)))</f>
        <v/>
      </c>
      <c r="AL211" s="505"/>
      <c r="AM211" s="524" t="str">
        <f>IF(AL211="","",(VLOOKUP(AL211,PD!G:H,2,FALSE)))</f>
        <v/>
      </c>
      <c r="AN211" s="599"/>
      <c r="AO211" s="533"/>
      <c r="AP211" s="620"/>
      <c r="AQ211" s="621"/>
      <c r="AR211" s="528" t="str">
        <f t="shared" si="251"/>
        <v/>
      </c>
      <c r="AS211" s="377" t="str">
        <f t="shared" si="276"/>
        <v/>
      </c>
      <c r="AT211" s="540"/>
      <c r="AU211" s="392"/>
      <c r="AV211" s="393"/>
      <c r="AW211" s="577"/>
      <c r="AX211" s="373"/>
      <c r="AY211" s="616"/>
      <c r="AZ211" s="521" t="str">
        <f>IF(AY211="","",(VLOOKUP(AY211,PD!J:K,2,FALSE)))</f>
        <v/>
      </c>
      <c r="BA211" s="528"/>
      <c r="BB211" s="589">
        <f t="shared" si="248"/>
        <v>0</v>
      </c>
      <c r="BC211" s="716"/>
      <c r="BD211" s="376"/>
      <c r="BE211" s="493"/>
      <c r="BF211" s="394">
        <f t="shared" si="252"/>
        <v>0</v>
      </c>
      <c r="BG211" s="395" t="str">
        <f t="shared" si="253"/>
        <v/>
      </c>
      <c r="BH211" s="396" t="str">
        <f t="shared" si="254"/>
        <v/>
      </c>
      <c r="BI211" s="396" t="str">
        <f t="shared" si="255"/>
        <v/>
      </c>
      <c r="BJ211" s="396" t="str">
        <f t="shared" si="256"/>
        <v/>
      </c>
      <c r="BK211" s="396" t="str">
        <f t="shared" si="257"/>
        <v/>
      </c>
      <c r="BL211" s="396" t="str">
        <f t="shared" si="258"/>
        <v/>
      </c>
      <c r="BM211" s="396" t="str">
        <f t="shared" si="259"/>
        <v/>
      </c>
      <c r="BN211" s="396" t="str">
        <f t="shared" si="260"/>
        <v/>
      </c>
      <c r="BO211" s="396" t="str">
        <f t="shared" si="261"/>
        <v/>
      </c>
      <c r="BP211" s="397" t="str">
        <f t="shared" si="262"/>
        <v/>
      </c>
      <c r="BQ211" s="782"/>
      <c r="BR211" s="380"/>
      <c r="BS211" s="600"/>
      <c r="BT211" s="394">
        <f t="shared" si="263"/>
        <v>0</v>
      </c>
      <c r="BU211" s="395" t="str">
        <f t="shared" si="264"/>
        <v/>
      </c>
      <c r="BV211" s="396" t="str">
        <f t="shared" si="265"/>
        <v/>
      </c>
      <c r="BW211" s="396" t="str">
        <f t="shared" si="266"/>
        <v/>
      </c>
      <c r="BX211" s="396" t="str">
        <f t="shared" si="267"/>
        <v/>
      </c>
      <c r="BY211" s="396" t="str">
        <f t="shared" si="268"/>
        <v/>
      </c>
      <c r="BZ211" s="396" t="str">
        <f t="shared" si="269"/>
        <v/>
      </c>
      <c r="CA211" s="396" t="str">
        <f t="shared" si="270"/>
        <v/>
      </c>
      <c r="CB211" s="396" t="str">
        <f t="shared" si="271"/>
        <v/>
      </c>
      <c r="CC211" s="396" t="str">
        <f t="shared" si="272"/>
        <v/>
      </c>
      <c r="CD211" s="396" t="str">
        <f t="shared" si="273"/>
        <v/>
      </c>
      <c r="CE211" s="397" t="str">
        <f t="shared" si="274"/>
        <v/>
      </c>
      <c r="CF211" s="379"/>
      <c r="CG211" s="378"/>
      <c r="CH211" s="378"/>
      <c r="CI211" s="378"/>
      <c r="CJ211" s="382"/>
      <c r="CK211" s="398">
        <f t="shared" si="277"/>
        <v>0</v>
      </c>
      <c r="CL211" s="709">
        <f t="shared" si="278"/>
        <v>0</v>
      </c>
      <c r="CM211" s="710">
        <f t="shared" si="279"/>
        <v>0</v>
      </c>
      <c r="CN211" s="710">
        <f t="shared" si="280"/>
        <v>0</v>
      </c>
      <c r="CO211" s="786">
        <f t="shared" si="281"/>
        <v>0</v>
      </c>
      <c r="CP211" s="617">
        <f t="shared" si="282"/>
        <v>0</v>
      </c>
      <c r="CQ211" s="503"/>
      <c r="CR211" s="373"/>
      <c r="CS211" s="377"/>
      <c r="CT211" s="590"/>
      <c r="CU211" s="590"/>
      <c r="CV211" s="373"/>
      <c r="CW211" s="376"/>
      <c r="CX211" s="376"/>
      <c r="CY211" s="376"/>
      <c r="CZ211" s="376"/>
      <c r="DA211" s="376"/>
      <c r="DB211" s="376"/>
      <c r="DC211" s="376"/>
      <c r="DD211" s="376"/>
      <c r="DE211" s="377"/>
      <c r="DF211" s="373"/>
      <c r="DG211" s="376"/>
      <c r="DH211" s="376"/>
      <c r="DI211" s="376"/>
      <c r="DJ211" s="376"/>
      <c r="DK211" s="376"/>
      <c r="DL211" s="376"/>
      <c r="DM211" s="376"/>
      <c r="DN211" s="376"/>
      <c r="DO211" s="376"/>
      <c r="DP211" s="377"/>
      <c r="DQ211" s="592"/>
      <c r="DR211" s="373"/>
      <c r="DS211" s="376"/>
      <c r="DT211" s="376"/>
      <c r="DU211" s="376"/>
      <c r="DV211" s="376"/>
      <c r="DW211" s="376"/>
      <c r="DX211" s="376"/>
      <c r="DY211" s="376"/>
      <c r="DZ211" s="376"/>
      <c r="EA211" s="376"/>
      <c r="EB211" s="376"/>
      <c r="EC211" s="376"/>
      <c r="ED211" s="376"/>
      <c r="EE211" s="376"/>
      <c r="EF211" s="374"/>
      <c r="EG211" s="374"/>
      <c r="EH211" s="374"/>
      <c r="EI211" s="374"/>
      <c r="EJ211" s="374"/>
      <c r="EK211" s="374"/>
      <c r="EL211" s="374"/>
      <c r="EM211" s="374"/>
      <c r="EN211" s="374"/>
      <c r="EO211" s="766">
        <f t="shared" si="275"/>
        <v>0</v>
      </c>
      <c r="EP211" s="374"/>
      <c r="EQ211" s="374"/>
      <c r="ER211" s="374"/>
      <c r="ES211" s="374"/>
      <c r="ET211" s="374"/>
      <c r="EU211" s="377"/>
      <c r="EV211" s="590"/>
      <c r="EW211" s="618">
        <f t="shared" si="249"/>
        <v>0</v>
      </c>
      <c r="EX211" s="709">
        <f t="shared" si="244"/>
        <v>0</v>
      </c>
      <c r="EY211" s="710">
        <f t="shared" si="245"/>
        <v>0</v>
      </c>
      <c r="EZ211" s="710">
        <f t="shared" si="246"/>
        <v>0</v>
      </c>
      <c r="FA211" s="711">
        <f t="shared" si="247"/>
        <v>0</v>
      </c>
      <c r="FB211" s="379"/>
      <c r="FC211" s="378"/>
      <c r="FD211" s="378"/>
      <c r="FE211" s="609"/>
      <c r="FF211" s="381">
        <f t="shared" si="250"/>
        <v>0</v>
      </c>
    </row>
    <row r="212" spans="1:162" s="277" customFormat="1" x14ac:dyDescent="0.15">
      <c r="A212" s="492">
        <v>198</v>
      </c>
      <c r="B212" s="493"/>
      <c r="C212" s="490"/>
      <c r="D212" s="777" t="str">
        <f>IF(C212="","",(VLOOKUP(C212,PD!A:B,2,FALSE)))</f>
        <v/>
      </c>
      <c r="E212" s="390"/>
      <c r="F212" s="390"/>
      <c r="G212" s="547"/>
      <c r="H212" s="528"/>
      <c r="I212" s="376"/>
      <c r="J212" s="528"/>
      <c r="K212" s="377"/>
      <c r="L212" s="373"/>
      <c r="M212" s="547"/>
      <c r="N212" s="374"/>
      <c r="O212" s="530"/>
      <c r="P212" s="528"/>
      <c r="Q212" s="511"/>
      <c r="R212" s="530"/>
      <c r="S212" s="376"/>
      <c r="T212" s="528"/>
      <c r="U212" s="757"/>
      <c r="V212" s="754"/>
      <c r="W212" s="528"/>
      <c r="X212" s="376"/>
      <c r="Y212" s="376"/>
      <c r="Z212" s="511"/>
      <c r="AA212" s="373"/>
      <c r="AB212" s="528"/>
      <c r="AC212" s="377"/>
      <c r="AD212" s="375"/>
      <c r="AE212" s="374"/>
      <c r="AF212" s="492"/>
      <c r="AG212" s="493"/>
      <c r="AH212" s="772"/>
      <c r="AI212" s="531"/>
      <c r="AJ212" s="530"/>
      <c r="AK212" s="541" t="str">
        <f>IF(AJ212="","",(VLOOKUP(AJ212,償却率表!A:B,2,FALSE)))</f>
        <v/>
      </c>
      <c r="AL212" s="505"/>
      <c r="AM212" s="524" t="str">
        <f>IF(AL212="","",(VLOOKUP(AL212,PD!G:H,2,FALSE)))</f>
        <v/>
      </c>
      <c r="AN212" s="599"/>
      <c r="AO212" s="533"/>
      <c r="AP212" s="620"/>
      <c r="AQ212" s="621"/>
      <c r="AR212" s="528" t="str">
        <f t="shared" si="251"/>
        <v/>
      </c>
      <c r="AS212" s="377" t="str">
        <f t="shared" si="276"/>
        <v/>
      </c>
      <c r="AT212" s="540"/>
      <c r="AU212" s="392"/>
      <c r="AV212" s="393"/>
      <c r="AW212" s="577"/>
      <c r="AX212" s="373"/>
      <c r="AY212" s="616"/>
      <c r="AZ212" s="521" t="str">
        <f>IF(AY212="","",(VLOOKUP(AY212,PD!J:K,2,FALSE)))</f>
        <v/>
      </c>
      <c r="BA212" s="528"/>
      <c r="BB212" s="589">
        <f t="shared" si="248"/>
        <v>0</v>
      </c>
      <c r="BC212" s="716"/>
      <c r="BD212" s="376"/>
      <c r="BE212" s="493"/>
      <c r="BF212" s="394">
        <f t="shared" si="252"/>
        <v>0</v>
      </c>
      <c r="BG212" s="395" t="str">
        <f t="shared" si="253"/>
        <v/>
      </c>
      <c r="BH212" s="396" t="str">
        <f t="shared" si="254"/>
        <v/>
      </c>
      <c r="BI212" s="396" t="str">
        <f t="shared" si="255"/>
        <v/>
      </c>
      <c r="BJ212" s="396" t="str">
        <f t="shared" si="256"/>
        <v/>
      </c>
      <c r="BK212" s="396" t="str">
        <f t="shared" si="257"/>
        <v/>
      </c>
      <c r="BL212" s="396" t="str">
        <f t="shared" si="258"/>
        <v/>
      </c>
      <c r="BM212" s="396" t="str">
        <f t="shared" si="259"/>
        <v/>
      </c>
      <c r="BN212" s="396" t="str">
        <f t="shared" si="260"/>
        <v/>
      </c>
      <c r="BO212" s="396" t="str">
        <f t="shared" si="261"/>
        <v/>
      </c>
      <c r="BP212" s="397" t="str">
        <f t="shared" si="262"/>
        <v/>
      </c>
      <c r="BQ212" s="782"/>
      <c r="BR212" s="380"/>
      <c r="BS212" s="600"/>
      <c r="BT212" s="394">
        <f t="shared" si="263"/>
        <v>0</v>
      </c>
      <c r="BU212" s="395" t="str">
        <f t="shared" si="264"/>
        <v/>
      </c>
      <c r="BV212" s="396" t="str">
        <f t="shared" si="265"/>
        <v/>
      </c>
      <c r="BW212" s="396" t="str">
        <f t="shared" si="266"/>
        <v/>
      </c>
      <c r="BX212" s="396" t="str">
        <f t="shared" si="267"/>
        <v/>
      </c>
      <c r="BY212" s="396" t="str">
        <f t="shared" si="268"/>
        <v/>
      </c>
      <c r="BZ212" s="396" t="str">
        <f t="shared" si="269"/>
        <v/>
      </c>
      <c r="CA212" s="396" t="str">
        <f t="shared" si="270"/>
        <v/>
      </c>
      <c r="CB212" s="396" t="str">
        <f t="shared" si="271"/>
        <v/>
      </c>
      <c r="CC212" s="396" t="str">
        <f t="shared" si="272"/>
        <v/>
      </c>
      <c r="CD212" s="396" t="str">
        <f t="shared" si="273"/>
        <v/>
      </c>
      <c r="CE212" s="397" t="str">
        <f t="shared" si="274"/>
        <v/>
      </c>
      <c r="CF212" s="379"/>
      <c r="CG212" s="378"/>
      <c r="CH212" s="378"/>
      <c r="CI212" s="378"/>
      <c r="CJ212" s="382"/>
      <c r="CK212" s="398">
        <f t="shared" si="277"/>
        <v>0</v>
      </c>
      <c r="CL212" s="709">
        <f t="shared" si="278"/>
        <v>0</v>
      </c>
      <c r="CM212" s="710">
        <f t="shared" si="279"/>
        <v>0</v>
      </c>
      <c r="CN212" s="710">
        <f t="shared" si="280"/>
        <v>0</v>
      </c>
      <c r="CO212" s="786">
        <f t="shared" si="281"/>
        <v>0</v>
      </c>
      <c r="CP212" s="617">
        <f t="shared" si="282"/>
        <v>0</v>
      </c>
      <c r="CQ212" s="503"/>
      <c r="CR212" s="373"/>
      <c r="CS212" s="377"/>
      <c r="CT212" s="590"/>
      <c r="CU212" s="590"/>
      <c r="CV212" s="373"/>
      <c r="CW212" s="376"/>
      <c r="CX212" s="376"/>
      <c r="CY212" s="376"/>
      <c r="CZ212" s="376"/>
      <c r="DA212" s="376"/>
      <c r="DB212" s="376"/>
      <c r="DC212" s="376"/>
      <c r="DD212" s="376"/>
      <c r="DE212" s="377"/>
      <c r="DF212" s="373"/>
      <c r="DG212" s="376"/>
      <c r="DH212" s="376"/>
      <c r="DI212" s="376"/>
      <c r="DJ212" s="376"/>
      <c r="DK212" s="376"/>
      <c r="DL212" s="376"/>
      <c r="DM212" s="376"/>
      <c r="DN212" s="376"/>
      <c r="DO212" s="376"/>
      <c r="DP212" s="377"/>
      <c r="DQ212" s="592"/>
      <c r="DR212" s="373"/>
      <c r="DS212" s="376"/>
      <c r="DT212" s="376"/>
      <c r="DU212" s="376"/>
      <c r="DV212" s="376"/>
      <c r="DW212" s="376"/>
      <c r="DX212" s="376"/>
      <c r="DY212" s="376"/>
      <c r="DZ212" s="376"/>
      <c r="EA212" s="376"/>
      <c r="EB212" s="376"/>
      <c r="EC212" s="376"/>
      <c r="ED212" s="376"/>
      <c r="EE212" s="376"/>
      <c r="EF212" s="374"/>
      <c r="EG212" s="374"/>
      <c r="EH212" s="374"/>
      <c r="EI212" s="374"/>
      <c r="EJ212" s="374"/>
      <c r="EK212" s="374"/>
      <c r="EL212" s="374"/>
      <c r="EM212" s="374"/>
      <c r="EN212" s="374"/>
      <c r="EO212" s="766">
        <f t="shared" si="275"/>
        <v>0</v>
      </c>
      <c r="EP212" s="374"/>
      <c r="EQ212" s="374"/>
      <c r="ER212" s="374"/>
      <c r="ES212" s="374"/>
      <c r="ET212" s="374"/>
      <c r="EU212" s="377"/>
      <c r="EV212" s="590"/>
      <c r="EW212" s="618">
        <f t="shared" si="249"/>
        <v>0</v>
      </c>
      <c r="EX212" s="709">
        <f t="shared" si="244"/>
        <v>0</v>
      </c>
      <c r="EY212" s="710">
        <f t="shared" si="245"/>
        <v>0</v>
      </c>
      <c r="EZ212" s="710">
        <f t="shared" si="246"/>
        <v>0</v>
      </c>
      <c r="FA212" s="711">
        <f t="shared" si="247"/>
        <v>0</v>
      </c>
      <c r="FB212" s="379"/>
      <c r="FC212" s="378"/>
      <c r="FD212" s="378"/>
      <c r="FE212" s="609"/>
      <c r="FF212" s="381">
        <f t="shared" si="250"/>
        <v>0</v>
      </c>
    </row>
    <row r="213" spans="1:162" s="277" customFormat="1" x14ac:dyDescent="0.15">
      <c r="A213" s="492">
        <v>199</v>
      </c>
      <c r="B213" s="493"/>
      <c r="C213" s="490"/>
      <c r="D213" s="777" t="str">
        <f>IF(C213="","",(VLOOKUP(C213,PD!A:B,2,FALSE)))</f>
        <v/>
      </c>
      <c r="E213" s="390"/>
      <c r="F213" s="390"/>
      <c r="G213" s="547"/>
      <c r="H213" s="528"/>
      <c r="I213" s="376"/>
      <c r="J213" s="528"/>
      <c r="K213" s="377"/>
      <c r="L213" s="373"/>
      <c r="M213" s="547"/>
      <c r="N213" s="374"/>
      <c r="O213" s="530"/>
      <c r="P213" s="528"/>
      <c r="Q213" s="511"/>
      <c r="R213" s="530"/>
      <c r="S213" s="376"/>
      <c r="T213" s="528"/>
      <c r="U213" s="757"/>
      <c r="V213" s="754"/>
      <c r="W213" s="528"/>
      <c r="X213" s="376"/>
      <c r="Y213" s="376"/>
      <c r="Z213" s="511"/>
      <c r="AA213" s="373"/>
      <c r="AB213" s="528"/>
      <c r="AC213" s="377"/>
      <c r="AD213" s="375"/>
      <c r="AE213" s="374"/>
      <c r="AF213" s="492"/>
      <c r="AG213" s="493"/>
      <c r="AH213" s="772"/>
      <c r="AI213" s="531"/>
      <c r="AJ213" s="530"/>
      <c r="AK213" s="541" t="str">
        <f>IF(AJ213="","",(VLOOKUP(AJ213,償却率表!A:B,2,FALSE)))</f>
        <v/>
      </c>
      <c r="AL213" s="505"/>
      <c r="AM213" s="524" t="str">
        <f>IF(AL213="","",(VLOOKUP(AL213,PD!G:H,2,FALSE)))</f>
        <v/>
      </c>
      <c r="AN213" s="599"/>
      <c r="AO213" s="533"/>
      <c r="AP213" s="620"/>
      <c r="AQ213" s="621"/>
      <c r="AR213" s="528" t="str">
        <f t="shared" si="251"/>
        <v/>
      </c>
      <c r="AS213" s="377" t="str">
        <f t="shared" si="276"/>
        <v/>
      </c>
      <c r="AT213" s="540"/>
      <c r="AU213" s="392"/>
      <c r="AV213" s="393"/>
      <c r="AW213" s="577"/>
      <c r="AX213" s="373"/>
      <c r="AY213" s="616"/>
      <c r="AZ213" s="521" t="str">
        <f>IF(AY213="","",(VLOOKUP(AY213,PD!J:K,2,FALSE)))</f>
        <v/>
      </c>
      <c r="BA213" s="528"/>
      <c r="BB213" s="589">
        <f t="shared" si="248"/>
        <v>0</v>
      </c>
      <c r="BC213" s="716"/>
      <c r="BD213" s="376"/>
      <c r="BE213" s="493"/>
      <c r="BF213" s="394">
        <f t="shared" si="252"/>
        <v>0</v>
      </c>
      <c r="BG213" s="395" t="str">
        <f t="shared" si="253"/>
        <v/>
      </c>
      <c r="BH213" s="396" t="str">
        <f t="shared" si="254"/>
        <v/>
      </c>
      <c r="BI213" s="396" t="str">
        <f t="shared" si="255"/>
        <v/>
      </c>
      <c r="BJ213" s="396" t="str">
        <f t="shared" si="256"/>
        <v/>
      </c>
      <c r="BK213" s="396" t="str">
        <f t="shared" si="257"/>
        <v/>
      </c>
      <c r="BL213" s="396" t="str">
        <f t="shared" si="258"/>
        <v/>
      </c>
      <c r="BM213" s="396" t="str">
        <f t="shared" si="259"/>
        <v/>
      </c>
      <c r="BN213" s="396" t="str">
        <f t="shared" si="260"/>
        <v/>
      </c>
      <c r="BO213" s="396" t="str">
        <f t="shared" si="261"/>
        <v/>
      </c>
      <c r="BP213" s="397" t="str">
        <f t="shared" si="262"/>
        <v/>
      </c>
      <c r="BQ213" s="782"/>
      <c r="BR213" s="380"/>
      <c r="BS213" s="600"/>
      <c r="BT213" s="394">
        <f t="shared" si="263"/>
        <v>0</v>
      </c>
      <c r="BU213" s="395" t="str">
        <f t="shared" si="264"/>
        <v/>
      </c>
      <c r="BV213" s="396" t="str">
        <f t="shared" si="265"/>
        <v/>
      </c>
      <c r="BW213" s="396" t="str">
        <f t="shared" si="266"/>
        <v/>
      </c>
      <c r="BX213" s="396" t="str">
        <f t="shared" si="267"/>
        <v/>
      </c>
      <c r="BY213" s="396" t="str">
        <f t="shared" si="268"/>
        <v/>
      </c>
      <c r="BZ213" s="396" t="str">
        <f t="shared" si="269"/>
        <v/>
      </c>
      <c r="CA213" s="396" t="str">
        <f t="shared" si="270"/>
        <v/>
      </c>
      <c r="CB213" s="396" t="str">
        <f t="shared" si="271"/>
        <v/>
      </c>
      <c r="CC213" s="396" t="str">
        <f t="shared" si="272"/>
        <v/>
      </c>
      <c r="CD213" s="396" t="str">
        <f t="shared" si="273"/>
        <v/>
      </c>
      <c r="CE213" s="397" t="str">
        <f t="shared" si="274"/>
        <v/>
      </c>
      <c r="CF213" s="379"/>
      <c r="CG213" s="378"/>
      <c r="CH213" s="378"/>
      <c r="CI213" s="378"/>
      <c r="CJ213" s="382"/>
      <c r="CK213" s="398">
        <f t="shared" si="277"/>
        <v>0</v>
      </c>
      <c r="CL213" s="709">
        <f t="shared" si="278"/>
        <v>0</v>
      </c>
      <c r="CM213" s="710">
        <f t="shared" si="279"/>
        <v>0</v>
      </c>
      <c r="CN213" s="710">
        <f t="shared" si="280"/>
        <v>0</v>
      </c>
      <c r="CO213" s="786">
        <f t="shared" si="281"/>
        <v>0</v>
      </c>
      <c r="CP213" s="617">
        <f t="shared" si="282"/>
        <v>0</v>
      </c>
      <c r="CQ213" s="503"/>
      <c r="CR213" s="373"/>
      <c r="CS213" s="377"/>
      <c r="CT213" s="590"/>
      <c r="CU213" s="590"/>
      <c r="CV213" s="373"/>
      <c r="CW213" s="376"/>
      <c r="CX213" s="376"/>
      <c r="CY213" s="376"/>
      <c r="CZ213" s="376"/>
      <c r="DA213" s="376"/>
      <c r="DB213" s="376"/>
      <c r="DC213" s="376"/>
      <c r="DD213" s="376"/>
      <c r="DE213" s="377"/>
      <c r="DF213" s="373"/>
      <c r="DG213" s="376"/>
      <c r="DH213" s="376"/>
      <c r="DI213" s="376"/>
      <c r="DJ213" s="376"/>
      <c r="DK213" s="376"/>
      <c r="DL213" s="376"/>
      <c r="DM213" s="376"/>
      <c r="DN213" s="376"/>
      <c r="DO213" s="376"/>
      <c r="DP213" s="377"/>
      <c r="DQ213" s="592"/>
      <c r="DR213" s="373"/>
      <c r="DS213" s="376"/>
      <c r="DT213" s="376"/>
      <c r="DU213" s="376"/>
      <c r="DV213" s="376"/>
      <c r="DW213" s="376"/>
      <c r="DX213" s="376"/>
      <c r="DY213" s="376"/>
      <c r="DZ213" s="376"/>
      <c r="EA213" s="376"/>
      <c r="EB213" s="376"/>
      <c r="EC213" s="376"/>
      <c r="ED213" s="376"/>
      <c r="EE213" s="376"/>
      <c r="EF213" s="374"/>
      <c r="EG213" s="374"/>
      <c r="EH213" s="374"/>
      <c r="EI213" s="374"/>
      <c r="EJ213" s="374"/>
      <c r="EK213" s="374"/>
      <c r="EL213" s="374"/>
      <c r="EM213" s="374"/>
      <c r="EN213" s="374"/>
      <c r="EO213" s="766">
        <f t="shared" si="275"/>
        <v>0</v>
      </c>
      <c r="EP213" s="374"/>
      <c r="EQ213" s="374"/>
      <c r="ER213" s="374"/>
      <c r="ES213" s="374"/>
      <c r="ET213" s="374"/>
      <c r="EU213" s="377"/>
      <c r="EV213" s="590"/>
      <c r="EW213" s="618">
        <f t="shared" si="249"/>
        <v>0</v>
      </c>
      <c r="EX213" s="709">
        <f t="shared" si="244"/>
        <v>0</v>
      </c>
      <c r="EY213" s="710">
        <f t="shared" si="245"/>
        <v>0</v>
      </c>
      <c r="EZ213" s="710">
        <f t="shared" si="246"/>
        <v>0</v>
      </c>
      <c r="FA213" s="711">
        <f t="shared" si="247"/>
        <v>0</v>
      </c>
      <c r="FB213" s="379"/>
      <c r="FC213" s="378"/>
      <c r="FD213" s="378"/>
      <c r="FE213" s="609"/>
      <c r="FF213" s="381">
        <f t="shared" si="250"/>
        <v>0</v>
      </c>
    </row>
    <row r="214" spans="1:162" s="277" customFormat="1" x14ac:dyDescent="0.15">
      <c r="A214" s="492">
        <v>200</v>
      </c>
      <c r="B214" s="493"/>
      <c r="C214" s="490"/>
      <c r="D214" s="777" t="str">
        <f>IF(C214="","",(VLOOKUP(C214,PD!A:B,2,FALSE)))</f>
        <v/>
      </c>
      <c r="E214" s="390"/>
      <c r="F214" s="390"/>
      <c r="G214" s="547"/>
      <c r="H214" s="528"/>
      <c r="I214" s="376"/>
      <c r="J214" s="528"/>
      <c r="K214" s="377"/>
      <c r="L214" s="373"/>
      <c r="M214" s="547"/>
      <c r="N214" s="374"/>
      <c r="O214" s="530"/>
      <c r="P214" s="528"/>
      <c r="Q214" s="511"/>
      <c r="R214" s="530"/>
      <c r="S214" s="376"/>
      <c r="T214" s="528"/>
      <c r="U214" s="757"/>
      <c r="V214" s="754"/>
      <c r="W214" s="528"/>
      <c r="X214" s="376"/>
      <c r="Y214" s="376"/>
      <c r="Z214" s="511"/>
      <c r="AA214" s="373"/>
      <c r="AB214" s="528"/>
      <c r="AC214" s="377"/>
      <c r="AD214" s="375"/>
      <c r="AE214" s="374"/>
      <c r="AF214" s="492"/>
      <c r="AG214" s="493"/>
      <c r="AH214" s="772"/>
      <c r="AI214" s="531"/>
      <c r="AJ214" s="530"/>
      <c r="AK214" s="541" t="str">
        <f>IF(AJ214="","",(VLOOKUP(AJ214,償却率表!A:B,2,FALSE)))</f>
        <v/>
      </c>
      <c r="AL214" s="505"/>
      <c r="AM214" s="524" t="str">
        <f>IF(AL214="","",(VLOOKUP(AL214,PD!G:H,2,FALSE)))</f>
        <v/>
      </c>
      <c r="AN214" s="599"/>
      <c r="AO214" s="533"/>
      <c r="AP214" s="620"/>
      <c r="AQ214" s="621"/>
      <c r="AR214" s="528" t="str">
        <f t="shared" si="251"/>
        <v/>
      </c>
      <c r="AS214" s="377" t="str">
        <f t="shared" si="276"/>
        <v/>
      </c>
      <c r="AT214" s="540"/>
      <c r="AU214" s="392"/>
      <c r="AV214" s="393"/>
      <c r="AW214" s="577"/>
      <c r="AX214" s="373"/>
      <c r="AY214" s="616"/>
      <c r="AZ214" s="521" t="str">
        <f>IF(AY214="","",(VLOOKUP(AY214,PD!J:K,2,FALSE)))</f>
        <v/>
      </c>
      <c r="BA214" s="528"/>
      <c r="BB214" s="589">
        <f t="shared" si="248"/>
        <v>0</v>
      </c>
      <c r="BC214" s="716"/>
      <c r="BD214" s="376"/>
      <c r="BE214" s="493"/>
      <c r="BF214" s="394">
        <f t="shared" si="252"/>
        <v>0</v>
      </c>
      <c r="BG214" s="395" t="str">
        <f t="shared" si="253"/>
        <v/>
      </c>
      <c r="BH214" s="396" t="str">
        <f t="shared" si="254"/>
        <v/>
      </c>
      <c r="BI214" s="396" t="str">
        <f t="shared" si="255"/>
        <v/>
      </c>
      <c r="BJ214" s="396" t="str">
        <f t="shared" si="256"/>
        <v/>
      </c>
      <c r="BK214" s="396" t="str">
        <f t="shared" si="257"/>
        <v/>
      </c>
      <c r="BL214" s="396" t="str">
        <f t="shared" si="258"/>
        <v/>
      </c>
      <c r="BM214" s="396" t="str">
        <f t="shared" si="259"/>
        <v/>
      </c>
      <c r="BN214" s="396" t="str">
        <f t="shared" si="260"/>
        <v/>
      </c>
      <c r="BO214" s="396" t="str">
        <f t="shared" si="261"/>
        <v/>
      </c>
      <c r="BP214" s="397" t="str">
        <f t="shared" si="262"/>
        <v/>
      </c>
      <c r="BQ214" s="782"/>
      <c r="BR214" s="380"/>
      <c r="BS214" s="600"/>
      <c r="BT214" s="394">
        <f t="shared" si="263"/>
        <v>0</v>
      </c>
      <c r="BU214" s="395" t="str">
        <f t="shared" si="264"/>
        <v/>
      </c>
      <c r="BV214" s="396" t="str">
        <f t="shared" si="265"/>
        <v/>
      </c>
      <c r="BW214" s="396" t="str">
        <f t="shared" si="266"/>
        <v/>
      </c>
      <c r="BX214" s="396" t="str">
        <f t="shared" si="267"/>
        <v/>
      </c>
      <c r="BY214" s="396" t="str">
        <f t="shared" si="268"/>
        <v/>
      </c>
      <c r="BZ214" s="396" t="str">
        <f t="shared" si="269"/>
        <v/>
      </c>
      <c r="CA214" s="396" t="str">
        <f t="shared" si="270"/>
        <v/>
      </c>
      <c r="CB214" s="396" t="str">
        <f t="shared" si="271"/>
        <v/>
      </c>
      <c r="CC214" s="396" t="str">
        <f t="shared" si="272"/>
        <v/>
      </c>
      <c r="CD214" s="396" t="str">
        <f t="shared" si="273"/>
        <v/>
      </c>
      <c r="CE214" s="397" t="str">
        <f t="shared" si="274"/>
        <v/>
      </c>
      <c r="CF214" s="379"/>
      <c r="CG214" s="378"/>
      <c r="CH214" s="378"/>
      <c r="CI214" s="378"/>
      <c r="CJ214" s="382"/>
      <c r="CK214" s="398">
        <f t="shared" si="277"/>
        <v>0</v>
      </c>
      <c r="CL214" s="709">
        <f t="shared" si="278"/>
        <v>0</v>
      </c>
      <c r="CM214" s="710">
        <f t="shared" si="279"/>
        <v>0</v>
      </c>
      <c r="CN214" s="710">
        <f t="shared" si="280"/>
        <v>0</v>
      </c>
      <c r="CO214" s="786">
        <f t="shared" si="281"/>
        <v>0</v>
      </c>
      <c r="CP214" s="617">
        <f t="shared" si="282"/>
        <v>0</v>
      </c>
      <c r="CQ214" s="503"/>
      <c r="CR214" s="373"/>
      <c r="CS214" s="377"/>
      <c r="CT214" s="590"/>
      <c r="CU214" s="590"/>
      <c r="CV214" s="373"/>
      <c r="CW214" s="376"/>
      <c r="CX214" s="376"/>
      <c r="CY214" s="376"/>
      <c r="CZ214" s="376"/>
      <c r="DA214" s="376"/>
      <c r="DB214" s="376"/>
      <c r="DC214" s="376"/>
      <c r="DD214" s="376"/>
      <c r="DE214" s="377"/>
      <c r="DF214" s="373"/>
      <c r="DG214" s="376"/>
      <c r="DH214" s="376"/>
      <c r="DI214" s="376"/>
      <c r="DJ214" s="376"/>
      <c r="DK214" s="376"/>
      <c r="DL214" s="376"/>
      <c r="DM214" s="376"/>
      <c r="DN214" s="376"/>
      <c r="DO214" s="376"/>
      <c r="DP214" s="377"/>
      <c r="DQ214" s="592"/>
      <c r="DR214" s="373"/>
      <c r="DS214" s="376"/>
      <c r="DT214" s="376"/>
      <c r="DU214" s="376"/>
      <c r="DV214" s="376"/>
      <c r="DW214" s="376"/>
      <c r="DX214" s="376"/>
      <c r="DY214" s="376"/>
      <c r="DZ214" s="376"/>
      <c r="EA214" s="376"/>
      <c r="EB214" s="376"/>
      <c r="EC214" s="376"/>
      <c r="ED214" s="376"/>
      <c r="EE214" s="376"/>
      <c r="EF214" s="374"/>
      <c r="EG214" s="374"/>
      <c r="EH214" s="374"/>
      <c r="EI214" s="374"/>
      <c r="EJ214" s="374"/>
      <c r="EK214" s="374"/>
      <c r="EL214" s="374"/>
      <c r="EM214" s="374"/>
      <c r="EN214" s="374"/>
      <c r="EO214" s="766">
        <f t="shared" si="275"/>
        <v>0</v>
      </c>
      <c r="EP214" s="374"/>
      <c r="EQ214" s="374"/>
      <c r="ER214" s="374"/>
      <c r="ES214" s="374"/>
      <c r="ET214" s="374"/>
      <c r="EU214" s="377"/>
      <c r="EV214" s="590"/>
      <c r="EW214" s="618">
        <f t="shared" si="249"/>
        <v>0</v>
      </c>
      <c r="EX214" s="709">
        <f t="shared" ref="EX214:EX222" si="283">IF($A$1=BA214,0,IF(AND(BE214&lt;&gt;"",$A$1=BD214),0,IF(AND(BR214&lt;$A$1,BS214&gt;=20),0,IF(AZ214=4,1,IF(AQ214="",0,IF($A$1=$AQ214,0,IF(AZ214=1,AT214,IF(AZ214=2,INT(AU214*AH214),IF(AZ214=3,AV214,IF(AZ214=4,1,))))))))))</f>
        <v>0</v>
      </c>
      <c r="EY214" s="710">
        <f t="shared" ref="EY214:EY222" si="284">IF(OR(AM214=3,AZ214=4),0,IF(EX214=0,0,IF(EX214="","",IF(AND(BE214&lt;&gt;"",$A$1=BD214),0,IF(AND(BR214&lt;$A$1,BS214&gt;=20),0,IF($A$1=AQ214,0,IF(OR(AQ214="",AK214="",AK214=0),0,IF(AM214=1,IF(0&gt;EX214-(($AR214-2)*INT($EX214*$AK214)),0,IF(OR(AR214-1&gt;AJ214,AR214=0),0,IF(OR(AJ214=AR214-1,EX214-(($AR214-2)*INT($EX214*$AK214))&lt;INT(AK214*EX214)),EX214-(($AR214-2)*INT($EX214*$AK214))-1,IF($A$1-1=$AQ214,0,IF($A$1-1&gt;$AQ214,INT(AK214*EX214)))))),IF(AM214=2,IF(0&gt;EX214-(($AR214-2)*INT($EX214*$AK214)),0,IF(OR(AR214-1&gt;AJ214,AR214=0),0,IF(OR(AJ214=AR214-1,EX214-(($AR214-2)*INT($EX214*$AK214))&lt;INT(AK214*EX214)),EX214-(($AR214-2)*INT($EX214*$AK214)),IF($A$1-1=$AQ214,0,IF($A$1-1&gt;$AQ214,INT(AK214*EX214)))))))))))))))</f>
        <v>0</v>
      </c>
      <c r="EZ214" s="710">
        <f t="shared" ref="EZ214:EZ222" si="285">IF(OR(AM214=3,AZ214=4),0,IF(EX214=0,0,IF(EX214="","",IF(AND(BE214&lt;&gt;"",$A$1=BD214),0,IF(AND(BR214&lt;$A$1,BS214&gt;=20),0,IF($A$1=AQ214,0,IF(AM214=1,IF(OR(EX214=0,AK214="",AK214=0),0,IF($AR214-1&gt;$AJ214,EX214-1,IF($A$1-1&lt;=AQ214,0,IF(OR(AJ214=AR214-1,EX214-(($AR214-2)*INT($EX214*$AK214))&lt;INT(AK214*EX214)),EX214-1,(($AR214-1)*INT($EX214*$AK214)))))),IF(AM214=2,IF(EX214=0,0,IF($AR214-1&gt;$AJ214,EX214,IF($A$1-1&lt;=AQ214,0,IF(OR(AJ214=AR214-1,EX214-(($AR214-2)*INT($EX214*$AK214))&lt;INT(AK214*EX214)),EX214,(($AR214-1)*INT($EX214*$AK214))))))))))))))</f>
        <v>0</v>
      </c>
      <c r="FA214" s="711">
        <f t="shared" ref="FA214:FA222" si="286">IF(EX214=0,0,IF(EX214="","",IF(AND(BE214&lt;&gt;"",$A$1=BD214),0,IF(AND(BR214&lt;$A$1,BS214&gt;=20),0,IF(AZ214=4,1,IF(AQ214="",0,IF($A$1=$AQ214,0,INT(EX214-EZ214))))))))</f>
        <v>0</v>
      </c>
      <c r="FB214" s="379"/>
      <c r="FC214" s="378"/>
      <c r="FD214" s="378"/>
      <c r="FE214" s="609"/>
      <c r="FF214" s="381">
        <f t="shared" si="250"/>
        <v>0</v>
      </c>
    </row>
    <row r="215" spans="1:162" s="277" customFormat="1" x14ac:dyDescent="0.15">
      <c r="A215" s="492"/>
      <c r="B215" s="493"/>
      <c r="C215" s="490"/>
      <c r="D215" s="777" t="str">
        <f>IF(C215="","",(VLOOKUP(C215,PD!A:B,2,FALSE)))</f>
        <v/>
      </c>
      <c r="E215" s="390"/>
      <c r="F215" s="390"/>
      <c r="G215" s="547"/>
      <c r="H215" s="528"/>
      <c r="I215" s="376"/>
      <c r="J215" s="528"/>
      <c r="K215" s="377"/>
      <c r="L215" s="373"/>
      <c r="M215" s="547"/>
      <c r="N215" s="374"/>
      <c r="O215" s="530"/>
      <c r="P215" s="528"/>
      <c r="Q215" s="511"/>
      <c r="R215" s="530"/>
      <c r="S215" s="376"/>
      <c r="T215" s="528"/>
      <c r="U215" s="757"/>
      <c r="V215" s="754"/>
      <c r="W215" s="528"/>
      <c r="X215" s="376"/>
      <c r="Y215" s="376"/>
      <c r="Z215" s="511"/>
      <c r="AA215" s="373"/>
      <c r="AB215" s="528"/>
      <c r="AC215" s="377"/>
      <c r="AD215" s="375"/>
      <c r="AE215" s="374"/>
      <c r="AF215" s="492"/>
      <c r="AG215" s="493"/>
      <c r="AH215" s="772"/>
      <c r="AI215" s="531"/>
      <c r="AJ215" s="530"/>
      <c r="AK215" s="541" t="str">
        <f>IF(AJ215="","",(VLOOKUP(AJ215,償却率表!A:B,2,FALSE)))</f>
        <v/>
      </c>
      <c r="AL215" s="505"/>
      <c r="AM215" s="524" t="str">
        <f>IF(AL215="","",(VLOOKUP(AL215,PD!G:H,2,FALSE)))</f>
        <v/>
      </c>
      <c r="AN215" s="599"/>
      <c r="AO215" s="533"/>
      <c r="AP215" s="620"/>
      <c r="AQ215" s="621"/>
      <c r="AR215" s="528" t="str">
        <f t="shared" si="251"/>
        <v/>
      </c>
      <c r="AS215" s="377" t="str">
        <f t="shared" si="276"/>
        <v/>
      </c>
      <c r="AT215" s="540"/>
      <c r="AU215" s="392"/>
      <c r="AV215" s="393"/>
      <c r="AW215" s="577"/>
      <c r="AX215" s="373"/>
      <c r="AY215" s="616"/>
      <c r="AZ215" s="521" t="str">
        <f>IF(AY215="","",(VLOOKUP(AY215,PD!J:K,2,FALSE)))</f>
        <v/>
      </c>
      <c r="BA215" s="528"/>
      <c r="BB215" s="589">
        <f t="shared" si="248"/>
        <v>0</v>
      </c>
      <c r="BC215" s="716"/>
      <c r="BD215" s="376"/>
      <c r="BE215" s="493"/>
      <c r="BF215" s="394">
        <f t="shared" si="252"/>
        <v>0</v>
      </c>
      <c r="BG215" s="395" t="str">
        <f t="shared" si="253"/>
        <v/>
      </c>
      <c r="BH215" s="396" t="str">
        <f t="shared" si="254"/>
        <v/>
      </c>
      <c r="BI215" s="396" t="str">
        <f t="shared" si="255"/>
        <v/>
      </c>
      <c r="BJ215" s="396" t="str">
        <f t="shared" si="256"/>
        <v/>
      </c>
      <c r="BK215" s="396" t="str">
        <f t="shared" si="257"/>
        <v/>
      </c>
      <c r="BL215" s="396" t="str">
        <f t="shared" si="258"/>
        <v/>
      </c>
      <c r="BM215" s="396" t="str">
        <f t="shared" si="259"/>
        <v/>
      </c>
      <c r="BN215" s="396" t="str">
        <f t="shared" si="260"/>
        <v/>
      </c>
      <c r="BO215" s="396" t="str">
        <f t="shared" si="261"/>
        <v/>
      </c>
      <c r="BP215" s="397" t="str">
        <f t="shared" si="262"/>
        <v/>
      </c>
      <c r="BQ215" s="782"/>
      <c r="BR215" s="380"/>
      <c r="BS215" s="600"/>
      <c r="BT215" s="394">
        <f t="shared" si="263"/>
        <v>0</v>
      </c>
      <c r="BU215" s="395" t="str">
        <f t="shared" si="264"/>
        <v/>
      </c>
      <c r="BV215" s="396" t="str">
        <f t="shared" si="265"/>
        <v/>
      </c>
      <c r="BW215" s="396" t="str">
        <f t="shared" si="266"/>
        <v/>
      </c>
      <c r="BX215" s="396" t="str">
        <f t="shared" si="267"/>
        <v/>
      </c>
      <c r="BY215" s="396" t="str">
        <f t="shared" si="268"/>
        <v/>
      </c>
      <c r="BZ215" s="396" t="str">
        <f t="shared" si="269"/>
        <v/>
      </c>
      <c r="CA215" s="396" t="str">
        <f t="shared" si="270"/>
        <v/>
      </c>
      <c r="CB215" s="396" t="str">
        <f t="shared" si="271"/>
        <v/>
      </c>
      <c r="CC215" s="396" t="str">
        <f t="shared" si="272"/>
        <v/>
      </c>
      <c r="CD215" s="396" t="str">
        <f t="shared" si="273"/>
        <v/>
      </c>
      <c r="CE215" s="397" t="str">
        <f t="shared" si="274"/>
        <v/>
      </c>
      <c r="CF215" s="379"/>
      <c r="CG215" s="378"/>
      <c r="CH215" s="378"/>
      <c r="CI215" s="378"/>
      <c r="CJ215" s="382"/>
      <c r="CK215" s="398">
        <f t="shared" si="277"/>
        <v>0</v>
      </c>
      <c r="CL215" s="709">
        <f t="shared" si="278"/>
        <v>0</v>
      </c>
      <c r="CM215" s="710">
        <f t="shared" si="279"/>
        <v>0</v>
      </c>
      <c r="CN215" s="710">
        <f t="shared" si="280"/>
        <v>0</v>
      </c>
      <c r="CO215" s="786">
        <f t="shared" si="281"/>
        <v>0</v>
      </c>
      <c r="CP215" s="617">
        <f t="shared" si="282"/>
        <v>0</v>
      </c>
      <c r="CQ215" s="503"/>
      <c r="CR215" s="373"/>
      <c r="CS215" s="377"/>
      <c r="CT215" s="590"/>
      <c r="CU215" s="590"/>
      <c r="CV215" s="373"/>
      <c r="CW215" s="376"/>
      <c r="CX215" s="376"/>
      <c r="CY215" s="376"/>
      <c r="CZ215" s="376"/>
      <c r="DA215" s="376"/>
      <c r="DB215" s="376"/>
      <c r="DC215" s="376"/>
      <c r="DD215" s="376"/>
      <c r="DE215" s="377"/>
      <c r="DF215" s="373"/>
      <c r="DG215" s="376"/>
      <c r="DH215" s="376"/>
      <c r="DI215" s="376"/>
      <c r="DJ215" s="376"/>
      <c r="DK215" s="376"/>
      <c r="DL215" s="376"/>
      <c r="DM215" s="376"/>
      <c r="DN215" s="376"/>
      <c r="DO215" s="376"/>
      <c r="DP215" s="377"/>
      <c r="DQ215" s="592"/>
      <c r="DR215" s="373"/>
      <c r="DS215" s="376"/>
      <c r="DT215" s="376"/>
      <c r="DU215" s="376"/>
      <c r="DV215" s="376"/>
      <c r="DW215" s="376"/>
      <c r="DX215" s="376"/>
      <c r="DY215" s="376"/>
      <c r="DZ215" s="376"/>
      <c r="EA215" s="376"/>
      <c r="EB215" s="376"/>
      <c r="EC215" s="376"/>
      <c r="ED215" s="376"/>
      <c r="EE215" s="376"/>
      <c r="EF215" s="374"/>
      <c r="EG215" s="374"/>
      <c r="EH215" s="374"/>
      <c r="EI215" s="374"/>
      <c r="EJ215" s="374"/>
      <c r="EK215" s="374"/>
      <c r="EL215" s="374"/>
      <c r="EM215" s="374"/>
      <c r="EN215" s="374"/>
      <c r="EO215" s="766">
        <f t="shared" si="275"/>
        <v>0</v>
      </c>
      <c r="EP215" s="374"/>
      <c r="EQ215" s="374"/>
      <c r="ER215" s="374"/>
      <c r="ES215" s="374"/>
      <c r="ET215" s="374"/>
      <c r="EU215" s="377"/>
      <c r="EV215" s="590"/>
      <c r="EW215" s="618">
        <f t="shared" si="249"/>
        <v>0</v>
      </c>
      <c r="EX215" s="709">
        <f t="shared" si="283"/>
        <v>0</v>
      </c>
      <c r="EY215" s="710">
        <f t="shared" si="284"/>
        <v>0</v>
      </c>
      <c r="EZ215" s="710">
        <f t="shared" si="285"/>
        <v>0</v>
      </c>
      <c r="FA215" s="711">
        <f t="shared" si="286"/>
        <v>0</v>
      </c>
      <c r="FB215" s="379"/>
      <c r="FC215" s="378"/>
      <c r="FD215" s="378"/>
      <c r="FE215" s="609"/>
      <c r="FF215" s="381">
        <f t="shared" si="250"/>
        <v>0</v>
      </c>
    </row>
    <row r="216" spans="1:162" s="277" customFormat="1" x14ac:dyDescent="0.15">
      <c r="A216" s="492"/>
      <c r="B216" s="493"/>
      <c r="C216" s="490"/>
      <c r="D216" s="777" t="str">
        <f>IF(C216="","",(VLOOKUP(C216,PD!A:B,2,FALSE)))</f>
        <v/>
      </c>
      <c r="E216" s="390"/>
      <c r="F216" s="390"/>
      <c r="G216" s="547"/>
      <c r="H216" s="528"/>
      <c r="I216" s="376"/>
      <c r="J216" s="528"/>
      <c r="K216" s="377"/>
      <c r="L216" s="373"/>
      <c r="M216" s="547"/>
      <c r="N216" s="374"/>
      <c r="O216" s="530"/>
      <c r="P216" s="528"/>
      <c r="Q216" s="511"/>
      <c r="R216" s="530"/>
      <c r="S216" s="376"/>
      <c r="T216" s="528"/>
      <c r="U216" s="757"/>
      <c r="V216" s="754"/>
      <c r="W216" s="528"/>
      <c r="X216" s="376"/>
      <c r="Y216" s="376"/>
      <c r="Z216" s="511"/>
      <c r="AA216" s="373"/>
      <c r="AB216" s="528"/>
      <c r="AC216" s="377"/>
      <c r="AD216" s="375"/>
      <c r="AE216" s="374"/>
      <c r="AF216" s="492"/>
      <c r="AG216" s="493"/>
      <c r="AH216" s="772"/>
      <c r="AI216" s="531"/>
      <c r="AJ216" s="530"/>
      <c r="AK216" s="541" t="str">
        <f>IF(AJ216="","",(VLOOKUP(AJ216,償却率表!A:B,2,FALSE)))</f>
        <v/>
      </c>
      <c r="AL216" s="505"/>
      <c r="AM216" s="524" t="str">
        <f>IF(AL216="","",(VLOOKUP(AL216,PD!G:H,2,FALSE)))</f>
        <v/>
      </c>
      <c r="AN216" s="599"/>
      <c r="AO216" s="533"/>
      <c r="AP216" s="620"/>
      <c r="AQ216" s="621"/>
      <c r="AR216" s="528" t="str">
        <f t="shared" si="251"/>
        <v/>
      </c>
      <c r="AS216" s="377" t="str">
        <f t="shared" si="276"/>
        <v/>
      </c>
      <c r="AT216" s="540"/>
      <c r="AU216" s="392"/>
      <c r="AV216" s="393"/>
      <c r="AW216" s="577"/>
      <c r="AX216" s="373"/>
      <c r="AY216" s="616"/>
      <c r="AZ216" s="521" t="str">
        <f>IF(AY216="","",(VLOOKUP(AY216,PD!J:K,2,FALSE)))</f>
        <v/>
      </c>
      <c r="BA216" s="528"/>
      <c r="BB216" s="589">
        <f t="shared" si="248"/>
        <v>0</v>
      </c>
      <c r="BC216" s="716"/>
      <c r="BD216" s="376"/>
      <c r="BE216" s="493"/>
      <c r="BF216" s="394">
        <f t="shared" si="252"/>
        <v>0</v>
      </c>
      <c r="BG216" s="395" t="str">
        <f t="shared" si="253"/>
        <v/>
      </c>
      <c r="BH216" s="396" t="str">
        <f t="shared" si="254"/>
        <v/>
      </c>
      <c r="BI216" s="396" t="str">
        <f t="shared" si="255"/>
        <v/>
      </c>
      <c r="BJ216" s="396" t="str">
        <f t="shared" si="256"/>
        <v/>
      </c>
      <c r="BK216" s="396" t="str">
        <f t="shared" si="257"/>
        <v/>
      </c>
      <c r="BL216" s="396" t="str">
        <f t="shared" si="258"/>
        <v/>
      </c>
      <c r="BM216" s="396" t="str">
        <f t="shared" si="259"/>
        <v/>
      </c>
      <c r="BN216" s="396" t="str">
        <f t="shared" si="260"/>
        <v/>
      </c>
      <c r="BO216" s="396" t="str">
        <f t="shared" si="261"/>
        <v/>
      </c>
      <c r="BP216" s="397" t="str">
        <f t="shared" si="262"/>
        <v/>
      </c>
      <c r="BQ216" s="782"/>
      <c r="BR216" s="380"/>
      <c r="BS216" s="600"/>
      <c r="BT216" s="394">
        <f t="shared" si="263"/>
        <v>0</v>
      </c>
      <c r="BU216" s="395" t="str">
        <f t="shared" si="264"/>
        <v/>
      </c>
      <c r="BV216" s="396" t="str">
        <f t="shared" si="265"/>
        <v/>
      </c>
      <c r="BW216" s="396" t="str">
        <f t="shared" si="266"/>
        <v/>
      </c>
      <c r="BX216" s="396" t="str">
        <f t="shared" si="267"/>
        <v/>
      </c>
      <c r="BY216" s="396" t="str">
        <f t="shared" si="268"/>
        <v/>
      </c>
      <c r="BZ216" s="396" t="str">
        <f t="shared" si="269"/>
        <v/>
      </c>
      <c r="CA216" s="396" t="str">
        <f t="shared" si="270"/>
        <v/>
      </c>
      <c r="CB216" s="396" t="str">
        <f t="shared" si="271"/>
        <v/>
      </c>
      <c r="CC216" s="396" t="str">
        <f t="shared" si="272"/>
        <v/>
      </c>
      <c r="CD216" s="396" t="str">
        <f t="shared" si="273"/>
        <v/>
      </c>
      <c r="CE216" s="397" t="str">
        <f t="shared" si="274"/>
        <v/>
      </c>
      <c r="CF216" s="379"/>
      <c r="CG216" s="378"/>
      <c r="CH216" s="378"/>
      <c r="CI216" s="378"/>
      <c r="CJ216" s="382"/>
      <c r="CK216" s="398">
        <f t="shared" si="277"/>
        <v>0</v>
      </c>
      <c r="CL216" s="709">
        <f t="shared" si="278"/>
        <v>0</v>
      </c>
      <c r="CM216" s="710">
        <f t="shared" si="279"/>
        <v>0</v>
      </c>
      <c r="CN216" s="710">
        <f t="shared" si="280"/>
        <v>0</v>
      </c>
      <c r="CO216" s="786">
        <f t="shared" si="281"/>
        <v>0</v>
      </c>
      <c r="CP216" s="617">
        <f t="shared" si="282"/>
        <v>0</v>
      </c>
      <c r="CQ216" s="503"/>
      <c r="CR216" s="373"/>
      <c r="CS216" s="377"/>
      <c r="CT216" s="590"/>
      <c r="CU216" s="590"/>
      <c r="CV216" s="373"/>
      <c r="CW216" s="376"/>
      <c r="CX216" s="376"/>
      <c r="CY216" s="376"/>
      <c r="CZ216" s="376"/>
      <c r="DA216" s="376"/>
      <c r="DB216" s="376"/>
      <c r="DC216" s="376"/>
      <c r="DD216" s="376"/>
      <c r="DE216" s="377"/>
      <c r="DF216" s="373"/>
      <c r="DG216" s="376"/>
      <c r="DH216" s="376"/>
      <c r="DI216" s="376"/>
      <c r="DJ216" s="376"/>
      <c r="DK216" s="376"/>
      <c r="DL216" s="376"/>
      <c r="DM216" s="376"/>
      <c r="DN216" s="376"/>
      <c r="DO216" s="376"/>
      <c r="DP216" s="377"/>
      <c r="DQ216" s="592"/>
      <c r="DR216" s="373"/>
      <c r="DS216" s="376"/>
      <c r="DT216" s="376"/>
      <c r="DU216" s="376"/>
      <c r="DV216" s="376"/>
      <c r="DW216" s="376"/>
      <c r="DX216" s="376"/>
      <c r="DY216" s="376"/>
      <c r="DZ216" s="376"/>
      <c r="EA216" s="376"/>
      <c r="EB216" s="376"/>
      <c r="EC216" s="376"/>
      <c r="ED216" s="376"/>
      <c r="EE216" s="376"/>
      <c r="EF216" s="374"/>
      <c r="EG216" s="374"/>
      <c r="EH216" s="374"/>
      <c r="EI216" s="374"/>
      <c r="EJ216" s="374"/>
      <c r="EK216" s="374"/>
      <c r="EL216" s="374"/>
      <c r="EM216" s="374"/>
      <c r="EN216" s="374"/>
      <c r="EO216" s="766">
        <f t="shared" si="275"/>
        <v>0</v>
      </c>
      <c r="EP216" s="374"/>
      <c r="EQ216" s="374"/>
      <c r="ER216" s="374"/>
      <c r="ES216" s="374"/>
      <c r="ET216" s="374"/>
      <c r="EU216" s="377"/>
      <c r="EV216" s="590"/>
      <c r="EW216" s="618">
        <f t="shared" si="249"/>
        <v>0</v>
      </c>
      <c r="EX216" s="709">
        <f t="shared" si="283"/>
        <v>0</v>
      </c>
      <c r="EY216" s="710">
        <f t="shared" si="284"/>
        <v>0</v>
      </c>
      <c r="EZ216" s="710">
        <f t="shared" si="285"/>
        <v>0</v>
      </c>
      <c r="FA216" s="711">
        <f t="shared" si="286"/>
        <v>0</v>
      </c>
      <c r="FB216" s="379"/>
      <c r="FC216" s="378"/>
      <c r="FD216" s="378"/>
      <c r="FE216" s="609"/>
      <c r="FF216" s="381">
        <f t="shared" si="250"/>
        <v>0</v>
      </c>
    </row>
    <row r="217" spans="1:162" s="277" customFormat="1" x14ac:dyDescent="0.15">
      <c r="A217" s="492"/>
      <c r="B217" s="493"/>
      <c r="C217" s="490"/>
      <c r="D217" s="777" t="str">
        <f>IF(C217="","",(VLOOKUP(C217,PD!A:B,2,FALSE)))</f>
        <v/>
      </c>
      <c r="E217" s="390"/>
      <c r="F217" s="390"/>
      <c r="G217" s="547"/>
      <c r="H217" s="528"/>
      <c r="I217" s="376"/>
      <c r="J217" s="528"/>
      <c r="K217" s="377"/>
      <c r="L217" s="373"/>
      <c r="M217" s="547"/>
      <c r="N217" s="374"/>
      <c r="O217" s="530"/>
      <c r="P217" s="528"/>
      <c r="Q217" s="511"/>
      <c r="R217" s="530"/>
      <c r="S217" s="376"/>
      <c r="T217" s="528"/>
      <c r="U217" s="757"/>
      <c r="V217" s="754"/>
      <c r="W217" s="528"/>
      <c r="X217" s="376"/>
      <c r="Y217" s="376"/>
      <c r="Z217" s="511"/>
      <c r="AA217" s="373"/>
      <c r="AB217" s="528"/>
      <c r="AC217" s="377"/>
      <c r="AD217" s="375"/>
      <c r="AE217" s="374"/>
      <c r="AF217" s="492"/>
      <c r="AG217" s="493"/>
      <c r="AH217" s="772"/>
      <c r="AI217" s="531"/>
      <c r="AJ217" s="530"/>
      <c r="AK217" s="541" t="str">
        <f>IF(AJ217="","",(VLOOKUP(AJ217,償却率表!A:B,2,FALSE)))</f>
        <v/>
      </c>
      <c r="AL217" s="505"/>
      <c r="AM217" s="524" t="str">
        <f>IF(AL217="","",(VLOOKUP(AL217,PD!G:H,2,FALSE)))</f>
        <v/>
      </c>
      <c r="AN217" s="599"/>
      <c r="AO217" s="533"/>
      <c r="AP217" s="620"/>
      <c r="AQ217" s="621"/>
      <c r="AR217" s="528" t="str">
        <f t="shared" si="251"/>
        <v/>
      </c>
      <c r="AS217" s="377" t="str">
        <f t="shared" si="276"/>
        <v/>
      </c>
      <c r="AT217" s="540"/>
      <c r="AU217" s="392"/>
      <c r="AV217" s="393"/>
      <c r="AW217" s="577"/>
      <c r="AX217" s="373"/>
      <c r="AY217" s="616"/>
      <c r="AZ217" s="521" t="str">
        <f>IF(AY217="","",(VLOOKUP(AY217,PD!J:K,2,FALSE)))</f>
        <v/>
      </c>
      <c r="BA217" s="528"/>
      <c r="BB217" s="589">
        <f t="shared" si="248"/>
        <v>0</v>
      </c>
      <c r="BC217" s="716"/>
      <c r="BD217" s="376"/>
      <c r="BE217" s="493"/>
      <c r="BF217" s="394">
        <f t="shared" si="252"/>
        <v>0</v>
      </c>
      <c r="BG217" s="395" t="str">
        <f t="shared" si="253"/>
        <v/>
      </c>
      <c r="BH217" s="396" t="str">
        <f t="shared" si="254"/>
        <v/>
      </c>
      <c r="BI217" s="396" t="str">
        <f t="shared" si="255"/>
        <v/>
      </c>
      <c r="BJ217" s="396" t="str">
        <f t="shared" si="256"/>
        <v/>
      </c>
      <c r="BK217" s="396" t="str">
        <f t="shared" si="257"/>
        <v/>
      </c>
      <c r="BL217" s="396" t="str">
        <f t="shared" si="258"/>
        <v/>
      </c>
      <c r="BM217" s="396" t="str">
        <f t="shared" si="259"/>
        <v/>
      </c>
      <c r="BN217" s="396" t="str">
        <f t="shared" si="260"/>
        <v/>
      </c>
      <c r="BO217" s="396" t="str">
        <f t="shared" si="261"/>
        <v/>
      </c>
      <c r="BP217" s="397" t="str">
        <f t="shared" si="262"/>
        <v/>
      </c>
      <c r="BQ217" s="782"/>
      <c r="BR217" s="380"/>
      <c r="BS217" s="600"/>
      <c r="BT217" s="394">
        <f t="shared" si="263"/>
        <v>0</v>
      </c>
      <c r="BU217" s="395" t="str">
        <f t="shared" si="264"/>
        <v/>
      </c>
      <c r="BV217" s="396" t="str">
        <f t="shared" si="265"/>
        <v/>
      </c>
      <c r="BW217" s="396" t="str">
        <f t="shared" si="266"/>
        <v/>
      </c>
      <c r="BX217" s="396" t="str">
        <f t="shared" si="267"/>
        <v/>
      </c>
      <c r="BY217" s="396" t="str">
        <f t="shared" si="268"/>
        <v/>
      </c>
      <c r="BZ217" s="396" t="str">
        <f t="shared" si="269"/>
        <v/>
      </c>
      <c r="CA217" s="396" t="str">
        <f t="shared" si="270"/>
        <v/>
      </c>
      <c r="CB217" s="396" t="str">
        <f t="shared" si="271"/>
        <v/>
      </c>
      <c r="CC217" s="396" t="str">
        <f t="shared" si="272"/>
        <v/>
      </c>
      <c r="CD217" s="396" t="str">
        <f t="shared" si="273"/>
        <v/>
      </c>
      <c r="CE217" s="397" t="str">
        <f t="shared" si="274"/>
        <v/>
      </c>
      <c r="CF217" s="379"/>
      <c r="CG217" s="378"/>
      <c r="CH217" s="378"/>
      <c r="CI217" s="378"/>
      <c r="CJ217" s="382"/>
      <c r="CK217" s="398">
        <f t="shared" si="277"/>
        <v>0</v>
      </c>
      <c r="CL217" s="709">
        <f t="shared" si="278"/>
        <v>0</v>
      </c>
      <c r="CM217" s="710">
        <f t="shared" si="279"/>
        <v>0</v>
      </c>
      <c r="CN217" s="710">
        <f t="shared" si="280"/>
        <v>0</v>
      </c>
      <c r="CO217" s="786">
        <f t="shared" si="281"/>
        <v>0</v>
      </c>
      <c r="CP217" s="617">
        <f t="shared" si="282"/>
        <v>0</v>
      </c>
      <c r="CQ217" s="503"/>
      <c r="CR217" s="373"/>
      <c r="CS217" s="377"/>
      <c r="CT217" s="590"/>
      <c r="CU217" s="590"/>
      <c r="CV217" s="373"/>
      <c r="CW217" s="376"/>
      <c r="CX217" s="376"/>
      <c r="CY217" s="376"/>
      <c r="CZ217" s="376"/>
      <c r="DA217" s="376"/>
      <c r="DB217" s="376"/>
      <c r="DC217" s="376"/>
      <c r="DD217" s="376"/>
      <c r="DE217" s="377"/>
      <c r="DF217" s="373"/>
      <c r="DG217" s="376"/>
      <c r="DH217" s="376"/>
      <c r="DI217" s="376"/>
      <c r="DJ217" s="376"/>
      <c r="DK217" s="376"/>
      <c r="DL217" s="376"/>
      <c r="DM217" s="376"/>
      <c r="DN217" s="376"/>
      <c r="DO217" s="376"/>
      <c r="DP217" s="377"/>
      <c r="DQ217" s="592"/>
      <c r="DR217" s="373"/>
      <c r="DS217" s="376"/>
      <c r="DT217" s="376"/>
      <c r="DU217" s="376"/>
      <c r="DV217" s="376"/>
      <c r="DW217" s="376"/>
      <c r="DX217" s="376"/>
      <c r="DY217" s="376"/>
      <c r="DZ217" s="376"/>
      <c r="EA217" s="376"/>
      <c r="EB217" s="376"/>
      <c r="EC217" s="376"/>
      <c r="ED217" s="376"/>
      <c r="EE217" s="376"/>
      <c r="EF217" s="374"/>
      <c r="EG217" s="374"/>
      <c r="EH217" s="374"/>
      <c r="EI217" s="374"/>
      <c r="EJ217" s="374"/>
      <c r="EK217" s="374"/>
      <c r="EL217" s="374"/>
      <c r="EM217" s="374"/>
      <c r="EN217" s="374"/>
      <c r="EO217" s="766">
        <f t="shared" si="275"/>
        <v>0</v>
      </c>
      <c r="EP217" s="374"/>
      <c r="EQ217" s="374"/>
      <c r="ER217" s="374"/>
      <c r="ES217" s="374"/>
      <c r="ET217" s="374"/>
      <c r="EU217" s="377"/>
      <c r="EV217" s="590"/>
      <c r="EW217" s="618">
        <f t="shared" si="249"/>
        <v>0</v>
      </c>
      <c r="EX217" s="709">
        <f t="shared" si="283"/>
        <v>0</v>
      </c>
      <c r="EY217" s="710">
        <f t="shared" si="284"/>
        <v>0</v>
      </c>
      <c r="EZ217" s="710">
        <f t="shared" si="285"/>
        <v>0</v>
      </c>
      <c r="FA217" s="711">
        <f t="shared" si="286"/>
        <v>0</v>
      </c>
      <c r="FB217" s="379"/>
      <c r="FC217" s="378"/>
      <c r="FD217" s="378"/>
      <c r="FE217" s="609"/>
      <c r="FF217" s="381">
        <f t="shared" si="250"/>
        <v>0</v>
      </c>
    </row>
    <row r="218" spans="1:162" s="277" customFormat="1" x14ac:dyDescent="0.15">
      <c r="A218" s="492"/>
      <c r="B218" s="493"/>
      <c r="C218" s="490"/>
      <c r="D218" s="777" t="str">
        <f>IF(C218="","",(VLOOKUP(C218,PD!A:B,2,FALSE)))</f>
        <v/>
      </c>
      <c r="E218" s="390"/>
      <c r="F218" s="390"/>
      <c r="G218" s="547"/>
      <c r="H218" s="528"/>
      <c r="I218" s="376"/>
      <c r="J218" s="528"/>
      <c r="K218" s="377"/>
      <c r="L218" s="373"/>
      <c r="M218" s="547"/>
      <c r="N218" s="374"/>
      <c r="O218" s="530"/>
      <c r="P218" s="528"/>
      <c r="Q218" s="511"/>
      <c r="R218" s="530"/>
      <c r="S218" s="376"/>
      <c r="T218" s="528"/>
      <c r="U218" s="757"/>
      <c r="V218" s="754"/>
      <c r="W218" s="528"/>
      <c r="X218" s="376"/>
      <c r="Y218" s="376"/>
      <c r="Z218" s="511"/>
      <c r="AA218" s="373"/>
      <c r="AB218" s="528"/>
      <c r="AC218" s="377"/>
      <c r="AD218" s="375"/>
      <c r="AE218" s="374"/>
      <c r="AF218" s="492"/>
      <c r="AG218" s="493"/>
      <c r="AH218" s="772"/>
      <c r="AI218" s="531"/>
      <c r="AJ218" s="530"/>
      <c r="AK218" s="541" t="str">
        <f>IF(AJ218="","",(VLOOKUP(AJ218,償却率表!A:B,2,FALSE)))</f>
        <v/>
      </c>
      <c r="AL218" s="505"/>
      <c r="AM218" s="524" t="str">
        <f>IF(AL218="","",(VLOOKUP(AL218,PD!G:H,2,FALSE)))</f>
        <v/>
      </c>
      <c r="AN218" s="599"/>
      <c r="AO218" s="533"/>
      <c r="AP218" s="620"/>
      <c r="AQ218" s="621"/>
      <c r="AR218" s="528" t="str">
        <f t="shared" si="251"/>
        <v/>
      </c>
      <c r="AS218" s="377" t="str">
        <f t="shared" si="276"/>
        <v/>
      </c>
      <c r="AT218" s="540"/>
      <c r="AU218" s="392"/>
      <c r="AV218" s="393"/>
      <c r="AW218" s="577"/>
      <c r="AX218" s="373"/>
      <c r="AY218" s="616"/>
      <c r="AZ218" s="521" t="str">
        <f>IF(AY218="","",(VLOOKUP(AY218,PD!J:K,2,FALSE)))</f>
        <v/>
      </c>
      <c r="BA218" s="528"/>
      <c r="BB218" s="589">
        <f t="shared" si="248"/>
        <v>0</v>
      </c>
      <c r="BC218" s="716"/>
      <c r="BD218" s="376"/>
      <c r="BE218" s="493"/>
      <c r="BF218" s="394">
        <f t="shared" si="252"/>
        <v>0</v>
      </c>
      <c r="BG218" s="395" t="str">
        <f t="shared" si="253"/>
        <v/>
      </c>
      <c r="BH218" s="396" t="str">
        <f t="shared" si="254"/>
        <v/>
      </c>
      <c r="BI218" s="396" t="str">
        <f t="shared" si="255"/>
        <v/>
      </c>
      <c r="BJ218" s="396" t="str">
        <f t="shared" si="256"/>
        <v/>
      </c>
      <c r="BK218" s="396" t="str">
        <f t="shared" si="257"/>
        <v/>
      </c>
      <c r="BL218" s="396" t="str">
        <f t="shared" si="258"/>
        <v/>
      </c>
      <c r="BM218" s="396" t="str">
        <f t="shared" si="259"/>
        <v/>
      </c>
      <c r="BN218" s="396" t="str">
        <f t="shared" si="260"/>
        <v/>
      </c>
      <c r="BO218" s="396" t="str">
        <f t="shared" si="261"/>
        <v/>
      </c>
      <c r="BP218" s="397" t="str">
        <f t="shared" si="262"/>
        <v/>
      </c>
      <c r="BQ218" s="782"/>
      <c r="BR218" s="380"/>
      <c r="BS218" s="600"/>
      <c r="BT218" s="394">
        <f t="shared" si="263"/>
        <v>0</v>
      </c>
      <c r="BU218" s="395" t="str">
        <f t="shared" si="264"/>
        <v/>
      </c>
      <c r="BV218" s="396" t="str">
        <f t="shared" si="265"/>
        <v/>
      </c>
      <c r="BW218" s="396" t="str">
        <f t="shared" si="266"/>
        <v/>
      </c>
      <c r="BX218" s="396" t="str">
        <f t="shared" si="267"/>
        <v/>
      </c>
      <c r="BY218" s="396" t="str">
        <f t="shared" si="268"/>
        <v/>
      </c>
      <c r="BZ218" s="396" t="str">
        <f t="shared" si="269"/>
        <v/>
      </c>
      <c r="CA218" s="396" t="str">
        <f t="shared" si="270"/>
        <v/>
      </c>
      <c r="CB218" s="396" t="str">
        <f t="shared" si="271"/>
        <v/>
      </c>
      <c r="CC218" s="396" t="str">
        <f t="shared" si="272"/>
        <v/>
      </c>
      <c r="CD218" s="396" t="str">
        <f t="shared" si="273"/>
        <v/>
      </c>
      <c r="CE218" s="397" t="str">
        <f t="shared" si="274"/>
        <v/>
      </c>
      <c r="CF218" s="379"/>
      <c r="CG218" s="378"/>
      <c r="CH218" s="378"/>
      <c r="CI218" s="378"/>
      <c r="CJ218" s="382"/>
      <c r="CK218" s="398">
        <f t="shared" si="277"/>
        <v>0</v>
      </c>
      <c r="CL218" s="709">
        <f t="shared" si="278"/>
        <v>0</v>
      </c>
      <c r="CM218" s="710">
        <f t="shared" si="279"/>
        <v>0</v>
      </c>
      <c r="CN218" s="710">
        <f t="shared" si="280"/>
        <v>0</v>
      </c>
      <c r="CO218" s="786">
        <f t="shared" si="281"/>
        <v>0</v>
      </c>
      <c r="CP218" s="617">
        <f t="shared" si="282"/>
        <v>0</v>
      </c>
      <c r="CQ218" s="503"/>
      <c r="CR218" s="373"/>
      <c r="CS218" s="377"/>
      <c r="CT218" s="590"/>
      <c r="CU218" s="590"/>
      <c r="CV218" s="373"/>
      <c r="CW218" s="376"/>
      <c r="CX218" s="376"/>
      <c r="CY218" s="376"/>
      <c r="CZ218" s="376"/>
      <c r="DA218" s="376"/>
      <c r="DB218" s="376"/>
      <c r="DC218" s="376"/>
      <c r="DD218" s="376"/>
      <c r="DE218" s="377"/>
      <c r="DF218" s="373"/>
      <c r="DG218" s="376"/>
      <c r="DH218" s="376"/>
      <c r="DI218" s="376"/>
      <c r="DJ218" s="376"/>
      <c r="DK218" s="376"/>
      <c r="DL218" s="376"/>
      <c r="DM218" s="376"/>
      <c r="DN218" s="376"/>
      <c r="DO218" s="376"/>
      <c r="DP218" s="377"/>
      <c r="DQ218" s="592"/>
      <c r="DR218" s="373"/>
      <c r="DS218" s="376"/>
      <c r="DT218" s="376"/>
      <c r="DU218" s="376"/>
      <c r="DV218" s="376"/>
      <c r="DW218" s="376"/>
      <c r="DX218" s="376"/>
      <c r="DY218" s="376"/>
      <c r="DZ218" s="376"/>
      <c r="EA218" s="376"/>
      <c r="EB218" s="376"/>
      <c r="EC218" s="376"/>
      <c r="ED218" s="376"/>
      <c r="EE218" s="376"/>
      <c r="EF218" s="374"/>
      <c r="EG218" s="374"/>
      <c r="EH218" s="374"/>
      <c r="EI218" s="374"/>
      <c r="EJ218" s="374"/>
      <c r="EK218" s="374"/>
      <c r="EL218" s="374"/>
      <c r="EM218" s="374"/>
      <c r="EN218" s="374"/>
      <c r="EO218" s="766">
        <f t="shared" si="275"/>
        <v>0</v>
      </c>
      <c r="EP218" s="374"/>
      <c r="EQ218" s="374"/>
      <c r="ER218" s="374"/>
      <c r="ES218" s="374"/>
      <c r="ET218" s="374"/>
      <c r="EU218" s="377"/>
      <c r="EV218" s="590"/>
      <c r="EW218" s="618">
        <f t="shared" si="249"/>
        <v>0</v>
      </c>
      <c r="EX218" s="709">
        <f t="shared" si="283"/>
        <v>0</v>
      </c>
      <c r="EY218" s="710">
        <f t="shared" si="284"/>
        <v>0</v>
      </c>
      <c r="EZ218" s="710">
        <f t="shared" si="285"/>
        <v>0</v>
      </c>
      <c r="FA218" s="711">
        <f t="shared" si="286"/>
        <v>0</v>
      </c>
      <c r="FB218" s="379"/>
      <c r="FC218" s="378"/>
      <c r="FD218" s="378"/>
      <c r="FE218" s="609"/>
      <c r="FF218" s="381">
        <f t="shared" si="250"/>
        <v>0</v>
      </c>
    </row>
    <row r="219" spans="1:162" s="277" customFormat="1" x14ac:dyDescent="0.15">
      <c r="A219" s="492"/>
      <c r="B219" s="493"/>
      <c r="C219" s="490"/>
      <c r="D219" s="777" t="str">
        <f>IF(C219="","",(VLOOKUP(C219,PD!A:B,2,FALSE)))</f>
        <v/>
      </c>
      <c r="E219" s="390"/>
      <c r="F219" s="390"/>
      <c r="G219" s="547"/>
      <c r="H219" s="528"/>
      <c r="I219" s="376"/>
      <c r="J219" s="528"/>
      <c r="K219" s="377"/>
      <c r="L219" s="373"/>
      <c r="M219" s="547"/>
      <c r="N219" s="374"/>
      <c r="O219" s="530"/>
      <c r="P219" s="528"/>
      <c r="Q219" s="511"/>
      <c r="R219" s="530"/>
      <c r="S219" s="376"/>
      <c r="T219" s="528"/>
      <c r="U219" s="757"/>
      <c r="V219" s="754"/>
      <c r="W219" s="528"/>
      <c r="X219" s="376"/>
      <c r="Y219" s="376"/>
      <c r="Z219" s="511"/>
      <c r="AA219" s="373"/>
      <c r="AB219" s="528"/>
      <c r="AC219" s="377"/>
      <c r="AD219" s="375"/>
      <c r="AE219" s="374"/>
      <c r="AF219" s="492"/>
      <c r="AG219" s="493"/>
      <c r="AH219" s="772"/>
      <c r="AI219" s="531"/>
      <c r="AJ219" s="530"/>
      <c r="AK219" s="541" t="str">
        <f>IF(AJ219="","",(VLOOKUP(AJ219,償却率表!A:B,2,FALSE)))</f>
        <v/>
      </c>
      <c r="AL219" s="505"/>
      <c r="AM219" s="524" t="str">
        <f>IF(AL219="","",(VLOOKUP(AL219,PD!G:H,2,FALSE)))</f>
        <v/>
      </c>
      <c r="AN219" s="599"/>
      <c r="AO219" s="533"/>
      <c r="AP219" s="620"/>
      <c r="AQ219" s="621"/>
      <c r="AR219" s="528" t="str">
        <f t="shared" si="251"/>
        <v/>
      </c>
      <c r="AS219" s="377" t="str">
        <f t="shared" si="276"/>
        <v/>
      </c>
      <c r="AT219" s="540"/>
      <c r="AU219" s="392"/>
      <c r="AV219" s="393"/>
      <c r="AW219" s="577"/>
      <c r="AX219" s="373"/>
      <c r="AY219" s="616"/>
      <c r="AZ219" s="521" t="str">
        <f>IF(AY219="","",(VLOOKUP(AY219,PD!J:K,2,FALSE)))</f>
        <v/>
      </c>
      <c r="BA219" s="528"/>
      <c r="BB219" s="589">
        <f t="shared" si="248"/>
        <v>0</v>
      </c>
      <c r="BC219" s="716"/>
      <c r="BD219" s="376"/>
      <c r="BE219" s="493"/>
      <c r="BF219" s="394">
        <f t="shared" si="252"/>
        <v>0</v>
      </c>
      <c r="BG219" s="395" t="str">
        <f t="shared" si="253"/>
        <v/>
      </c>
      <c r="BH219" s="396" t="str">
        <f t="shared" si="254"/>
        <v/>
      </c>
      <c r="BI219" s="396" t="str">
        <f t="shared" si="255"/>
        <v/>
      </c>
      <c r="BJ219" s="396" t="str">
        <f t="shared" si="256"/>
        <v/>
      </c>
      <c r="BK219" s="396" t="str">
        <f t="shared" si="257"/>
        <v/>
      </c>
      <c r="BL219" s="396" t="str">
        <f t="shared" si="258"/>
        <v/>
      </c>
      <c r="BM219" s="396" t="str">
        <f t="shared" si="259"/>
        <v/>
      </c>
      <c r="BN219" s="396" t="str">
        <f t="shared" si="260"/>
        <v/>
      </c>
      <c r="BO219" s="396" t="str">
        <f t="shared" si="261"/>
        <v/>
      </c>
      <c r="BP219" s="397" t="str">
        <f t="shared" si="262"/>
        <v/>
      </c>
      <c r="BQ219" s="782"/>
      <c r="BR219" s="380"/>
      <c r="BS219" s="600"/>
      <c r="BT219" s="394">
        <f t="shared" si="263"/>
        <v>0</v>
      </c>
      <c r="BU219" s="395" t="str">
        <f t="shared" si="264"/>
        <v/>
      </c>
      <c r="BV219" s="396" t="str">
        <f t="shared" si="265"/>
        <v/>
      </c>
      <c r="BW219" s="396" t="str">
        <f t="shared" si="266"/>
        <v/>
      </c>
      <c r="BX219" s="396" t="str">
        <f t="shared" si="267"/>
        <v/>
      </c>
      <c r="BY219" s="396" t="str">
        <f t="shared" si="268"/>
        <v/>
      </c>
      <c r="BZ219" s="396" t="str">
        <f t="shared" si="269"/>
        <v/>
      </c>
      <c r="CA219" s="396" t="str">
        <f t="shared" si="270"/>
        <v/>
      </c>
      <c r="CB219" s="396" t="str">
        <f t="shared" si="271"/>
        <v/>
      </c>
      <c r="CC219" s="396" t="str">
        <f t="shared" si="272"/>
        <v/>
      </c>
      <c r="CD219" s="396" t="str">
        <f t="shared" si="273"/>
        <v/>
      </c>
      <c r="CE219" s="397" t="str">
        <f t="shared" si="274"/>
        <v/>
      </c>
      <c r="CF219" s="379"/>
      <c r="CG219" s="378"/>
      <c r="CH219" s="378"/>
      <c r="CI219" s="378"/>
      <c r="CJ219" s="382"/>
      <c r="CK219" s="398">
        <f t="shared" si="277"/>
        <v>0</v>
      </c>
      <c r="CL219" s="709">
        <f t="shared" si="278"/>
        <v>0</v>
      </c>
      <c r="CM219" s="710">
        <f t="shared" si="279"/>
        <v>0</v>
      </c>
      <c r="CN219" s="710">
        <f t="shared" si="280"/>
        <v>0</v>
      </c>
      <c r="CO219" s="786">
        <f t="shared" si="281"/>
        <v>0</v>
      </c>
      <c r="CP219" s="617">
        <f t="shared" si="282"/>
        <v>0</v>
      </c>
      <c r="CQ219" s="503"/>
      <c r="CR219" s="373"/>
      <c r="CS219" s="377"/>
      <c r="CT219" s="590"/>
      <c r="CU219" s="590"/>
      <c r="CV219" s="373"/>
      <c r="CW219" s="376"/>
      <c r="CX219" s="376"/>
      <c r="CY219" s="376"/>
      <c r="CZ219" s="376"/>
      <c r="DA219" s="376"/>
      <c r="DB219" s="376"/>
      <c r="DC219" s="376"/>
      <c r="DD219" s="376"/>
      <c r="DE219" s="377"/>
      <c r="DF219" s="373"/>
      <c r="DG219" s="376"/>
      <c r="DH219" s="376"/>
      <c r="DI219" s="376"/>
      <c r="DJ219" s="376"/>
      <c r="DK219" s="376"/>
      <c r="DL219" s="376"/>
      <c r="DM219" s="376"/>
      <c r="DN219" s="376"/>
      <c r="DO219" s="376"/>
      <c r="DP219" s="377"/>
      <c r="DQ219" s="592"/>
      <c r="DR219" s="373"/>
      <c r="DS219" s="376"/>
      <c r="DT219" s="376"/>
      <c r="DU219" s="376"/>
      <c r="DV219" s="376"/>
      <c r="DW219" s="376"/>
      <c r="DX219" s="376"/>
      <c r="DY219" s="376"/>
      <c r="DZ219" s="376"/>
      <c r="EA219" s="376"/>
      <c r="EB219" s="376"/>
      <c r="EC219" s="376"/>
      <c r="ED219" s="376"/>
      <c r="EE219" s="376"/>
      <c r="EF219" s="374"/>
      <c r="EG219" s="374"/>
      <c r="EH219" s="374"/>
      <c r="EI219" s="374"/>
      <c r="EJ219" s="374"/>
      <c r="EK219" s="374"/>
      <c r="EL219" s="374"/>
      <c r="EM219" s="374"/>
      <c r="EN219" s="374"/>
      <c r="EO219" s="766">
        <f t="shared" si="275"/>
        <v>0</v>
      </c>
      <c r="EP219" s="374"/>
      <c r="EQ219" s="374"/>
      <c r="ER219" s="374"/>
      <c r="ES219" s="374"/>
      <c r="ET219" s="374"/>
      <c r="EU219" s="377"/>
      <c r="EV219" s="590"/>
      <c r="EW219" s="618">
        <f t="shared" si="249"/>
        <v>0</v>
      </c>
      <c r="EX219" s="709">
        <f t="shared" si="283"/>
        <v>0</v>
      </c>
      <c r="EY219" s="710">
        <f t="shared" si="284"/>
        <v>0</v>
      </c>
      <c r="EZ219" s="710">
        <f t="shared" si="285"/>
        <v>0</v>
      </c>
      <c r="FA219" s="711">
        <f t="shared" si="286"/>
        <v>0</v>
      </c>
      <c r="FB219" s="379"/>
      <c r="FC219" s="378"/>
      <c r="FD219" s="378"/>
      <c r="FE219" s="609"/>
      <c r="FF219" s="381">
        <f t="shared" si="250"/>
        <v>0</v>
      </c>
    </row>
    <row r="220" spans="1:162" s="277" customFormat="1" x14ac:dyDescent="0.15">
      <c r="A220" s="492"/>
      <c r="B220" s="493"/>
      <c r="C220" s="490"/>
      <c r="D220" s="777" t="str">
        <f>IF(C220="","",(VLOOKUP(C220,PD!A:B,2,FALSE)))</f>
        <v/>
      </c>
      <c r="E220" s="390"/>
      <c r="F220" s="390"/>
      <c r="G220" s="547"/>
      <c r="H220" s="528"/>
      <c r="I220" s="376"/>
      <c r="J220" s="528"/>
      <c r="K220" s="377"/>
      <c r="L220" s="373"/>
      <c r="M220" s="547"/>
      <c r="N220" s="374"/>
      <c r="O220" s="530"/>
      <c r="P220" s="528"/>
      <c r="Q220" s="511"/>
      <c r="R220" s="530"/>
      <c r="S220" s="376"/>
      <c r="T220" s="528"/>
      <c r="U220" s="757"/>
      <c r="V220" s="754"/>
      <c r="W220" s="528"/>
      <c r="X220" s="376"/>
      <c r="Y220" s="376"/>
      <c r="Z220" s="511"/>
      <c r="AA220" s="373"/>
      <c r="AB220" s="528"/>
      <c r="AC220" s="377"/>
      <c r="AD220" s="375"/>
      <c r="AE220" s="374"/>
      <c r="AF220" s="492"/>
      <c r="AG220" s="493"/>
      <c r="AH220" s="772"/>
      <c r="AI220" s="531"/>
      <c r="AJ220" s="530"/>
      <c r="AK220" s="541" t="str">
        <f>IF(AJ220="","",(VLOOKUP(AJ220,償却率表!A:B,2,FALSE)))</f>
        <v/>
      </c>
      <c r="AL220" s="505"/>
      <c r="AM220" s="524" t="str">
        <f>IF(AL220="","",(VLOOKUP(AL220,PD!G:H,2,FALSE)))</f>
        <v/>
      </c>
      <c r="AN220" s="599"/>
      <c r="AO220" s="533"/>
      <c r="AP220" s="620"/>
      <c r="AQ220" s="621"/>
      <c r="AR220" s="528" t="str">
        <f t="shared" si="251"/>
        <v/>
      </c>
      <c r="AS220" s="377" t="str">
        <f t="shared" si="276"/>
        <v/>
      </c>
      <c r="AT220" s="540"/>
      <c r="AU220" s="392"/>
      <c r="AV220" s="393"/>
      <c r="AW220" s="577"/>
      <c r="AX220" s="373"/>
      <c r="AY220" s="616"/>
      <c r="AZ220" s="521" t="str">
        <f>IF(AY220="","",(VLOOKUP(AY220,PD!J:K,2,FALSE)))</f>
        <v/>
      </c>
      <c r="BA220" s="528"/>
      <c r="BB220" s="589">
        <f t="shared" si="248"/>
        <v>0</v>
      </c>
      <c r="BC220" s="716"/>
      <c r="BD220" s="376"/>
      <c r="BE220" s="493"/>
      <c r="BF220" s="394">
        <f t="shared" si="252"/>
        <v>0</v>
      </c>
      <c r="BG220" s="395" t="str">
        <f t="shared" si="253"/>
        <v/>
      </c>
      <c r="BH220" s="396" t="str">
        <f t="shared" si="254"/>
        <v/>
      </c>
      <c r="BI220" s="396" t="str">
        <f t="shared" si="255"/>
        <v/>
      </c>
      <c r="BJ220" s="396" t="str">
        <f t="shared" si="256"/>
        <v/>
      </c>
      <c r="BK220" s="396" t="str">
        <f t="shared" si="257"/>
        <v/>
      </c>
      <c r="BL220" s="396" t="str">
        <f t="shared" si="258"/>
        <v/>
      </c>
      <c r="BM220" s="396" t="str">
        <f t="shared" si="259"/>
        <v/>
      </c>
      <c r="BN220" s="396" t="str">
        <f t="shared" si="260"/>
        <v/>
      </c>
      <c r="BO220" s="396" t="str">
        <f t="shared" si="261"/>
        <v/>
      </c>
      <c r="BP220" s="397" t="str">
        <f t="shared" si="262"/>
        <v/>
      </c>
      <c r="BQ220" s="782"/>
      <c r="BR220" s="380"/>
      <c r="BS220" s="600"/>
      <c r="BT220" s="394">
        <f t="shared" si="263"/>
        <v>0</v>
      </c>
      <c r="BU220" s="395" t="str">
        <f t="shared" si="264"/>
        <v/>
      </c>
      <c r="BV220" s="396" t="str">
        <f t="shared" si="265"/>
        <v/>
      </c>
      <c r="BW220" s="396" t="str">
        <f t="shared" si="266"/>
        <v/>
      </c>
      <c r="BX220" s="396" t="str">
        <f t="shared" si="267"/>
        <v/>
      </c>
      <c r="BY220" s="396" t="str">
        <f t="shared" si="268"/>
        <v/>
      </c>
      <c r="BZ220" s="396" t="str">
        <f t="shared" si="269"/>
        <v/>
      </c>
      <c r="CA220" s="396" t="str">
        <f t="shared" si="270"/>
        <v/>
      </c>
      <c r="CB220" s="396" t="str">
        <f t="shared" si="271"/>
        <v/>
      </c>
      <c r="CC220" s="396" t="str">
        <f t="shared" si="272"/>
        <v/>
      </c>
      <c r="CD220" s="396" t="str">
        <f t="shared" si="273"/>
        <v/>
      </c>
      <c r="CE220" s="397" t="str">
        <f t="shared" si="274"/>
        <v/>
      </c>
      <c r="CF220" s="379"/>
      <c r="CG220" s="378"/>
      <c r="CH220" s="378"/>
      <c r="CI220" s="378"/>
      <c r="CJ220" s="382"/>
      <c r="CK220" s="398">
        <f t="shared" si="277"/>
        <v>0</v>
      </c>
      <c r="CL220" s="709">
        <f t="shared" si="278"/>
        <v>0</v>
      </c>
      <c r="CM220" s="710">
        <f t="shared" si="279"/>
        <v>0</v>
      </c>
      <c r="CN220" s="710">
        <f t="shared" si="280"/>
        <v>0</v>
      </c>
      <c r="CO220" s="786">
        <f t="shared" si="281"/>
        <v>0</v>
      </c>
      <c r="CP220" s="617">
        <f t="shared" si="282"/>
        <v>0</v>
      </c>
      <c r="CQ220" s="503"/>
      <c r="CR220" s="373"/>
      <c r="CS220" s="377"/>
      <c r="CT220" s="590"/>
      <c r="CU220" s="590"/>
      <c r="CV220" s="373"/>
      <c r="CW220" s="376"/>
      <c r="CX220" s="376"/>
      <c r="CY220" s="376"/>
      <c r="CZ220" s="376"/>
      <c r="DA220" s="376"/>
      <c r="DB220" s="376"/>
      <c r="DC220" s="376"/>
      <c r="DD220" s="376"/>
      <c r="DE220" s="377"/>
      <c r="DF220" s="373"/>
      <c r="DG220" s="376"/>
      <c r="DH220" s="376"/>
      <c r="DI220" s="376"/>
      <c r="DJ220" s="376"/>
      <c r="DK220" s="376"/>
      <c r="DL220" s="376"/>
      <c r="DM220" s="376"/>
      <c r="DN220" s="376"/>
      <c r="DO220" s="376"/>
      <c r="DP220" s="377"/>
      <c r="DQ220" s="592"/>
      <c r="DR220" s="373"/>
      <c r="DS220" s="376"/>
      <c r="DT220" s="376"/>
      <c r="DU220" s="376"/>
      <c r="DV220" s="376"/>
      <c r="DW220" s="376"/>
      <c r="DX220" s="376"/>
      <c r="DY220" s="376"/>
      <c r="DZ220" s="376"/>
      <c r="EA220" s="376"/>
      <c r="EB220" s="376"/>
      <c r="EC220" s="376"/>
      <c r="ED220" s="376"/>
      <c r="EE220" s="376"/>
      <c r="EF220" s="374"/>
      <c r="EG220" s="374"/>
      <c r="EH220" s="374"/>
      <c r="EI220" s="374"/>
      <c r="EJ220" s="374"/>
      <c r="EK220" s="374"/>
      <c r="EL220" s="374"/>
      <c r="EM220" s="374"/>
      <c r="EN220" s="374"/>
      <c r="EO220" s="766">
        <f t="shared" si="275"/>
        <v>0</v>
      </c>
      <c r="EP220" s="374"/>
      <c r="EQ220" s="374"/>
      <c r="ER220" s="374"/>
      <c r="ES220" s="374"/>
      <c r="ET220" s="374"/>
      <c r="EU220" s="377"/>
      <c r="EV220" s="590"/>
      <c r="EW220" s="618">
        <f t="shared" si="249"/>
        <v>0</v>
      </c>
      <c r="EX220" s="709">
        <f t="shared" si="283"/>
        <v>0</v>
      </c>
      <c r="EY220" s="710">
        <f t="shared" si="284"/>
        <v>0</v>
      </c>
      <c r="EZ220" s="710">
        <f t="shared" si="285"/>
        <v>0</v>
      </c>
      <c r="FA220" s="711">
        <f t="shared" si="286"/>
        <v>0</v>
      </c>
      <c r="FB220" s="379"/>
      <c r="FC220" s="378"/>
      <c r="FD220" s="378"/>
      <c r="FE220" s="609"/>
      <c r="FF220" s="381">
        <f t="shared" si="250"/>
        <v>0</v>
      </c>
    </row>
    <row r="221" spans="1:162" s="277" customFormat="1" x14ac:dyDescent="0.15">
      <c r="A221" s="492"/>
      <c r="B221" s="493"/>
      <c r="C221" s="490"/>
      <c r="D221" s="777" t="str">
        <f>IF(C221="","",(VLOOKUP(C221,PD!A:B,2,FALSE)))</f>
        <v/>
      </c>
      <c r="E221" s="390"/>
      <c r="F221" s="390"/>
      <c r="G221" s="547"/>
      <c r="H221" s="528"/>
      <c r="I221" s="376"/>
      <c r="J221" s="528"/>
      <c r="K221" s="377"/>
      <c r="L221" s="373"/>
      <c r="M221" s="547"/>
      <c r="N221" s="374"/>
      <c r="O221" s="530"/>
      <c r="P221" s="528"/>
      <c r="Q221" s="511"/>
      <c r="R221" s="530"/>
      <c r="S221" s="376"/>
      <c r="T221" s="528"/>
      <c r="U221" s="757"/>
      <c r="V221" s="754"/>
      <c r="W221" s="528"/>
      <c r="X221" s="376"/>
      <c r="Y221" s="376"/>
      <c r="Z221" s="511"/>
      <c r="AA221" s="373"/>
      <c r="AB221" s="528"/>
      <c r="AC221" s="377"/>
      <c r="AD221" s="375"/>
      <c r="AE221" s="374"/>
      <c r="AF221" s="492"/>
      <c r="AG221" s="493"/>
      <c r="AH221" s="772"/>
      <c r="AI221" s="531"/>
      <c r="AJ221" s="530"/>
      <c r="AK221" s="541" t="str">
        <f>IF(AJ221="","",(VLOOKUP(AJ221,償却率表!A:B,2,FALSE)))</f>
        <v/>
      </c>
      <c r="AL221" s="505"/>
      <c r="AM221" s="524" t="str">
        <f>IF(AL221="","",(VLOOKUP(AL221,PD!G:H,2,FALSE)))</f>
        <v/>
      </c>
      <c r="AN221" s="599"/>
      <c r="AO221" s="533"/>
      <c r="AP221" s="620"/>
      <c r="AQ221" s="621"/>
      <c r="AR221" s="528" t="str">
        <f t="shared" si="251"/>
        <v/>
      </c>
      <c r="AS221" s="377" t="str">
        <f t="shared" si="276"/>
        <v/>
      </c>
      <c r="AT221" s="540"/>
      <c r="AU221" s="392"/>
      <c r="AV221" s="393"/>
      <c r="AW221" s="577"/>
      <c r="AX221" s="373"/>
      <c r="AY221" s="616"/>
      <c r="AZ221" s="521" t="str">
        <f>IF(AY221="","",(VLOOKUP(AY221,PD!J:K,2,FALSE)))</f>
        <v/>
      </c>
      <c r="BA221" s="528"/>
      <c r="BB221" s="589">
        <f t="shared" si="248"/>
        <v>0</v>
      </c>
      <c r="BC221" s="716"/>
      <c r="BD221" s="376"/>
      <c r="BE221" s="493"/>
      <c r="BF221" s="394">
        <f t="shared" si="252"/>
        <v>0</v>
      </c>
      <c r="BG221" s="395" t="str">
        <f t="shared" si="253"/>
        <v/>
      </c>
      <c r="BH221" s="396" t="str">
        <f t="shared" si="254"/>
        <v/>
      </c>
      <c r="BI221" s="396" t="str">
        <f t="shared" si="255"/>
        <v/>
      </c>
      <c r="BJ221" s="396" t="str">
        <f t="shared" si="256"/>
        <v/>
      </c>
      <c r="BK221" s="396" t="str">
        <f t="shared" si="257"/>
        <v/>
      </c>
      <c r="BL221" s="396" t="str">
        <f t="shared" si="258"/>
        <v/>
      </c>
      <c r="BM221" s="396" t="str">
        <f t="shared" si="259"/>
        <v/>
      </c>
      <c r="BN221" s="396" t="str">
        <f t="shared" si="260"/>
        <v/>
      </c>
      <c r="BO221" s="396" t="str">
        <f t="shared" si="261"/>
        <v/>
      </c>
      <c r="BP221" s="397" t="str">
        <f t="shared" si="262"/>
        <v/>
      </c>
      <c r="BQ221" s="782"/>
      <c r="BR221" s="380"/>
      <c r="BS221" s="600"/>
      <c r="BT221" s="394">
        <f t="shared" si="263"/>
        <v>0</v>
      </c>
      <c r="BU221" s="395" t="str">
        <f t="shared" si="264"/>
        <v/>
      </c>
      <c r="BV221" s="396" t="str">
        <f t="shared" si="265"/>
        <v/>
      </c>
      <c r="BW221" s="396" t="str">
        <f t="shared" si="266"/>
        <v/>
      </c>
      <c r="BX221" s="396" t="str">
        <f t="shared" si="267"/>
        <v/>
      </c>
      <c r="BY221" s="396" t="str">
        <f t="shared" si="268"/>
        <v/>
      </c>
      <c r="BZ221" s="396" t="str">
        <f t="shared" si="269"/>
        <v/>
      </c>
      <c r="CA221" s="396" t="str">
        <f t="shared" si="270"/>
        <v/>
      </c>
      <c r="CB221" s="396" t="str">
        <f t="shared" si="271"/>
        <v/>
      </c>
      <c r="CC221" s="396" t="str">
        <f t="shared" si="272"/>
        <v/>
      </c>
      <c r="CD221" s="396" t="str">
        <f t="shared" si="273"/>
        <v/>
      </c>
      <c r="CE221" s="397" t="str">
        <f t="shared" si="274"/>
        <v/>
      </c>
      <c r="CF221" s="379"/>
      <c r="CG221" s="378"/>
      <c r="CH221" s="378"/>
      <c r="CI221" s="378"/>
      <c r="CJ221" s="382"/>
      <c r="CK221" s="398">
        <f t="shared" si="277"/>
        <v>0</v>
      </c>
      <c r="CL221" s="709">
        <f t="shared" si="278"/>
        <v>0</v>
      </c>
      <c r="CM221" s="710">
        <f t="shared" si="279"/>
        <v>0</v>
      </c>
      <c r="CN221" s="710">
        <f t="shared" si="280"/>
        <v>0</v>
      </c>
      <c r="CO221" s="786">
        <f t="shared" si="281"/>
        <v>0</v>
      </c>
      <c r="CP221" s="617">
        <f t="shared" si="282"/>
        <v>0</v>
      </c>
      <c r="CQ221" s="503"/>
      <c r="CR221" s="373"/>
      <c r="CS221" s="377"/>
      <c r="CT221" s="590"/>
      <c r="CU221" s="590"/>
      <c r="CV221" s="373"/>
      <c r="CW221" s="376"/>
      <c r="CX221" s="376"/>
      <c r="CY221" s="376"/>
      <c r="CZ221" s="376"/>
      <c r="DA221" s="376"/>
      <c r="DB221" s="376"/>
      <c r="DC221" s="376"/>
      <c r="DD221" s="376"/>
      <c r="DE221" s="377"/>
      <c r="DF221" s="373"/>
      <c r="DG221" s="376"/>
      <c r="DH221" s="376"/>
      <c r="DI221" s="376"/>
      <c r="DJ221" s="376"/>
      <c r="DK221" s="376"/>
      <c r="DL221" s="376"/>
      <c r="DM221" s="376"/>
      <c r="DN221" s="376"/>
      <c r="DO221" s="376"/>
      <c r="DP221" s="377"/>
      <c r="DQ221" s="592"/>
      <c r="DR221" s="373"/>
      <c r="DS221" s="376"/>
      <c r="DT221" s="376"/>
      <c r="DU221" s="376"/>
      <c r="DV221" s="376"/>
      <c r="DW221" s="376"/>
      <c r="DX221" s="376"/>
      <c r="DY221" s="376"/>
      <c r="DZ221" s="376"/>
      <c r="EA221" s="376"/>
      <c r="EB221" s="376"/>
      <c r="EC221" s="376"/>
      <c r="ED221" s="376"/>
      <c r="EE221" s="376"/>
      <c r="EF221" s="374"/>
      <c r="EG221" s="374"/>
      <c r="EH221" s="374"/>
      <c r="EI221" s="374"/>
      <c r="EJ221" s="374"/>
      <c r="EK221" s="374"/>
      <c r="EL221" s="374"/>
      <c r="EM221" s="374"/>
      <c r="EN221" s="374"/>
      <c r="EO221" s="766">
        <f t="shared" si="275"/>
        <v>0</v>
      </c>
      <c r="EP221" s="374"/>
      <c r="EQ221" s="374"/>
      <c r="ER221" s="374"/>
      <c r="ES221" s="374"/>
      <c r="ET221" s="374"/>
      <c r="EU221" s="377"/>
      <c r="EV221" s="590"/>
      <c r="EW221" s="618">
        <f t="shared" si="249"/>
        <v>0</v>
      </c>
      <c r="EX221" s="709">
        <f t="shared" si="283"/>
        <v>0</v>
      </c>
      <c r="EY221" s="710">
        <f t="shared" si="284"/>
        <v>0</v>
      </c>
      <c r="EZ221" s="710">
        <f t="shared" si="285"/>
        <v>0</v>
      </c>
      <c r="FA221" s="711">
        <f t="shared" si="286"/>
        <v>0</v>
      </c>
      <c r="FB221" s="379"/>
      <c r="FC221" s="378"/>
      <c r="FD221" s="378"/>
      <c r="FE221" s="609"/>
      <c r="FF221" s="381">
        <f t="shared" si="250"/>
        <v>0</v>
      </c>
    </row>
    <row r="222" spans="1:162" s="277" customFormat="1" x14ac:dyDescent="0.15">
      <c r="A222" s="492"/>
      <c r="B222" s="493"/>
      <c r="C222" s="490"/>
      <c r="D222" s="777" t="str">
        <f>IF(C222="","",(VLOOKUP(C222,PD!A:B,2,FALSE)))</f>
        <v/>
      </c>
      <c r="E222" s="390"/>
      <c r="F222" s="390"/>
      <c r="G222" s="547"/>
      <c r="H222" s="528"/>
      <c r="I222" s="376"/>
      <c r="J222" s="528"/>
      <c r="K222" s="377"/>
      <c r="L222" s="373"/>
      <c r="M222" s="547"/>
      <c r="N222" s="374"/>
      <c r="O222" s="530"/>
      <c r="P222" s="528"/>
      <c r="Q222" s="511"/>
      <c r="R222" s="530"/>
      <c r="S222" s="376"/>
      <c r="T222" s="528"/>
      <c r="U222" s="757"/>
      <c r="V222" s="754"/>
      <c r="W222" s="528"/>
      <c r="X222" s="376"/>
      <c r="Y222" s="376"/>
      <c r="Z222" s="511"/>
      <c r="AA222" s="373"/>
      <c r="AB222" s="528"/>
      <c r="AC222" s="377"/>
      <c r="AD222" s="375"/>
      <c r="AE222" s="374"/>
      <c r="AF222" s="492"/>
      <c r="AG222" s="493"/>
      <c r="AH222" s="772"/>
      <c r="AI222" s="531"/>
      <c r="AJ222" s="530"/>
      <c r="AK222" s="541" t="str">
        <f>IF(AJ222="","",(VLOOKUP(AJ222,償却率表!A:B,2,FALSE)))</f>
        <v/>
      </c>
      <c r="AL222" s="505"/>
      <c r="AM222" s="524" t="str">
        <f>IF(AL222="","",(VLOOKUP(AL222,PD!G:H,2,FALSE)))</f>
        <v/>
      </c>
      <c r="AN222" s="599"/>
      <c r="AO222" s="533"/>
      <c r="AP222" s="620"/>
      <c r="AQ222" s="621"/>
      <c r="AR222" s="528" t="str">
        <f t="shared" si="251"/>
        <v/>
      </c>
      <c r="AS222" s="377" t="str">
        <f t="shared" si="276"/>
        <v/>
      </c>
      <c r="AT222" s="540"/>
      <c r="AU222" s="392"/>
      <c r="AV222" s="393"/>
      <c r="AW222" s="577"/>
      <c r="AX222" s="373"/>
      <c r="AY222" s="616"/>
      <c r="AZ222" s="521" t="str">
        <f>IF(AY222="","",(VLOOKUP(AY222,PD!J:K,2,FALSE)))</f>
        <v/>
      </c>
      <c r="BA222" s="528"/>
      <c r="BB222" s="589">
        <f t="shared" ref="BB222" si="287">FE222</f>
        <v>0</v>
      </c>
      <c r="BC222" s="716"/>
      <c r="BD222" s="376"/>
      <c r="BE222" s="493"/>
      <c r="BF222" s="394">
        <f t="shared" si="252"/>
        <v>0</v>
      </c>
      <c r="BG222" s="395" t="str">
        <f t="shared" si="253"/>
        <v/>
      </c>
      <c r="BH222" s="396" t="str">
        <f t="shared" si="254"/>
        <v/>
      </c>
      <c r="BI222" s="396" t="str">
        <f t="shared" si="255"/>
        <v/>
      </c>
      <c r="BJ222" s="396" t="str">
        <f t="shared" si="256"/>
        <v/>
      </c>
      <c r="BK222" s="396" t="str">
        <f t="shared" si="257"/>
        <v/>
      </c>
      <c r="BL222" s="396" t="str">
        <f t="shared" si="258"/>
        <v/>
      </c>
      <c r="BM222" s="396" t="str">
        <f t="shared" si="259"/>
        <v/>
      </c>
      <c r="BN222" s="396" t="str">
        <f t="shared" si="260"/>
        <v/>
      </c>
      <c r="BO222" s="396" t="str">
        <f t="shared" si="261"/>
        <v/>
      </c>
      <c r="BP222" s="397" t="str">
        <f t="shared" si="262"/>
        <v/>
      </c>
      <c r="BQ222" s="782"/>
      <c r="BR222" s="380"/>
      <c r="BS222" s="600"/>
      <c r="BT222" s="394">
        <f t="shared" si="263"/>
        <v>0</v>
      </c>
      <c r="BU222" s="395" t="str">
        <f t="shared" si="264"/>
        <v/>
      </c>
      <c r="BV222" s="396" t="str">
        <f t="shared" si="265"/>
        <v/>
      </c>
      <c r="BW222" s="396" t="str">
        <f t="shared" si="266"/>
        <v/>
      </c>
      <c r="BX222" s="396" t="str">
        <f t="shared" si="267"/>
        <v/>
      </c>
      <c r="BY222" s="396" t="str">
        <f t="shared" si="268"/>
        <v/>
      </c>
      <c r="BZ222" s="396" t="str">
        <f t="shared" si="269"/>
        <v/>
      </c>
      <c r="CA222" s="396" t="str">
        <f t="shared" si="270"/>
        <v/>
      </c>
      <c r="CB222" s="396" t="str">
        <f t="shared" si="271"/>
        <v/>
      </c>
      <c r="CC222" s="396" t="str">
        <f t="shared" si="272"/>
        <v/>
      </c>
      <c r="CD222" s="396" t="str">
        <f t="shared" si="273"/>
        <v/>
      </c>
      <c r="CE222" s="397" t="str">
        <f t="shared" si="274"/>
        <v/>
      </c>
      <c r="CF222" s="379"/>
      <c r="CG222" s="378"/>
      <c r="CH222" s="378"/>
      <c r="CI222" s="378"/>
      <c r="CJ222" s="382"/>
      <c r="CK222" s="398">
        <f t="shared" si="277"/>
        <v>0</v>
      </c>
      <c r="CL222" s="709">
        <f t="shared" si="278"/>
        <v>0</v>
      </c>
      <c r="CM222" s="710">
        <f t="shared" si="279"/>
        <v>0</v>
      </c>
      <c r="CN222" s="710">
        <f t="shared" si="280"/>
        <v>0</v>
      </c>
      <c r="CO222" s="786">
        <f t="shared" si="281"/>
        <v>0</v>
      </c>
      <c r="CP222" s="617">
        <f t="shared" si="282"/>
        <v>0</v>
      </c>
      <c r="CQ222" s="503"/>
      <c r="CR222" s="373"/>
      <c r="CS222" s="377"/>
      <c r="CT222" s="590"/>
      <c r="CU222" s="590"/>
      <c r="CV222" s="373"/>
      <c r="CW222" s="376"/>
      <c r="CX222" s="376"/>
      <c r="CY222" s="376"/>
      <c r="CZ222" s="376"/>
      <c r="DA222" s="376"/>
      <c r="DB222" s="376"/>
      <c r="DC222" s="376"/>
      <c r="DD222" s="376"/>
      <c r="DE222" s="377"/>
      <c r="DF222" s="373"/>
      <c r="DG222" s="376"/>
      <c r="DH222" s="376"/>
      <c r="DI222" s="376"/>
      <c r="DJ222" s="376"/>
      <c r="DK222" s="376"/>
      <c r="DL222" s="376"/>
      <c r="DM222" s="376"/>
      <c r="DN222" s="376"/>
      <c r="DO222" s="376"/>
      <c r="DP222" s="377"/>
      <c r="DQ222" s="592"/>
      <c r="DR222" s="373"/>
      <c r="DS222" s="376"/>
      <c r="DT222" s="376"/>
      <c r="DU222" s="376"/>
      <c r="DV222" s="376"/>
      <c r="DW222" s="376"/>
      <c r="DX222" s="376"/>
      <c r="DY222" s="376"/>
      <c r="DZ222" s="376"/>
      <c r="EA222" s="376"/>
      <c r="EB222" s="376"/>
      <c r="EC222" s="376"/>
      <c r="ED222" s="376"/>
      <c r="EE222" s="376"/>
      <c r="EF222" s="374"/>
      <c r="EG222" s="374"/>
      <c r="EH222" s="374"/>
      <c r="EI222" s="374"/>
      <c r="EJ222" s="374"/>
      <c r="EK222" s="374"/>
      <c r="EL222" s="374"/>
      <c r="EM222" s="374"/>
      <c r="EN222" s="374"/>
      <c r="EO222" s="766">
        <f t="shared" si="275"/>
        <v>0</v>
      </c>
      <c r="EP222" s="374"/>
      <c r="EQ222" s="374"/>
      <c r="ER222" s="374"/>
      <c r="ES222" s="374"/>
      <c r="ET222" s="374"/>
      <c r="EU222" s="377"/>
      <c r="EV222" s="590"/>
      <c r="EW222" s="618">
        <f t="shared" si="249"/>
        <v>0</v>
      </c>
      <c r="EX222" s="709">
        <f t="shared" si="283"/>
        <v>0</v>
      </c>
      <c r="EY222" s="710">
        <f t="shared" si="284"/>
        <v>0</v>
      </c>
      <c r="EZ222" s="710">
        <f t="shared" si="285"/>
        <v>0</v>
      </c>
      <c r="FA222" s="711">
        <f t="shared" si="286"/>
        <v>0</v>
      </c>
      <c r="FB222" s="379"/>
      <c r="FC222" s="378"/>
      <c r="FD222" s="378"/>
      <c r="FE222" s="609"/>
      <c r="FF222" s="381">
        <f t="shared" si="250"/>
        <v>0</v>
      </c>
    </row>
    <row r="223" spans="1:162" s="613" customFormat="1" ht="14.25" thickBot="1" x14ac:dyDescent="0.2">
      <c r="A223" s="494"/>
      <c r="B223" s="495"/>
      <c r="C223" s="491"/>
      <c r="D223" s="522" t="str">
        <f>IF(C223="","",(VLOOKUP(C223,PD!A:B,2,FALSE)))</f>
        <v/>
      </c>
      <c r="E223" s="365"/>
      <c r="F223" s="365"/>
      <c r="G223" s="363"/>
      <c r="H223" s="529"/>
      <c r="I223" s="363"/>
      <c r="J223" s="529"/>
      <c r="K223" s="364"/>
      <c r="L223" s="360"/>
      <c r="M223" s="363"/>
      <c r="N223" s="361"/>
      <c r="O223" s="494"/>
      <c r="P223" s="529"/>
      <c r="Q223" s="512"/>
      <c r="R223" s="494"/>
      <c r="S223" s="363"/>
      <c r="T223" s="529"/>
      <c r="U223" s="758"/>
      <c r="V223" s="494"/>
      <c r="W223" s="529"/>
      <c r="X223" s="363"/>
      <c r="Y223" s="363"/>
      <c r="Z223" s="512"/>
      <c r="AA223" s="360"/>
      <c r="AB223" s="529"/>
      <c r="AC223" s="364"/>
      <c r="AD223" s="362"/>
      <c r="AE223" s="361"/>
      <c r="AF223" s="494"/>
      <c r="AG223" s="495"/>
      <c r="AH223" s="360"/>
      <c r="AI223" s="532"/>
      <c r="AJ223" s="494"/>
      <c r="AK223" s="522" t="str">
        <f>IF(AJ223="","",(VLOOKUP(AJ223,償却率表!A:B,2,FALSE)))</f>
        <v/>
      </c>
      <c r="AL223" s="506"/>
      <c r="AM223" s="512" t="str">
        <f>IF(AL223="","",(VLOOKUP(AL223,PD!G:H,2,FALSE)))</f>
        <v/>
      </c>
      <c r="AN223" s="534"/>
      <c r="AO223" s="522"/>
      <c r="AP223" s="622"/>
      <c r="AQ223" s="529"/>
      <c r="AR223" s="529" t="str">
        <f>IF(AND(AQ223=0,AM223=3),"",IF(AQ223="","",$A$1-AQ223))</f>
        <v/>
      </c>
      <c r="AS223" s="364" t="str">
        <f>IF(OR(AQ223="",AJ223="",AM223=3),"",AQ223+AJ223)</f>
        <v/>
      </c>
      <c r="AT223" s="369"/>
      <c r="AU223" s="366"/>
      <c r="AV223" s="383"/>
      <c r="AW223" s="391"/>
      <c r="AX223" s="360"/>
      <c r="AY223" s="522"/>
      <c r="AZ223" s="522" t="str">
        <f>IF(AY223="","",(VLOOKUP(AY223,PD!J:K,2,FALSE)))</f>
        <v/>
      </c>
      <c r="BA223" s="529"/>
      <c r="BB223" s="601">
        <f t="shared" ref="BB223" si="288">FE223</f>
        <v>0</v>
      </c>
      <c r="BC223" s="360"/>
      <c r="BD223" s="363"/>
      <c r="BE223" s="604"/>
      <c r="BF223" s="386">
        <f t="shared" ref="BF223" si="289">SUM(BG223:BP223)</f>
        <v>0</v>
      </c>
      <c r="BG223" s="385" t="str">
        <f t="shared" ref="BG223" si="290">IF(AND($A$1=BD223,BG$10=BE223),CP223,"")</f>
        <v/>
      </c>
      <c r="BH223" s="367" t="str">
        <f t="shared" ref="BH223" si="291">IF(AND($A$1=BD223,BH$10=BE223),CP223,"")</f>
        <v/>
      </c>
      <c r="BI223" s="367" t="str">
        <f t="shared" ref="BI223" si="292">IF(AND($A$1=BD223,BI$10=BE223),CP223,"")</f>
        <v/>
      </c>
      <c r="BJ223" s="367" t="str">
        <f t="shared" ref="BJ223" si="293">IF(AND($A$1=BD223,BJ$10=BE223),CP223,"")</f>
        <v/>
      </c>
      <c r="BK223" s="367" t="str">
        <f t="shared" ref="BK223" si="294">IF(AND($A$1=BD223,BK$10=BE223),CP223,"")</f>
        <v/>
      </c>
      <c r="BL223" s="367" t="str">
        <f t="shared" ref="BL223" si="295">IF(AND($A$1=BD223,BL$10=BE223),CP223,"")</f>
        <v/>
      </c>
      <c r="BM223" s="367" t="str">
        <f t="shared" ref="BM223" si="296">IF(AND($A$1=BD223,BM$10=BE223),CP223,"")</f>
        <v/>
      </c>
      <c r="BN223" s="367" t="str">
        <f t="shared" ref="BN223" si="297">IF(AND($A$1=BD223,BN$10=BE223),CP223,"")</f>
        <v/>
      </c>
      <c r="BO223" s="367" t="str">
        <f t="shared" ref="BO223" si="298">IF(AND($A$1=BD223,BO$10=BE223),CP223,"")</f>
        <v/>
      </c>
      <c r="BP223" s="368" t="str">
        <f t="shared" ref="BP223" si="299">IF(AND($A$1=BD223,BP$10=BE223),CP223,"")</f>
        <v/>
      </c>
      <c r="BQ223" s="784"/>
      <c r="BR223" s="370"/>
      <c r="BS223" s="606"/>
      <c r="BT223" s="386">
        <f t="shared" ref="BT223" si="300">SUM(BU223:CE223)</f>
        <v>0</v>
      </c>
      <c r="BU223" s="385" t="str">
        <f t="shared" ref="BU223" si="301">IF(AND($A$1=BR223,BU$10=BS223),BB223,"")</f>
        <v/>
      </c>
      <c r="BV223" s="367" t="str">
        <f t="shared" ref="BV223" si="302">IF(AND($A$1=BR223,BV$10=BS223),BB223,"")</f>
        <v/>
      </c>
      <c r="BW223" s="367" t="str">
        <f t="shared" ref="BW223" si="303">IF(AND($A$1=BR223,BW$10=BS223),BB223,"")</f>
        <v/>
      </c>
      <c r="BX223" s="367" t="str">
        <f t="shared" ref="BX223" si="304">IF(AND($A$1=BR223,BX$10=BS223),BB223,"")</f>
        <v/>
      </c>
      <c r="BY223" s="367" t="str">
        <f t="shared" ref="BY223" si="305">IF(AND($A$1=BR223,BY$10=BS223),BB223,"")</f>
        <v/>
      </c>
      <c r="BZ223" s="367" t="str">
        <f t="shared" ref="BZ223" si="306">IF(AND($A$1=BR223,BZ$10=BS223),BB223,"")</f>
        <v/>
      </c>
      <c r="CA223" s="367" t="str">
        <f t="shared" ref="CA223" si="307">IF($A$1=BR223,CM223,"")</f>
        <v/>
      </c>
      <c r="CB223" s="367" t="str">
        <f t="shared" ref="CB223" si="308">IF(AND($A$1=BR223,CB$10=BS223),BB223,"")</f>
        <v/>
      </c>
      <c r="CC223" s="367" t="str">
        <f t="shared" ref="CC223" si="309">IF(AND($A$1=BR223,CC$10=BS223),BB223,"")</f>
        <v/>
      </c>
      <c r="CD223" s="367" t="str">
        <f t="shared" ref="CD223" si="310">IF(AND($A$1=BR223,CD$10=BS223),BB223,"")</f>
        <v/>
      </c>
      <c r="CE223" s="368" t="str">
        <f t="shared" ref="CE223" si="311">IF(AND($A$1=BR223,CE$10=BS223),BB223,"")</f>
        <v/>
      </c>
      <c r="CF223" s="369"/>
      <c r="CG223" s="366"/>
      <c r="CH223" s="366"/>
      <c r="CI223" s="366"/>
      <c r="CJ223" s="383"/>
      <c r="CK223" s="384">
        <f t="shared" ref="CK223" si="312">SUM(CF223:CJ223)</f>
        <v>0</v>
      </c>
      <c r="CL223" s="371">
        <f t="shared" ref="CL223" si="313">IF(AND(BS223&lt;&gt;"",$A$1&gt;=BR223,BR223&lt;&gt;""),0,IF(AZ223=4,1,IF(AQ223="",0,IF(AZ223=1,AT223,IF(AZ223=2,INT(AU223*AH223),IF(AZ223=3,AV223))))))</f>
        <v>0</v>
      </c>
      <c r="CM223" s="366">
        <f t="shared" ref="CM223" si="314">IF(OR(AM223=3,AZ223=4,CL223=0,AK223=0,AK223=""),0,IF(CL223="","",IF(AND(BS223&lt;&gt;"",$A$1&gt;=BR223,BR223&lt;&gt;""),0,IF(AQ223="",0,IF(AM223=1,IF(OR(AR223&gt;AJ223,AR223=0),0,IF(0&gt;CL223-(($AR223-1)*INT($CL223*$AK223)),0,IF(OR(AJ223=AR223,CL223-(($AR223-1)*INT($CL223*$AK223))&lt;INT(AK223*CL223)),CL223-(($AR223-1)*INT($CL223*$AK223))-1,IF($A$1=$AQ223,0,IF($A$1&gt;$AQ223,INT(AK223*CL223)))))),IF(OR(AR223&gt;AJ223,AR223=0),0,IF(0&gt;CL223-(($AR223-1)*INT($CL223*$AK223)),0,IF(OR(AJ223=AR223,CL223-(($AR223-1)*INT($CL223*$AK223))&lt;INT(AK223*CL223)),CL223-(($AR223-1)*INT($CL223*$AK223)),IF($A$1=$AQ223,0,IF($A$1&gt;$AQ223,INT(AK223*CL223)))))))))))</f>
        <v>0</v>
      </c>
      <c r="CN223" s="366">
        <f t="shared" ref="CN223" si="315">IF(OR(AM223=3,AZ223=4),0,IF(OR(,CL223=0,AK223=0,AK223=""),0,IF(CL223="","",IF(AND(BS223&lt;&gt;"",$A$1&gt;=BR223,BR223&lt;&gt;""),0,IF(AM223=1,IF($AR223&gt;$AJ223,CL223-1,IF($A$1=AQ223,0,IF(OR(AJ223=AR223,CL223-(($AR223-1)*INT($CL223*$AK223))&lt;INT(AK223*CL223)),CL223-1,$AR223*INT($CL223*$AK223)))),IF(AM223=2,IF(AQ223="","",IF($AR223&gt;$AJ223,CL223,IF($A$1=AQ223,0,IF(OR(AJ223=AR223,CL223-(($AR223-1)*INT($CL223*$AK223))&lt;INT(AK223*CL223)),CL223,$AR223*INT($CL223*$AK223)))))))))))</f>
        <v>0</v>
      </c>
      <c r="CO223" s="383">
        <f t="shared" ref="CO223" si="316">IF(CL223=0,0,IF(CL223="","",IF(AND(BS223&lt;&gt;"",$A$1&gt;=BR223,BR223&lt;&gt;""),0,IF(AZ223=4,1,IF(AQ223="",0,INT(CL223-CN223))))))</f>
        <v>0</v>
      </c>
      <c r="CP223" s="623">
        <f t="shared" ref="CP223" si="317">IF($A$1&lt;&gt;BA223,0,IF(AND(BS223&lt;&gt;"",$A$1&gt;=BR223),0,IF(CM223="","",CM223+CO223)))</f>
        <v>0</v>
      </c>
      <c r="CQ223" s="504"/>
      <c r="CR223" s="360"/>
      <c r="CS223" s="364"/>
      <c r="CT223" s="341"/>
      <c r="CU223" s="341"/>
      <c r="CV223" s="357"/>
      <c r="CW223" s="358"/>
      <c r="CX223" s="358"/>
      <c r="CY223" s="358"/>
      <c r="CZ223" s="358"/>
      <c r="DA223" s="358"/>
      <c r="DB223" s="358"/>
      <c r="DC223" s="358"/>
      <c r="DD223" s="358"/>
      <c r="DE223" s="359"/>
      <c r="DF223" s="357"/>
      <c r="DG223" s="358"/>
      <c r="DH223" s="358"/>
      <c r="DI223" s="358"/>
      <c r="DJ223" s="358"/>
      <c r="DK223" s="358"/>
      <c r="DL223" s="358"/>
      <c r="DM223" s="358"/>
      <c r="DN223" s="358"/>
      <c r="DO223" s="358"/>
      <c r="DP223" s="359"/>
      <c r="DQ223" s="591"/>
      <c r="DR223" s="357"/>
      <c r="DS223" s="358"/>
      <c r="DT223" s="358"/>
      <c r="DU223" s="358"/>
      <c r="DV223" s="358"/>
      <c r="DW223" s="358"/>
      <c r="DX223" s="358"/>
      <c r="DY223" s="358"/>
      <c r="DZ223" s="358"/>
      <c r="EA223" s="358"/>
      <c r="EB223" s="358"/>
      <c r="EC223" s="358"/>
      <c r="ED223" s="358"/>
      <c r="EE223" s="358"/>
      <c r="EF223" s="767"/>
      <c r="EG223" s="767"/>
      <c r="EH223" s="767"/>
      <c r="EI223" s="767"/>
      <c r="EJ223" s="767"/>
      <c r="EK223" s="767"/>
      <c r="EL223" s="767"/>
      <c r="EM223" s="767"/>
      <c r="EN223" s="767"/>
      <c r="EO223" s="768"/>
      <c r="EP223" s="767"/>
      <c r="EQ223" s="767"/>
      <c r="ER223" s="767"/>
      <c r="ES223" s="767"/>
      <c r="ET223" s="767"/>
      <c r="EU223" s="359"/>
      <c r="EV223" s="341"/>
      <c r="EW223" s="579">
        <f t="shared" ref="EW223" si="318">BA223</f>
        <v>0</v>
      </c>
      <c r="EX223" s="712">
        <f>IF($A$1=BA223,0,IF(AND(BE223&lt;&gt;"",$A$1=BD223),0,IF(AND(BR223&lt;$A$1,BS223&gt;=20),0,IF(AZ223=4,1,IF(AQ223="",0,IF($A$1=$AQ223,0,IF(AZ223=1,AT223,IF(AZ223=2,INT(AU223*AH223),IF(AZ223=3,AV223,IF(AZ223=4,1,))))))))))</f>
        <v>0</v>
      </c>
      <c r="EY223" s="713">
        <f>IF(OR(AM223=3,AZ223=4),0,IF(EX223=0,0,IF(EX223="","",IF(AND(BE223&lt;&gt;"",$A$1=BD223),0,IF(AND(#REF!&lt;$A$1,#REF!&gt;=20),0,IF($A$1=AQ223,0,IF(OR(AQ223="",AK223="",AK223=0),0,IF(AM223=1,IF(0&gt;EX223-(($AR223-2)*INT($EX223*$AK223)),0,IF(OR(AR223-1&gt;AJ223,AR223=0),0,IF(OR(AJ223=AR223-1,EX223-(($AR223-2)*INT($EX223*$AK223))&lt;INT(AK223*EX223)),EX223-(($AR223-2)*INT($EX223*$AK223))-1,IF($A$1-1=$AQ223,0,IF($A$1-1&gt;$AQ223,INT(AK223*EX223)))))),IF(AM223=2,IF(0&gt;EX223-(($AR223-2)*INT($EX223*$AK223)),0,IF(OR(AR223-1&gt;AJ223,AR223=0),0,IF(OR(AJ223=AR223-1,EX223-(($AR223-2)*INT($EX223*$AK223))&lt;INT(AK223*EX223)),EX223-(($AR223-2)*INT($EX223*$AK223)),IF($A$1-1=$AQ223,0,IF($A$1-1&gt;$AQ223,INT(AK223*EX223)))))))))))))))</f>
        <v>0</v>
      </c>
      <c r="EZ223" s="713">
        <f>IF(OR(AM223=3,AZ223=4),0,IF(EX223=0,0,IF(EX223="","",IF(AND(BE223&lt;&gt;"",$A$1=BD223),0,IF(AND(#REF!&lt;$A$1,#REF!&gt;=20),0,IF($A$1=AQ223,0,IF(AM223=1,IF(OR(EX223=0,AK223="",AK223=0),0,IF($AR223-1&gt;$AJ223,EX223-1,IF($A$1-1&lt;=AQ223,0,IF(OR(AJ223=AR223-1,EX223-(($AR223-2)*INT($EX223*$AK223))&lt;INT(AK223*EX223)),EX223-1,(($AR223-1)*INT($EX223*$AK223)))))),IF(AM223=2,IF(EX223=0,0,IF($AR223-1&gt;$AJ223,EX223,IF($A$1-1&lt;=AQ223,0,IF(OR(AJ223=AR223-1,EX223-(($AR223-2)*INT($EX223*$AK223))&lt;INT(AK223*EX223)),EX223,(($AR223-1)*INT($EX223*$AK223))))))))))))))</f>
        <v>0</v>
      </c>
      <c r="FA223" s="714">
        <f>IF(EX223=0,0,IF(EX223="","",IF(AND(BE223&lt;&gt;"",$A$1=BD223),0,IF(AND(#REF!&lt;$A$1,#REF!&gt;=20),0,IF(AZ223=4,1,IF(AQ223="",0,IF($A$1=$AQ223,0,INT(EX223-EZ223))))))))</f>
        <v>0</v>
      </c>
      <c r="FB223" s="610"/>
      <c r="FC223" s="611"/>
      <c r="FD223" s="611"/>
      <c r="FE223" s="612"/>
      <c r="FF223" s="381">
        <f t="shared" ref="FF223" si="319">IFERROR(FA223-FE223,"")</f>
        <v>0</v>
      </c>
    </row>
    <row r="224" spans="1:162" s="795" customFormat="1" ht="14.25" thickBot="1" x14ac:dyDescent="0.2">
      <c r="A224" s="556" t="s">
        <v>308</v>
      </c>
      <c r="B224" s="557"/>
      <c r="C224" s="558">
        <f t="shared" ref="C224:AS224" si="320">COUNTA(C15:C223)</f>
        <v>102</v>
      </c>
      <c r="D224" s="559">
        <f t="shared" si="320"/>
        <v>209</v>
      </c>
      <c r="E224" s="559">
        <f t="shared" si="320"/>
        <v>102</v>
      </c>
      <c r="F224" s="559">
        <f t="shared" si="320"/>
        <v>102</v>
      </c>
      <c r="G224" s="559">
        <f t="shared" si="320"/>
        <v>102</v>
      </c>
      <c r="H224" s="559">
        <f t="shared" si="320"/>
        <v>0</v>
      </c>
      <c r="I224" s="559">
        <f t="shared" si="320"/>
        <v>102</v>
      </c>
      <c r="J224" s="560">
        <f t="shared" si="320"/>
        <v>0</v>
      </c>
      <c r="K224" s="557">
        <f t="shared" si="320"/>
        <v>0</v>
      </c>
      <c r="L224" s="556">
        <f t="shared" si="320"/>
        <v>102</v>
      </c>
      <c r="M224" s="559">
        <f t="shared" si="320"/>
        <v>102</v>
      </c>
      <c r="N224" s="557">
        <f t="shared" si="320"/>
        <v>0</v>
      </c>
      <c r="O224" s="556">
        <f t="shared" si="320"/>
        <v>102</v>
      </c>
      <c r="P224" s="559">
        <f t="shared" si="320"/>
        <v>23</v>
      </c>
      <c r="Q224" s="557">
        <f t="shared" si="320"/>
        <v>102</v>
      </c>
      <c r="R224" s="556">
        <f t="shared" si="320"/>
        <v>102</v>
      </c>
      <c r="S224" s="559">
        <f t="shared" si="320"/>
        <v>0</v>
      </c>
      <c r="T224" s="559">
        <f t="shared" si="320"/>
        <v>0</v>
      </c>
      <c r="U224" s="759">
        <f t="shared" si="320"/>
        <v>0</v>
      </c>
      <c r="V224" s="556">
        <f t="shared" si="320"/>
        <v>0</v>
      </c>
      <c r="W224" s="559">
        <f t="shared" si="320"/>
        <v>0</v>
      </c>
      <c r="X224" s="559">
        <f t="shared" si="320"/>
        <v>0</v>
      </c>
      <c r="Y224" s="559">
        <f t="shared" si="320"/>
        <v>0</v>
      </c>
      <c r="Z224" s="557">
        <f t="shared" si="320"/>
        <v>0</v>
      </c>
      <c r="AA224" s="556">
        <f t="shared" si="320"/>
        <v>0</v>
      </c>
      <c r="AB224" s="559">
        <f t="shared" si="320"/>
        <v>0</v>
      </c>
      <c r="AC224" s="557">
        <f t="shared" si="320"/>
        <v>0</v>
      </c>
      <c r="AD224" s="556">
        <f t="shared" si="320"/>
        <v>0</v>
      </c>
      <c r="AE224" s="559">
        <f t="shared" si="320"/>
        <v>0</v>
      </c>
      <c r="AF224" s="556">
        <f t="shared" si="320"/>
        <v>0</v>
      </c>
      <c r="AG224" s="559">
        <f t="shared" si="320"/>
        <v>0</v>
      </c>
      <c r="AH224" s="556">
        <f t="shared" si="320"/>
        <v>102</v>
      </c>
      <c r="AI224" s="559">
        <f t="shared" si="320"/>
        <v>0</v>
      </c>
      <c r="AJ224" s="556">
        <f t="shared" si="320"/>
        <v>102</v>
      </c>
      <c r="AK224" s="559">
        <f t="shared" si="320"/>
        <v>209</v>
      </c>
      <c r="AL224" s="559">
        <f t="shared" si="320"/>
        <v>102</v>
      </c>
      <c r="AM224" s="557">
        <f t="shared" si="320"/>
        <v>209</v>
      </c>
      <c r="AN224" s="562">
        <f t="shared" si="320"/>
        <v>100</v>
      </c>
      <c r="AO224" s="559">
        <f t="shared" si="320"/>
        <v>100</v>
      </c>
      <c r="AP224" s="563">
        <f t="shared" si="320"/>
        <v>12</v>
      </c>
      <c r="AQ224" s="559">
        <f t="shared" si="320"/>
        <v>102</v>
      </c>
      <c r="AR224" s="560">
        <f t="shared" si="320"/>
        <v>209</v>
      </c>
      <c r="AS224" s="557">
        <f t="shared" si="320"/>
        <v>209</v>
      </c>
      <c r="AT224" s="569">
        <f>SUM(AT15:AT223)</f>
        <v>1527739082</v>
      </c>
      <c r="AU224" s="565">
        <f>SUM(AU15:AU223)</f>
        <v>0</v>
      </c>
      <c r="AV224" s="566">
        <f>SUM(AV15:AV223)</f>
        <v>0</v>
      </c>
      <c r="AW224" s="567">
        <f>SUM(AW15:AW223)</f>
        <v>0</v>
      </c>
      <c r="AX224" s="564">
        <f>COUNTA(AX15:AX223)</f>
        <v>0</v>
      </c>
      <c r="AY224" s="559">
        <f>COUNTA(AY15:AY223)</f>
        <v>102</v>
      </c>
      <c r="AZ224" s="559">
        <f>COUNTA(AZ15:AZ223)</f>
        <v>209</v>
      </c>
      <c r="BA224" s="560">
        <f>COUNTA(BA15:BA223)</f>
        <v>102</v>
      </c>
      <c r="BB224" s="602">
        <f>SUM(BB15:BB223)</f>
        <v>452253651</v>
      </c>
      <c r="BC224" s="564">
        <f>COUNTA(BC15:BC223)</f>
        <v>10</v>
      </c>
      <c r="BD224" s="527">
        <f>COUNTA(BD15:BD223)</f>
        <v>34</v>
      </c>
      <c r="BE224" s="560">
        <f>COUNTA(BE15:BE223)</f>
        <v>34</v>
      </c>
      <c r="BF224" s="568">
        <f t="shared" ref="BF224:BP224" si="321">SUM(BF15:BF223)</f>
        <v>57006828</v>
      </c>
      <c r="BG224" s="569">
        <f t="shared" si="321"/>
        <v>57006828</v>
      </c>
      <c r="BH224" s="565">
        <f t="shared" si="321"/>
        <v>0</v>
      </c>
      <c r="BI224" s="565">
        <f t="shared" si="321"/>
        <v>0</v>
      </c>
      <c r="BJ224" s="565">
        <f t="shared" si="321"/>
        <v>0</v>
      </c>
      <c r="BK224" s="565">
        <f t="shared" si="321"/>
        <v>0</v>
      </c>
      <c r="BL224" s="565">
        <f t="shared" si="321"/>
        <v>0</v>
      </c>
      <c r="BM224" s="565">
        <f t="shared" si="321"/>
        <v>0</v>
      </c>
      <c r="BN224" s="565">
        <f t="shared" si="321"/>
        <v>0</v>
      </c>
      <c r="BO224" s="565">
        <f t="shared" si="321"/>
        <v>0</v>
      </c>
      <c r="BP224" s="566">
        <f t="shared" si="321"/>
        <v>0</v>
      </c>
      <c r="BQ224" s="558">
        <f>COUNTA(BQ15:BQ223)</f>
        <v>17</v>
      </c>
      <c r="BR224" s="564">
        <f>COUNTA(BR15:BR223)</f>
        <v>26</v>
      </c>
      <c r="BS224" s="607">
        <f>COUNTA(BS15:BS223)</f>
        <v>26</v>
      </c>
      <c r="BT224" s="568">
        <f t="shared" ref="BT224:CQ224" si="322">SUM(BT15:BT223)</f>
        <v>132554</v>
      </c>
      <c r="BU224" s="569">
        <f t="shared" si="322"/>
        <v>1</v>
      </c>
      <c r="BV224" s="565">
        <f t="shared" si="322"/>
        <v>132553</v>
      </c>
      <c r="BW224" s="565">
        <f t="shared" si="322"/>
        <v>0</v>
      </c>
      <c r="BX224" s="565">
        <f t="shared" si="322"/>
        <v>0</v>
      </c>
      <c r="BY224" s="565">
        <f t="shared" si="322"/>
        <v>0</v>
      </c>
      <c r="BZ224" s="565">
        <f t="shared" si="322"/>
        <v>0</v>
      </c>
      <c r="CA224" s="565">
        <f t="shared" si="322"/>
        <v>0</v>
      </c>
      <c r="CB224" s="565">
        <f t="shared" si="322"/>
        <v>0</v>
      </c>
      <c r="CC224" s="565">
        <f t="shared" si="322"/>
        <v>0</v>
      </c>
      <c r="CD224" s="565">
        <f t="shared" si="322"/>
        <v>0</v>
      </c>
      <c r="CE224" s="565">
        <f t="shared" si="322"/>
        <v>0</v>
      </c>
      <c r="CF224" s="570">
        <f t="shared" si="322"/>
        <v>135429516</v>
      </c>
      <c r="CG224" s="565">
        <f t="shared" si="322"/>
        <v>0</v>
      </c>
      <c r="CH224" s="565">
        <f t="shared" si="322"/>
        <v>0</v>
      </c>
      <c r="CI224" s="565">
        <f t="shared" si="322"/>
        <v>0</v>
      </c>
      <c r="CJ224" s="571">
        <f t="shared" si="322"/>
        <v>204793272</v>
      </c>
      <c r="CK224" s="572">
        <f t="shared" si="322"/>
        <v>340222788</v>
      </c>
      <c r="CL224" s="569">
        <f t="shared" si="322"/>
        <v>1258551312</v>
      </c>
      <c r="CM224" s="565">
        <f t="shared" si="322"/>
        <v>113896869</v>
      </c>
      <c r="CN224" s="565">
        <f t="shared" si="322"/>
        <v>880065094</v>
      </c>
      <c r="CO224" s="580">
        <f t="shared" si="322"/>
        <v>378486218</v>
      </c>
      <c r="CP224" s="581">
        <f t="shared" si="322"/>
        <v>57006828</v>
      </c>
      <c r="CQ224" s="582">
        <f t="shared" si="322"/>
        <v>25</v>
      </c>
      <c r="CR224" s="561">
        <f>COUNTA(CR15:CR223)</f>
        <v>35</v>
      </c>
      <c r="CS224" s="573"/>
      <c r="CT224" s="574"/>
      <c r="CU224" s="574"/>
      <c r="CV224" s="574"/>
      <c r="CW224" s="574"/>
      <c r="CX224" s="574"/>
      <c r="CY224" s="574"/>
      <c r="CZ224" s="574"/>
      <c r="DA224" s="574"/>
      <c r="DB224" s="574"/>
      <c r="DC224" s="574"/>
      <c r="DD224" s="574"/>
      <c r="DE224" s="574"/>
      <c r="DF224" s="574"/>
      <c r="DG224" s="574"/>
      <c r="DH224" s="574"/>
      <c r="DI224" s="574"/>
      <c r="DJ224" s="574"/>
      <c r="DK224" s="574"/>
      <c r="DL224" s="574"/>
      <c r="DM224" s="574"/>
      <c r="DN224" s="574"/>
      <c r="DO224" s="574"/>
      <c r="DP224" s="574"/>
      <c r="DQ224" s="593"/>
      <c r="DR224" s="574"/>
      <c r="DS224" s="574"/>
      <c r="DT224" s="574"/>
      <c r="DU224" s="574"/>
      <c r="DV224" s="574"/>
      <c r="DW224" s="574"/>
      <c r="DX224" s="574"/>
      <c r="DY224" s="574"/>
      <c r="DZ224" s="574"/>
      <c r="EA224" s="574"/>
      <c r="EB224" s="574"/>
      <c r="EC224" s="574"/>
      <c r="ED224" s="574"/>
      <c r="EE224" s="574"/>
      <c r="EF224" s="574"/>
      <c r="EG224" s="574"/>
      <c r="EH224" s="574"/>
      <c r="EI224" s="574"/>
      <c r="EJ224" s="574"/>
      <c r="EK224" s="574"/>
      <c r="EL224" s="574"/>
      <c r="EM224" s="574"/>
      <c r="EN224" s="574"/>
      <c r="EO224" s="574"/>
      <c r="EP224" s="574"/>
      <c r="EQ224" s="574"/>
      <c r="ER224" s="574"/>
      <c r="ES224" s="574"/>
      <c r="ET224" s="574"/>
      <c r="EU224" s="574"/>
      <c r="EV224" s="574"/>
      <c r="EX224" s="570">
        <f t="shared" ref="EX224:FF224" si="323">SUM(EX15:EX223)</f>
        <v>1224144484</v>
      </c>
      <c r="EY224" s="565">
        <f t="shared" si="323"/>
        <v>80762242</v>
      </c>
      <c r="EZ224" s="565">
        <f t="shared" si="323"/>
        <v>788635671</v>
      </c>
      <c r="FA224" s="566">
        <f t="shared" si="323"/>
        <v>435508813</v>
      </c>
      <c r="FB224" s="570">
        <f t="shared" si="323"/>
        <v>1224144484</v>
      </c>
      <c r="FC224" s="565">
        <f t="shared" si="323"/>
        <v>64017404</v>
      </c>
      <c r="FD224" s="565">
        <f t="shared" si="323"/>
        <v>771890833</v>
      </c>
      <c r="FE224" s="566">
        <f t="shared" si="323"/>
        <v>452253651</v>
      </c>
      <c r="FF224" s="572">
        <f t="shared" si="323"/>
        <v>-16744838</v>
      </c>
    </row>
    <row r="225" spans="121:161" x14ac:dyDescent="0.15">
      <c r="DQ225" s="591"/>
      <c r="FE225" s="354">
        <f>FA224-FE224</f>
        <v>-16744838</v>
      </c>
    </row>
  </sheetData>
  <autoFilter ref="A14:FF224"/>
  <mergeCells count="176">
    <mergeCell ref="EV13:EV14"/>
    <mergeCell ref="A9:A11"/>
    <mergeCell ref="B9:B11"/>
    <mergeCell ref="A7:B7"/>
    <mergeCell ref="O8:Q8"/>
    <mergeCell ref="R8:U8"/>
    <mergeCell ref="M9:M11"/>
    <mergeCell ref="L9:L11"/>
    <mergeCell ref="L8:N8"/>
    <mergeCell ref="G9:G11"/>
    <mergeCell ref="H9:H11"/>
    <mergeCell ref="I9:I11"/>
    <mergeCell ref="J9:J11"/>
    <mergeCell ref="K9:K11"/>
    <mergeCell ref="N9:N11"/>
    <mergeCell ref="S9:S11"/>
    <mergeCell ref="T9:T11"/>
    <mergeCell ref="U9:U11"/>
    <mergeCell ref="Q9:Q11"/>
    <mergeCell ref="P9:P11"/>
    <mergeCell ref="C9:C11"/>
    <mergeCell ref="AN9:AN11"/>
    <mergeCell ref="CF8:CK8"/>
    <mergeCell ref="W9:W11"/>
    <mergeCell ref="X9:X11"/>
    <mergeCell ref="Y9:Y11"/>
    <mergeCell ref="AA9:AC9"/>
    <mergeCell ref="A1:B1"/>
    <mergeCell ref="A8:B8"/>
    <mergeCell ref="C8:K8"/>
    <mergeCell ref="AD8:AE8"/>
    <mergeCell ref="AF8:AG8"/>
    <mergeCell ref="D9:D11"/>
    <mergeCell ref="E9:E11"/>
    <mergeCell ref="F9:F11"/>
    <mergeCell ref="V8:Z8"/>
    <mergeCell ref="AA8:AC8"/>
    <mergeCell ref="AE9:AE11"/>
    <mergeCell ref="O9:O11"/>
    <mergeCell ref="V9:V11"/>
    <mergeCell ref="Z9:Z11"/>
    <mergeCell ref="AF9:AF11"/>
    <mergeCell ref="AG9:AG11"/>
    <mergeCell ref="AA10:AA11"/>
    <mergeCell ref="AB10:AB11"/>
    <mergeCell ref="AC10:AC11"/>
    <mergeCell ref="R9:R11"/>
    <mergeCell ref="AD9:AD11"/>
    <mergeCell ref="CT8:CT11"/>
    <mergeCell ref="CU8:CU11"/>
    <mergeCell ref="DT8:DV8"/>
    <mergeCell ref="AO9:AO11"/>
    <mergeCell ref="AP9:AP11"/>
    <mergeCell ref="AJ8:AM8"/>
    <mergeCell ref="AN8:AR8"/>
    <mergeCell ref="AQ9:AQ11"/>
    <mergeCell ref="AR9:AR11"/>
    <mergeCell ref="CH9:CH11"/>
    <mergeCell ref="CI9:CI11"/>
    <mergeCell ref="CJ9:CJ11"/>
    <mergeCell ref="CK9:CK11"/>
    <mergeCell ref="DM9:DM11"/>
    <mergeCell ref="DL9:DL11"/>
    <mergeCell ref="DR9:DR11"/>
    <mergeCell ref="DS9:DS11"/>
    <mergeCell ref="DT9:DT11"/>
    <mergeCell ref="AT9:AV9"/>
    <mergeCell ref="AX9:AX11"/>
    <mergeCell ref="CY9:CY11"/>
    <mergeCell ref="CX9:CX11"/>
    <mergeCell ref="AH8:AI8"/>
    <mergeCell ref="BG9:BP9"/>
    <mergeCell ref="CP9:CP11"/>
    <mergeCell ref="FB8:FE8"/>
    <mergeCell ref="EX8:FA8"/>
    <mergeCell ref="FB9:FB11"/>
    <mergeCell ref="FC9:FC11"/>
    <mergeCell ref="FD9:FD11"/>
    <mergeCell ref="DU9:DU11"/>
    <mergeCell ref="DW8:DY8"/>
    <mergeCell ref="EF9:EF11"/>
    <mergeCell ref="DX9:DX11"/>
    <mergeCell ref="DV9:DV11"/>
    <mergeCell ref="DW9:DW11"/>
    <mergeCell ref="EB9:EB11"/>
    <mergeCell ref="EA9:EA11"/>
    <mergeCell ref="ED8:EH8"/>
    <mergeCell ref="EB8:EC8"/>
    <mergeCell ref="DZ8:EA8"/>
    <mergeCell ref="EZ9:EZ11"/>
    <mergeCell ref="FA9:FA11"/>
    <mergeCell ref="EU9:EU11"/>
    <mergeCell ref="EE9:EE11"/>
    <mergeCell ref="ED9:ED11"/>
    <mergeCell ref="EC9:EC11"/>
    <mergeCell ref="EW8:EW11"/>
    <mergeCell ref="EJ9:EJ11"/>
    <mergeCell ref="CV8:DE8"/>
    <mergeCell ref="DF8:DP8"/>
    <mergeCell ref="CF9:CF11"/>
    <mergeCell ref="CG9:CG11"/>
    <mergeCell ref="BF9:BF11"/>
    <mergeCell ref="AS9:AS11"/>
    <mergeCell ref="CM9:CM11"/>
    <mergeCell ref="CW9:CW11"/>
    <mergeCell ref="CR9:CR11"/>
    <mergeCell ref="CS9:CS11"/>
    <mergeCell ref="DA9:DA11"/>
    <mergeCell ref="CL8:CP8"/>
    <mergeCell ref="EM9:EM11"/>
    <mergeCell ref="EN9:EN11"/>
    <mergeCell ref="EO9:EO11"/>
    <mergeCell ref="EP9:EP11"/>
    <mergeCell ref="ER9:ER11"/>
    <mergeCell ref="ES9:ES11"/>
    <mergeCell ref="ET9:ET11"/>
    <mergeCell ref="EI8:EP8"/>
    <mergeCell ref="EG9:EG11"/>
    <mergeCell ref="AH9:AH11"/>
    <mergeCell ref="CL9:CL11"/>
    <mergeCell ref="CN9:CN11"/>
    <mergeCell ref="CO9:CO11"/>
    <mergeCell ref="CQ9:CQ11"/>
    <mergeCell ref="AI9:AI11"/>
    <mergeCell ref="AL9:AL11"/>
    <mergeCell ref="AK9:AK11"/>
    <mergeCell ref="AJ9:AJ11"/>
    <mergeCell ref="AM9:AM11"/>
    <mergeCell ref="EH9:EH11"/>
    <mergeCell ref="EI9:EI11"/>
    <mergeCell ref="FF9:FF11"/>
    <mergeCell ref="DK9:DK11"/>
    <mergeCell ref="DJ9:DJ11"/>
    <mergeCell ref="DI9:DI11"/>
    <mergeCell ref="DH9:DH11"/>
    <mergeCell ref="DG9:DG11"/>
    <mergeCell ref="CZ9:CZ11"/>
    <mergeCell ref="DF9:DF11"/>
    <mergeCell ref="DE9:DE11"/>
    <mergeCell ref="DD9:DD11"/>
    <mergeCell ref="DC9:DC11"/>
    <mergeCell ref="DB9:DB11"/>
    <mergeCell ref="DY9:DY11"/>
    <mergeCell ref="DZ9:DZ11"/>
    <mergeCell ref="DP9:DP11"/>
    <mergeCell ref="DO9:DO11"/>
    <mergeCell ref="DN9:DN11"/>
    <mergeCell ref="EQ9:EQ11"/>
    <mergeCell ref="FE9:FE11"/>
    <mergeCell ref="EX9:EX11"/>
    <mergeCell ref="EY9:EY11"/>
    <mergeCell ref="EK9:EK11"/>
    <mergeCell ref="AT12:AV12"/>
    <mergeCell ref="DR12:EU13"/>
    <mergeCell ref="AT13:AV13"/>
    <mergeCell ref="BQ8:CE8"/>
    <mergeCell ref="BE9:BE11"/>
    <mergeCell ref="AW9:AW11"/>
    <mergeCell ref="BU9:CE9"/>
    <mergeCell ref="BD9:BD11"/>
    <mergeCell ref="BC9:BC11"/>
    <mergeCell ref="BB9:BB11"/>
    <mergeCell ref="AT10:AT11"/>
    <mergeCell ref="AU10:AU11"/>
    <mergeCell ref="AV10:AV11"/>
    <mergeCell ref="AT8:AW8"/>
    <mergeCell ref="BC8:BP8"/>
    <mergeCell ref="BT9:BT11"/>
    <mergeCell ref="BS9:BS11"/>
    <mergeCell ref="BR9:BR11"/>
    <mergeCell ref="BQ9:BQ11"/>
    <mergeCell ref="CV9:CV11"/>
    <mergeCell ref="AX8:BA8"/>
    <mergeCell ref="DR8:DS8"/>
    <mergeCell ref="EQ8:EU8"/>
    <mergeCell ref="EL9:EL11"/>
  </mergeCells>
  <phoneticPr fontId="5"/>
  <conditionalFormatting sqref="P15:P89 CF15:CJ90 P117:P223 CF117:CJ223">
    <cfRule type="expression" dxfId="20" priority="35">
      <formula>AND($BE15=10,$A$1=$BD15)</formula>
    </cfRule>
  </conditionalFormatting>
  <conditionalFormatting sqref="AH15:AH89 AH117:AH223">
    <cfRule type="expression" dxfId="19" priority="33">
      <formula>$AU15&gt;0</formula>
    </cfRule>
  </conditionalFormatting>
  <conditionalFormatting sqref="AW15:AW90 AW117:AW223">
    <cfRule type="expression" dxfId="18" priority="32">
      <formula>$K15=1</formula>
    </cfRule>
  </conditionalFormatting>
  <conditionalFormatting sqref="EW15:EW90 EW117:EW223">
    <cfRule type="expression" dxfId="17" priority="50">
      <formula>EW15=$A$1</formula>
    </cfRule>
    <cfRule type="expression" dxfId="16" priority="51">
      <formula>#REF!=$A$1</formula>
    </cfRule>
  </conditionalFormatting>
  <conditionalFormatting sqref="P90">
    <cfRule type="expression" dxfId="15" priority="16">
      <formula>AND($BE90=10,$A$1=$BD90)</formula>
    </cfRule>
  </conditionalFormatting>
  <conditionalFormatting sqref="AH90">
    <cfRule type="expression" dxfId="14" priority="15">
      <formula>$AU90&gt;0</formula>
    </cfRule>
  </conditionalFormatting>
  <conditionalFormatting sqref="CF91:CJ104 P91:P104">
    <cfRule type="expression" dxfId="13" priority="12">
      <formula>AND($BE91=10,$A$1=$BD91)</formula>
    </cfRule>
  </conditionalFormatting>
  <conditionalFormatting sqref="AH104">
    <cfRule type="expression" dxfId="12" priority="11">
      <formula>$AU104&gt;0</formula>
    </cfRule>
  </conditionalFormatting>
  <conditionalFormatting sqref="AW104">
    <cfRule type="expression" dxfId="11" priority="10">
      <formula>$K104=1</formula>
    </cfRule>
  </conditionalFormatting>
  <conditionalFormatting sqref="EW104">
    <cfRule type="expression" dxfId="10" priority="13">
      <formula>EW104=$A$1</formula>
    </cfRule>
    <cfRule type="expression" dxfId="9" priority="14">
      <formula>#REF!=$A$1</formula>
    </cfRule>
  </conditionalFormatting>
  <conditionalFormatting sqref="AH91:AH103">
    <cfRule type="expression" dxfId="8" priority="7">
      <formula>$AU91&gt;0</formula>
    </cfRule>
  </conditionalFormatting>
  <conditionalFormatting sqref="AW91:AW103">
    <cfRule type="expression" dxfId="7" priority="6">
      <formula>$K91=1</formula>
    </cfRule>
  </conditionalFormatting>
  <conditionalFormatting sqref="EW91:EW103">
    <cfRule type="expression" dxfId="6" priority="8">
      <formula>EW91=$A$1</formula>
    </cfRule>
    <cfRule type="expression" dxfId="5" priority="9">
      <formula>#REF!=$A$1</formula>
    </cfRule>
  </conditionalFormatting>
  <conditionalFormatting sqref="CF105:CJ116 P105:P116">
    <cfRule type="expression" dxfId="4" priority="5">
      <formula>AND($BE105=10,$A$1=$BD105)</formula>
    </cfRule>
  </conditionalFormatting>
  <conditionalFormatting sqref="AH105:AH116">
    <cfRule type="expression" dxfId="3" priority="2">
      <formula>$AU105&gt;0</formula>
    </cfRule>
  </conditionalFormatting>
  <conditionalFormatting sqref="AW105:AW116">
    <cfRule type="expression" dxfId="2" priority="1">
      <formula>$K105=1</formula>
    </cfRule>
  </conditionalFormatting>
  <conditionalFormatting sqref="EW105:EW116">
    <cfRule type="expression" dxfId="1" priority="3">
      <formula>EW105=$A$1</formula>
    </cfRule>
    <cfRule type="expression" dxfId="0" priority="4">
      <formula>#REF!=$A$1</formula>
    </cfRule>
  </conditionalFormatting>
  <dataValidations count="8">
    <dataValidation type="list" allowBlank="1" showInputMessage="1" showErrorMessage="1" sqref="V223">
      <formula1>"行政,普通"</formula1>
    </dataValidation>
    <dataValidation type="whole" allowBlank="1" showInputMessage="1" showErrorMessage="1" sqref="AO15:AO19 AO22 AO24 AO26 AO28">
      <formula1>1900</formula1>
      <formula2>2030</formula2>
    </dataValidation>
    <dataValidation type="whole" allowBlank="1" showInputMessage="1" showErrorMessage="1" sqref="AO23 AO25 AO27">
      <formula1>1900</formula1>
      <formula2>2020</formula2>
    </dataValidation>
    <dataValidation type="list" allowBlank="1" showInputMessage="1" showErrorMessage="1" sqref="V15:V222">
      <formula1>"行政,普通,教育"</formula1>
    </dataValidation>
    <dataValidation type="list" allowBlank="1" showInputMessage="1" showErrorMessage="1" sqref="C15:C223">
      <formula1>勘定科目</formula1>
    </dataValidation>
    <dataValidation type="list" allowBlank="1" showInputMessage="1" showErrorMessage="1" sqref="AY15:AY223">
      <formula1>登録時価額算定方法</formula1>
    </dataValidation>
    <dataValidation type="list" allowBlank="1" showInputMessage="1" showErrorMessage="1" sqref="AL15:AL223">
      <formula1>償却区分</formula1>
    </dataValidation>
    <dataValidation type="list" allowBlank="1" showInputMessage="1" showErrorMessage="1" sqref="R15:R223">
      <formula1>"1,2,3"</formula1>
    </dataValidation>
  </dataValidations>
  <printOptions horizontalCentered="1" headings="1"/>
  <pageMargins left="0.19685039370078741" right="0.39370078740157483" top="0.59055118110236227" bottom="0.39370078740157483" header="0.31496062992125984" footer="0.31496062992125984"/>
  <pageSetup paperSize="8" scale="35" fitToWidth="2" fitToHeight="50" orientation="landscape" cellComments="asDisplayed" r:id="rId1"/>
  <colBreaks count="2" manualBreakCount="2">
    <brk id="54" max="228" man="1"/>
    <brk id="120" max="22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04"/>
  <sheetViews>
    <sheetView topLeftCell="A25" zoomScale="75" zoomScaleNormal="75" workbookViewId="0">
      <selection activeCell="C3" sqref="C3:E5"/>
    </sheetView>
  </sheetViews>
  <sheetFormatPr defaultRowHeight="13.5" x14ac:dyDescent="0.15"/>
  <cols>
    <col min="1" max="1" width="10.125" style="10" customWidth="1"/>
    <col min="2" max="2" width="5.5" customWidth="1"/>
    <col min="3" max="3" width="3.5" customWidth="1"/>
    <col min="4" max="4" width="4.5" customWidth="1"/>
    <col min="5" max="5" width="15.5" customWidth="1"/>
    <col min="6" max="6" width="18.375" customWidth="1"/>
    <col min="7" max="7" width="16.5" customWidth="1"/>
    <col min="8" max="8" width="19" customWidth="1"/>
    <col min="9" max="9" width="16.5" customWidth="1"/>
    <col min="11" max="11" width="3.5" customWidth="1"/>
    <col min="12" max="12" width="4.5" customWidth="1"/>
    <col min="13" max="13" width="15.5" customWidth="1"/>
    <col min="14" max="17" width="16.5" customWidth="1"/>
    <col min="18" max="18" width="16.5" style="2" customWidth="1"/>
    <col min="19" max="19" width="3.5" customWidth="1"/>
    <col min="20" max="20" width="6.625" customWidth="1"/>
    <col min="21" max="21" width="15.5" customWidth="1"/>
    <col min="22" max="25" width="16.5" customWidth="1"/>
    <col min="27" max="27" width="3.5" customWidth="1"/>
    <col min="28" max="28" width="4.5" customWidth="1"/>
    <col min="29" max="29" width="15.5" customWidth="1"/>
    <col min="30" max="33" width="16.5" customWidth="1"/>
    <col min="35" max="35" width="3.5" customWidth="1"/>
    <col min="36" max="36" width="4.5" customWidth="1"/>
    <col min="37" max="37" width="15.5" customWidth="1"/>
    <col min="38" max="41" width="16.5" customWidth="1"/>
    <col min="43" max="43" width="3.5" customWidth="1"/>
    <col min="44" max="44" width="4.5" customWidth="1"/>
    <col min="45" max="45" width="15.5" customWidth="1"/>
    <col min="46" max="49" width="16.5" customWidth="1"/>
    <col min="51" max="51" width="3.5" customWidth="1"/>
    <col min="52" max="52" width="4.5" customWidth="1"/>
    <col min="53" max="53" width="15.5" customWidth="1"/>
    <col min="54" max="57" width="16.5" customWidth="1"/>
    <col min="59" max="59" width="3.5" customWidth="1"/>
    <col min="60" max="60" width="4.5" customWidth="1"/>
    <col min="61" max="61" width="15.5" customWidth="1"/>
    <col min="62" max="65" width="16.5" customWidth="1"/>
    <col min="67" max="67" width="3.5" customWidth="1"/>
    <col min="68" max="68" width="4.5" customWidth="1"/>
    <col min="69" max="69" width="15.5" customWidth="1"/>
    <col min="70" max="73" width="16.5" customWidth="1"/>
    <col min="75" max="75" width="3.5" customWidth="1"/>
    <col min="76" max="76" width="4.5" customWidth="1"/>
    <col min="77" max="77" width="15.5" customWidth="1"/>
    <col min="78" max="81" width="16.5" customWidth="1"/>
    <col min="83" max="83" width="3.5" customWidth="1"/>
    <col min="84" max="84" width="4.5" customWidth="1"/>
    <col min="85" max="85" width="15.5" customWidth="1"/>
    <col min="86" max="89" width="16.5" customWidth="1"/>
    <col min="91" max="91" width="3.5" customWidth="1"/>
    <col min="92" max="92" width="4.5" customWidth="1"/>
    <col min="93" max="93" width="15.5" customWidth="1"/>
    <col min="94" max="97" width="16.5" customWidth="1"/>
    <col min="99" max="99" width="3.5" customWidth="1"/>
    <col min="100" max="100" width="4.5" customWidth="1"/>
    <col min="101" max="101" width="15.5" customWidth="1"/>
    <col min="102" max="105" width="16.5" customWidth="1"/>
    <col min="107" max="107" width="3.5" customWidth="1"/>
    <col min="108" max="108" width="4.5" customWidth="1"/>
    <col min="109" max="109" width="15.5" customWidth="1"/>
    <col min="110" max="113" width="16.5" customWidth="1"/>
    <col min="115" max="115" width="3.5" customWidth="1"/>
    <col min="116" max="116" width="4.5" customWidth="1"/>
    <col min="117" max="117" width="15.5" customWidth="1"/>
    <col min="118" max="121" width="16.5" customWidth="1"/>
    <col min="123" max="123" width="3.5" customWidth="1"/>
    <col min="124" max="124" width="4.5" customWidth="1"/>
    <col min="125" max="125" width="15.5" customWidth="1"/>
    <col min="126" max="129" width="16.5" customWidth="1"/>
    <col min="130" max="130" width="8.5" customWidth="1"/>
    <col min="131" max="131" width="3.5" customWidth="1"/>
    <col min="132" max="132" width="4.5" customWidth="1"/>
    <col min="133" max="133" width="15.5" customWidth="1"/>
    <col min="134" max="137" width="16.5" customWidth="1"/>
    <col min="139" max="139" width="3.5" customWidth="1"/>
    <col min="140" max="140" width="4.5" customWidth="1"/>
    <col min="141" max="141" width="15.5" customWidth="1"/>
    <col min="142" max="145" width="16.5" customWidth="1"/>
    <col min="147" max="147" width="3.5" customWidth="1"/>
    <col min="148" max="148" width="4.5" customWidth="1"/>
    <col min="149" max="149" width="15.5" customWidth="1"/>
    <col min="150" max="153" width="16.5" customWidth="1"/>
    <col min="155" max="155" width="3.5" customWidth="1"/>
    <col min="156" max="156" width="4.5" customWidth="1"/>
    <col min="157" max="157" width="15.5" customWidth="1"/>
    <col min="158" max="161" width="16.5" customWidth="1"/>
    <col min="176" max="176" width="3.5" customWidth="1"/>
    <col min="177" max="177" width="4.5" customWidth="1"/>
    <col min="178" max="178" width="15.5" customWidth="1"/>
    <col min="179" max="179" width="15.625" customWidth="1"/>
    <col min="180" max="180" width="18.375" customWidth="1"/>
    <col min="181" max="181" width="16.5" customWidth="1"/>
    <col min="182" max="182" width="19" customWidth="1"/>
    <col min="183" max="185" width="16.5" customWidth="1"/>
    <col min="187" max="187" width="5" customWidth="1"/>
    <col min="188" max="188" width="3.5" customWidth="1"/>
    <col min="189" max="189" width="4.5" customWidth="1"/>
    <col min="190" max="190" width="15.5" customWidth="1"/>
    <col min="191" max="191" width="15.625" customWidth="1"/>
    <col min="192" max="198" width="16.5" customWidth="1"/>
    <col min="199" max="199" width="3.5" customWidth="1"/>
    <col min="200" max="200" width="6.625" customWidth="1"/>
    <col min="201" max="201" width="15.5" customWidth="1"/>
    <col min="202" max="202" width="15.625" customWidth="1"/>
    <col min="203" max="208" width="16.5" customWidth="1"/>
    <col min="210" max="210" width="3.5" customWidth="1"/>
    <col min="211" max="211" width="4.5" customWidth="1"/>
    <col min="212" max="212" width="15.5" customWidth="1"/>
    <col min="213" max="213" width="15.625" customWidth="1"/>
    <col min="214" max="219" width="16.5" customWidth="1"/>
    <col min="221" max="221" width="3.5" customWidth="1"/>
    <col min="222" max="222" width="4.5" customWidth="1"/>
    <col min="223" max="223" width="15.5" customWidth="1"/>
    <col min="224" max="224" width="15.625" customWidth="1"/>
    <col min="225" max="230" width="16.5" customWidth="1"/>
    <col min="232" max="232" width="3.5" customWidth="1"/>
    <col min="233" max="233" width="4.5" customWidth="1"/>
    <col min="234" max="234" width="15.5" customWidth="1"/>
    <col min="235" max="235" width="15.625" customWidth="1"/>
    <col min="236" max="241" width="16.5" customWidth="1"/>
    <col min="243" max="243" width="3.5" customWidth="1"/>
    <col min="244" max="244" width="4.5" customWidth="1"/>
    <col min="245" max="245" width="15.5" customWidth="1"/>
    <col min="246" max="246" width="15.625" customWidth="1"/>
    <col min="247" max="252" width="16.5" customWidth="1"/>
    <col min="254" max="254" width="3.5" customWidth="1"/>
    <col min="255" max="255" width="4.5" customWidth="1"/>
    <col min="256" max="256" width="15.5" customWidth="1"/>
    <col min="257" max="257" width="15.625" customWidth="1"/>
    <col min="258" max="263" width="16.5" customWidth="1"/>
    <col min="265" max="265" width="3.5" customWidth="1"/>
    <col min="266" max="266" width="4.5" customWidth="1"/>
    <col min="267" max="267" width="15.5" customWidth="1"/>
    <col min="268" max="268" width="15.625" customWidth="1"/>
    <col min="269" max="274" width="16.5" customWidth="1"/>
    <col min="276" max="276" width="3.5" customWidth="1"/>
    <col min="277" max="277" width="4.5" customWidth="1"/>
    <col min="278" max="278" width="15.5" customWidth="1"/>
    <col min="279" max="279" width="15.625" customWidth="1"/>
    <col min="280" max="285" width="16.5" customWidth="1"/>
    <col min="287" max="287" width="3.5" customWidth="1"/>
    <col min="288" max="288" width="4.5" customWidth="1"/>
    <col min="289" max="289" width="15.5" customWidth="1"/>
    <col min="290" max="290" width="15.625" customWidth="1"/>
    <col min="291" max="296" width="16.5" customWidth="1"/>
    <col min="298" max="298" width="3.5" customWidth="1"/>
    <col min="299" max="299" width="4.5" customWidth="1"/>
    <col min="300" max="300" width="15.5" customWidth="1"/>
    <col min="301" max="301" width="15.625" customWidth="1"/>
    <col min="302" max="307" width="16.5" customWidth="1"/>
    <col min="309" max="309" width="3.5" customWidth="1"/>
    <col min="310" max="310" width="4.5" customWidth="1"/>
    <col min="311" max="311" width="15.5" customWidth="1"/>
    <col min="312" max="312" width="15.625" customWidth="1"/>
    <col min="313" max="318" width="16.5" customWidth="1"/>
    <col min="320" max="320" width="3.5" customWidth="1"/>
    <col min="321" max="321" width="4.5" customWidth="1"/>
    <col min="322" max="322" width="15.5" customWidth="1"/>
    <col min="323" max="323" width="15.625" customWidth="1"/>
    <col min="324" max="329" width="16.5" customWidth="1"/>
    <col min="331" max="331" width="3.5" customWidth="1"/>
    <col min="332" max="332" width="4.5" customWidth="1"/>
    <col min="333" max="333" width="15.5" customWidth="1"/>
    <col min="334" max="334" width="15.625" customWidth="1"/>
    <col min="335" max="340" width="16.5" customWidth="1"/>
    <col min="342" max="342" width="3.5" customWidth="1"/>
    <col min="343" max="343" width="4.5" customWidth="1"/>
    <col min="344" max="344" width="15.5" customWidth="1"/>
    <col min="345" max="345" width="15.625" customWidth="1"/>
    <col min="346" max="351" width="16.5" customWidth="1"/>
    <col min="352" max="352" width="8.5" customWidth="1"/>
    <col min="353" max="353" width="3.5" customWidth="1"/>
    <col min="354" max="354" width="4.5" customWidth="1"/>
    <col min="355" max="355" width="15.5" customWidth="1"/>
    <col min="356" max="356" width="15.625" customWidth="1"/>
    <col min="357" max="362" width="16.5" customWidth="1"/>
    <col min="364" max="364" width="3.5" customWidth="1"/>
    <col min="365" max="365" width="4.5" customWidth="1"/>
    <col min="366" max="366" width="15.5" customWidth="1"/>
    <col min="367" max="367" width="15.625" customWidth="1"/>
    <col min="368" max="373" width="16.5" customWidth="1"/>
    <col min="375" max="375" width="3.5" customWidth="1"/>
    <col min="376" max="376" width="4.5" customWidth="1"/>
    <col min="377" max="377" width="15.5" customWidth="1"/>
    <col min="378" max="378" width="15.625" customWidth="1"/>
    <col min="379" max="384" width="16.5" customWidth="1"/>
    <col min="386" max="386" width="3.5" customWidth="1"/>
    <col min="387" max="387" width="4.5" customWidth="1"/>
    <col min="388" max="388" width="15.5" customWidth="1"/>
    <col min="389" max="389" width="15.625" customWidth="1"/>
    <col min="390" max="395" width="16.5" customWidth="1"/>
    <col min="397" max="397" width="3.5" customWidth="1"/>
    <col min="398" max="398" width="4.5" customWidth="1"/>
    <col min="399" max="399" width="15.5" customWidth="1"/>
    <col min="400" max="400" width="15.625" customWidth="1"/>
    <col min="401" max="406" width="16.5" customWidth="1"/>
    <col min="408" max="408" width="3.5" customWidth="1"/>
    <col min="409" max="409" width="4.5" customWidth="1"/>
    <col min="410" max="410" width="15.5" customWidth="1"/>
    <col min="411" max="411" width="15.625" customWidth="1"/>
    <col min="412" max="417" width="16.5" customWidth="1"/>
    <col min="432" max="432" width="3.5" customWidth="1"/>
    <col min="433" max="433" width="4.5" customWidth="1"/>
    <col min="434" max="434" width="15.5" customWidth="1"/>
    <col min="435" max="435" width="15.625" customWidth="1"/>
    <col min="436" max="436" width="18.375" customWidth="1"/>
    <col min="437" max="437" width="16.5" customWidth="1"/>
    <col min="438" max="438" width="19" customWidth="1"/>
    <col min="439" max="441" width="16.5" customWidth="1"/>
    <col min="443" max="443" width="5" customWidth="1"/>
    <col min="444" max="444" width="3.5" customWidth="1"/>
    <col min="445" max="445" width="4.5" customWidth="1"/>
    <col min="446" max="446" width="15.5" customWidth="1"/>
    <col min="447" max="447" width="15.625" customWidth="1"/>
    <col min="448" max="454" width="16.5" customWidth="1"/>
    <col min="455" max="455" width="3.5" customWidth="1"/>
    <col min="456" max="456" width="6.625" customWidth="1"/>
    <col min="457" max="457" width="15.5" customWidth="1"/>
    <col min="458" max="458" width="15.625" customWidth="1"/>
    <col min="459" max="464" width="16.5" customWidth="1"/>
    <col min="466" max="466" width="3.5" customWidth="1"/>
    <col min="467" max="467" width="4.5" customWidth="1"/>
    <col min="468" max="468" width="15.5" customWidth="1"/>
    <col min="469" max="469" width="15.625" customWidth="1"/>
    <col min="470" max="475" width="16.5" customWidth="1"/>
    <col min="477" max="477" width="3.5" customWidth="1"/>
    <col min="478" max="478" width="4.5" customWidth="1"/>
    <col min="479" max="479" width="15.5" customWidth="1"/>
    <col min="480" max="480" width="15.625" customWidth="1"/>
    <col min="481" max="486" width="16.5" customWidth="1"/>
    <col min="488" max="488" width="3.5" customWidth="1"/>
    <col min="489" max="489" width="4.5" customWidth="1"/>
    <col min="490" max="490" width="15.5" customWidth="1"/>
    <col min="491" max="491" width="15.625" customWidth="1"/>
    <col min="492" max="497" width="16.5" customWidth="1"/>
    <col min="499" max="499" width="3.5" customWidth="1"/>
    <col min="500" max="500" width="4.5" customWidth="1"/>
    <col min="501" max="501" width="15.5" customWidth="1"/>
    <col min="502" max="502" width="15.625" customWidth="1"/>
    <col min="503" max="508" width="16.5" customWidth="1"/>
    <col min="510" max="510" width="3.5" customWidth="1"/>
    <col min="511" max="511" width="4.5" customWidth="1"/>
    <col min="512" max="512" width="15.5" customWidth="1"/>
    <col min="513" max="513" width="15.625" customWidth="1"/>
    <col min="514" max="519" width="16.5" customWidth="1"/>
    <col min="521" max="521" width="3.5" customWidth="1"/>
    <col min="522" max="522" width="4.5" customWidth="1"/>
    <col min="523" max="523" width="15.5" customWidth="1"/>
    <col min="524" max="524" width="15.625" customWidth="1"/>
    <col min="525" max="530" width="16.5" customWidth="1"/>
    <col min="532" max="532" width="3.5" customWidth="1"/>
    <col min="533" max="533" width="4.5" customWidth="1"/>
    <col min="534" max="534" width="15.5" customWidth="1"/>
    <col min="535" max="535" width="15.625" customWidth="1"/>
    <col min="536" max="541" width="16.5" customWidth="1"/>
    <col min="543" max="543" width="3.5" customWidth="1"/>
    <col min="544" max="544" width="4.5" customWidth="1"/>
    <col min="545" max="545" width="15.5" customWidth="1"/>
    <col min="546" max="546" width="15.625" customWidth="1"/>
    <col min="547" max="552" width="16.5" customWidth="1"/>
    <col min="554" max="554" width="3.5" customWidth="1"/>
    <col min="555" max="555" width="4.5" customWidth="1"/>
    <col min="556" max="556" width="15.5" customWidth="1"/>
    <col min="557" max="557" width="15.625" customWidth="1"/>
    <col min="558" max="563" width="16.5" customWidth="1"/>
    <col min="565" max="565" width="3.5" customWidth="1"/>
    <col min="566" max="566" width="4.5" customWidth="1"/>
    <col min="567" max="567" width="15.5" customWidth="1"/>
    <col min="568" max="568" width="15.625" customWidth="1"/>
    <col min="569" max="574" width="16.5" customWidth="1"/>
    <col min="576" max="576" width="3.5" customWidth="1"/>
    <col min="577" max="577" width="4.5" customWidth="1"/>
    <col min="578" max="578" width="15.5" customWidth="1"/>
    <col min="579" max="579" width="15.625" customWidth="1"/>
    <col min="580" max="585" width="16.5" customWidth="1"/>
    <col min="587" max="587" width="3.5" customWidth="1"/>
    <col min="588" max="588" width="4.5" customWidth="1"/>
    <col min="589" max="589" width="15.5" customWidth="1"/>
    <col min="590" max="590" width="15.625" customWidth="1"/>
    <col min="591" max="596" width="16.5" customWidth="1"/>
    <col min="598" max="598" width="3.5" customWidth="1"/>
    <col min="599" max="599" width="4.5" customWidth="1"/>
    <col min="600" max="600" width="15.5" customWidth="1"/>
    <col min="601" max="601" width="15.625" customWidth="1"/>
    <col min="602" max="607" width="16.5" customWidth="1"/>
    <col min="608" max="608" width="8.5" customWidth="1"/>
    <col min="609" max="609" width="3.5" customWidth="1"/>
    <col min="610" max="610" width="4.5" customWidth="1"/>
    <col min="611" max="611" width="15.5" customWidth="1"/>
    <col min="612" max="612" width="15.625" customWidth="1"/>
    <col min="613" max="618" width="16.5" customWidth="1"/>
    <col min="620" max="620" width="3.5" customWidth="1"/>
    <col min="621" max="621" width="4.5" customWidth="1"/>
    <col min="622" max="622" width="15.5" customWidth="1"/>
    <col min="623" max="623" width="15.625" customWidth="1"/>
    <col min="624" max="629" width="16.5" customWidth="1"/>
    <col min="631" max="631" width="3.5" customWidth="1"/>
    <col min="632" max="632" width="4.5" customWidth="1"/>
    <col min="633" max="633" width="15.5" customWidth="1"/>
    <col min="634" max="634" width="15.625" customWidth="1"/>
    <col min="635" max="640" width="16.5" customWidth="1"/>
    <col min="642" max="642" width="3.5" customWidth="1"/>
    <col min="643" max="643" width="4.5" customWidth="1"/>
    <col min="644" max="644" width="15.5" customWidth="1"/>
    <col min="645" max="645" width="15.625" customWidth="1"/>
    <col min="646" max="651" width="16.5" customWidth="1"/>
    <col min="653" max="653" width="3.5" customWidth="1"/>
    <col min="654" max="654" width="4.5" customWidth="1"/>
    <col min="655" max="655" width="15.5" customWidth="1"/>
    <col min="656" max="656" width="15.625" customWidth="1"/>
    <col min="657" max="662" width="16.5" customWidth="1"/>
    <col min="664" max="664" width="3.5" customWidth="1"/>
    <col min="665" max="665" width="4.5" customWidth="1"/>
    <col min="666" max="666" width="15.5" customWidth="1"/>
    <col min="667" max="667" width="15.625" customWidth="1"/>
    <col min="668" max="673" width="16.5" customWidth="1"/>
    <col min="688" max="688" width="3.5" customWidth="1"/>
    <col min="689" max="689" width="4.5" customWidth="1"/>
    <col min="690" max="690" width="15.5" customWidth="1"/>
    <col min="691" max="691" width="15.625" customWidth="1"/>
    <col min="692" max="692" width="18.375" customWidth="1"/>
    <col min="693" max="693" width="16.5" customWidth="1"/>
    <col min="694" max="694" width="19" customWidth="1"/>
    <col min="695" max="697" width="16.5" customWidth="1"/>
    <col min="699" max="699" width="5" customWidth="1"/>
    <col min="700" max="700" width="3.5" customWidth="1"/>
    <col min="701" max="701" width="4.5" customWidth="1"/>
    <col min="702" max="702" width="15.5" customWidth="1"/>
    <col min="703" max="703" width="15.625" customWidth="1"/>
    <col min="704" max="710" width="16.5" customWidth="1"/>
    <col min="711" max="711" width="3.5" customWidth="1"/>
    <col min="712" max="712" width="6.625" customWidth="1"/>
    <col min="713" max="713" width="15.5" customWidth="1"/>
    <col min="714" max="714" width="15.625" customWidth="1"/>
    <col min="715" max="720" width="16.5" customWidth="1"/>
    <col min="722" max="722" width="3.5" customWidth="1"/>
    <col min="723" max="723" width="4.5" customWidth="1"/>
    <col min="724" max="724" width="15.5" customWidth="1"/>
    <col min="725" max="725" width="15.625" customWidth="1"/>
    <col min="726" max="731" width="16.5" customWidth="1"/>
    <col min="733" max="733" width="3.5" customWidth="1"/>
    <col min="734" max="734" width="4.5" customWidth="1"/>
    <col min="735" max="735" width="15.5" customWidth="1"/>
    <col min="736" max="736" width="15.625" customWidth="1"/>
    <col min="737" max="742" width="16.5" customWidth="1"/>
    <col min="744" max="744" width="3.5" customWidth="1"/>
    <col min="745" max="745" width="4.5" customWidth="1"/>
    <col min="746" max="746" width="15.5" customWidth="1"/>
    <col min="747" max="747" width="15.625" customWidth="1"/>
    <col min="748" max="753" width="16.5" customWidth="1"/>
    <col min="755" max="755" width="3.5" customWidth="1"/>
    <col min="756" max="756" width="4.5" customWidth="1"/>
    <col min="757" max="757" width="15.5" customWidth="1"/>
    <col min="758" max="758" width="15.625" customWidth="1"/>
    <col min="759" max="764" width="16.5" customWidth="1"/>
    <col min="766" max="766" width="3.5" customWidth="1"/>
    <col min="767" max="767" width="4.5" customWidth="1"/>
    <col min="768" max="768" width="15.5" customWidth="1"/>
    <col min="769" max="769" width="15.625" customWidth="1"/>
    <col min="770" max="775" width="16.5" customWidth="1"/>
    <col min="777" max="777" width="3.5" customWidth="1"/>
    <col min="778" max="778" width="4.5" customWidth="1"/>
    <col min="779" max="779" width="15.5" customWidth="1"/>
    <col min="780" max="780" width="15.625" customWidth="1"/>
    <col min="781" max="786" width="16.5" customWidth="1"/>
    <col min="788" max="788" width="3.5" customWidth="1"/>
    <col min="789" max="789" width="4.5" customWidth="1"/>
    <col min="790" max="790" width="15.5" customWidth="1"/>
    <col min="791" max="791" width="15.625" customWidth="1"/>
    <col min="792" max="797" width="16.5" customWidth="1"/>
    <col min="799" max="799" width="3.5" customWidth="1"/>
    <col min="800" max="800" width="4.5" customWidth="1"/>
    <col min="801" max="801" width="15.5" customWidth="1"/>
    <col min="802" max="802" width="15.625" customWidth="1"/>
    <col min="803" max="808" width="16.5" customWidth="1"/>
    <col min="810" max="810" width="3.5" customWidth="1"/>
    <col min="811" max="811" width="4.5" customWidth="1"/>
    <col min="812" max="812" width="15.5" customWidth="1"/>
    <col min="813" max="813" width="15.625" customWidth="1"/>
    <col min="814" max="819" width="16.5" customWidth="1"/>
    <col min="821" max="821" width="3.5" customWidth="1"/>
    <col min="822" max="822" width="4.5" customWidth="1"/>
    <col min="823" max="823" width="15.5" customWidth="1"/>
    <col min="824" max="824" width="15.625" customWidth="1"/>
    <col min="825" max="830" width="16.5" customWidth="1"/>
    <col min="832" max="832" width="3.5" customWidth="1"/>
    <col min="833" max="833" width="4.5" customWidth="1"/>
    <col min="834" max="834" width="15.5" customWidth="1"/>
    <col min="835" max="835" width="15.625" customWidth="1"/>
    <col min="836" max="841" width="16.5" customWidth="1"/>
    <col min="843" max="843" width="3.5" customWidth="1"/>
    <col min="844" max="844" width="4.5" customWidth="1"/>
    <col min="845" max="845" width="15.5" customWidth="1"/>
    <col min="846" max="846" width="15.625" customWidth="1"/>
    <col min="847" max="852" width="16.5" customWidth="1"/>
    <col min="854" max="854" width="3.5" customWidth="1"/>
    <col min="855" max="855" width="4.5" customWidth="1"/>
    <col min="856" max="856" width="15.5" customWidth="1"/>
    <col min="857" max="857" width="15.625" customWidth="1"/>
    <col min="858" max="863" width="16.5" customWidth="1"/>
    <col min="864" max="864" width="8.5" customWidth="1"/>
    <col min="865" max="865" width="3.5" customWidth="1"/>
    <col min="866" max="866" width="4.5" customWidth="1"/>
    <col min="867" max="867" width="15.5" customWidth="1"/>
    <col min="868" max="868" width="15.625" customWidth="1"/>
    <col min="869" max="874" width="16.5" customWidth="1"/>
    <col min="876" max="876" width="3.5" customWidth="1"/>
    <col min="877" max="877" width="4.5" customWidth="1"/>
    <col min="878" max="878" width="15.5" customWidth="1"/>
    <col min="879" max="879" width="15.625" customWidth="1"/>
    <col min="880" max="885" width="16.5" customWidth="1"/>
    <col min="887" max="887" width="3.5" customWidth="1"/>
    <col min="888" max="888" width="4.5" customWidth="1"/>
    <col min="889" max="889" width="15.5" customWidth="1"/>
    <col min="890" max="890" width="15.625" customWidth="1"/>
    <col min="891" max="896" width="16.5" customWidth="1"/>
    <col min="898" max="898" width="3.5" customWidth="1"/>
    <col min="899" max="899" width="4.5" customWidth="1"/>
    <col min="900" max="900" width="15.5" customWidth="1"/>
    <col min="901" max="901" width="15.625" customWidth="1"/>
    <col min="902" max="907" width="16.5" customWidth="1"/>
    <col min="909" max="909" width="3.5" customWidth="1"/>
    <col min="910" max="910" width="4.5" customWidth="1"/>
    <col min="911" max="911" width="15.5" customWidth="1"/>
    <col min="912" max="912" width="15.625" customWidth="1"/>
    <col min="913" max="918" width="16.5" customWidth="1"/>
    <col min="920" max="920" width="3.5" customWidth="1"/>
    <col min="921" max="921" width="4.5" customWidth="1"/>
    <col min="922" max="922" width="15.5" customWidth="1"/>
    <col min="923" max="923" width="15.625" customWidth="1"/>
    <col min="924" max="929" width="16.5" customWidth="1"/>
    <col min="944" max="944" width="3.5" customWidth="1"/>
    <col min="945" max="945" width="4.5" customWidth="1"/>
    <col min="946" max="946" width="15.5" customWidth="1"/>
    <col min="947" max="947" width="15.625" customWidth="1"/>
    <col min="948" max="948" width="18.375" customWidth="1"/>
    <col min="949" max="949" width="16.5" customWidth="1"/>
    <col min="950" max="950" width="19" customWidth="1"/>
    <col min="951" max="953" width="16.5" customWidth="1"/>
    <col min="955" max="955" width="5" customWidth="1"/>
    <col min="956" max="956" width="3.5" customWidth="1"/>
    <col min="957" max="957" width="4.5" customWidth="1"/>
    <col min="958" max="958" width="15.5" customWidth="1"/>
    <col min="959" max="959" width="15.625" customWidth="1"/>
    <col min="960" max="966" width="16.5" customWidth="1"/>
    <col min="967" max="967" width="3.5" customWidth="1"/>
    <col min="968" max="968" width="6.625" customWidth="1"/>
    <col min="969" max="969" width="15.5" customWidth="1"/>
    <col min="970" max="970" width="15.625" customWidth="1"/>
    <col min="971" max="976" width="16.5" customWidth="1"/>
    <col min="978" max="978" width="3.5" customWidth="1"/>
    <col min="979" max="979" width="4.5" customWidth="1"/>
    <col min="980" max="980" width="15.5" customWidth="1"/>
    <col min="981" max="981" width="15.625" customWidth="1"/>
    <col min="982" max="987" width="16.5" customWidth="1"/>
    <col min="989" max="989" width="3.5" customWidth="1"/>
    <col min="990" max="990" width="4.5" customWidth="1"/>
    <col min="991" max="991" width="15.5" customWidth="1"/>
    <col min="992" max="992" width="15.625" customWidth="1"/>
    <col min="993" max="998" width="16.5" customWidth="1"/>
    <col min="1000" max="1000" width="3.5" customWidth="1"/>
    <col min="1001" max="1001" width="4.5" customWidth="1"/>
    <col min="1002" max="1002" width="15.5" customWidth="1"/>
    <col min="1003" max="1003" width="15.625" customWidth="1"/>
    <col min="1004" max="1009" width="16.5" customWidth="1"/>
    <col min="1011" max="1011" width="3.5" customWidth="1"/>
    <col min="1012" max="1012" width="4.5" customWidth="1"/>
    <col min="1013" max="1013" width="15.5" customWidth="1"/>
    <col min="1014" max="1014" width="15.625" customWidth="1"/>
    <col min="1015" max="1020" width="16.5" customWidth="1"/>
    <col min="1022" max="1022" width="3.5" customWidth="1"/>
    <col min="1023" max="1023" width="4.5" customWidth="1"/>
    <col min="1024" max="1024" width="15.5" customWidth="1"/>
    <col min="1025" max="1025" width="15.625" customWidth="1"/>
    <col min="1026" max="1031" width="16.5" customWidth="1"/>
    <col min="1033" max="1033" width="3.5" customWidth="1"/>
    <col min="1034" max="1034" width="4.5" customWidth="1"/>
    <col min="1035" max="1035" width="15.5" customWidth="1"/>
    <col min="1036" max="1036" width="15.625" customWidth="1"/>
    <col min="1037" max="1042" width="16.5" customWidth="1"/>
    <col min="1044" max="1044" width="3.5" customWidth="1"/>
    <col min="1045" max="1045" width="4.5" customWidth="1"/>
    <col min="1046" max="1046" width="15.5" customWidth="1"/>
    <col min="1047" max="1047" width="15.625" customWidth="1"/>
    <col min="1048" max="1053" width="16.5" customWidth="1"/>
    <col min="1055" max="1055" width="3.5" customWidth="1"/>
    <col min="1056" max="1056" width="4.5" customWidth="1"/>
    <col min="1057" max="1057" width="15.5" customWidth="1"/>
    <col min="1058" max="1058" width="15.625" customWidth="1"/>
    <col min="1059" max="1064" width="16.5" customWidth="1"/>
    <col min="1066" max="1066" width="3.5" customWidth="1"/>
    <col min="1067" max="1067" width="4.5" customWidth="1"/>
    <col min="1068" max="1068" width="15.5" customWidth="1"/>
    <col min="1069" max="1069" width="15.625" customWidth="1"/>
    <col min="1070" max="1075" width="16.5" customWidth="1"/>
    <col min="1077" max="1077" width="3.5" customWidth="1"/>
    <col min="1078" max="1078" width="4.5" customWidth="1"/>
    <col min="1079" max="1079" width="15.5" customWidth="1"/>
    <col min="1080" max="1080" width="15.625" customWidth="1"/>
    <col min="1081" max="1086" width="16.5" customWidth="1"/>
    <col min="1088" max="1088" width="3.5" customWidth="1"/>
    <col min="1089" max="1089" width="4.5" customWidth="1"/>
    <col min="1090" max="1090" width="15.5" customWidth="1"/>
    <col min="1091" max="1091" width="15.625" customWidth="1"/>
    <col min="1092" max="1097" width="16.5" customWidth="1"/>
    <col min="1099" max="1099" width="3.5" customWidth="1"/>
    <col min="1100" max="1100" width="4.5" customWidth="1"/>
    <col min="1101" max="1101" width="15.5" customWidth="1"/>
    <col min="1102" max="1102" width="15.625" customWidth="1"/>
    <col min="1103" max="1108" width="16.5" customWidth="1"/>
    <col min="1110" max="1110" width="3.5" customWidth="1"/>
    <col min="1111" max="1111" width="4.5" customWidth="1"/>
    <col min="1112" max="1112" width="15.5" customWidth="1"/>
    <col min="1113" max="1113" width="15.625" customWidth="1"/>
    <col min="1114" max="1119" width="16.5" customWidth="1"/>
    <col min="1120" max="1120" width="8.5" customWidth="1"/>
    <col min="1121" max="1121" width="3.5" customWidth="1"/>
    <col min="1122" max="1122" width="4.5" customWidth="1"/>
    <col min="1123" max="1123" width="15.5" customWidth="1"/>
    <col min="1124" max="1124" width="15.625" customWidth="1"/>
    <col min="1125" max="1130" width="16.5" customWidth="1"/>
    <col min="1132" max="1132" width="3.5" customWidth="1"/>
    <col min="1133" max="1133" width="4.5" customWidth="1"/>
    <col min="1134" max="1134" width="15.5" customWidth="1"/>
    <col min="1135" max="1135" width="15.625" customWidth="1"/>
    <col min="1136" max="1141" width="16.5" customWidth="1"/>
    <col min="1143" max="1143" width="3.5" customWidth="1"/>
    <col min="1144" max="1144" width="4.5" customWidth="1"/>
    <col min="1145" max="1145" width="15.5" customWidth="1"/>
    <col min="1146" max="1146" width="15.625" customWidth="1"/>
    <col min="1147" max="1152" width="16.5" customWidth="1"/>
    <col min="1154" max="1154" width="3.5" customWidth="1"/>
    <col min="1155" max="1155" width="4.5" customWidth="1"/>
    <col min="1156" max="1156" width="15.5" customWidth="1"/>
    <col min="1157" max="1157" width="15.625" customWidth="1"/>
    <col min="1158" max="1163" width="16.5" customWidth="1"/>
    <col min="1165" max="1165" width="3.5" customWidth="1"/>
    <col min="1166" max="1166" width="4.5" customWidth="1"/>
    <col min="1167" max="1167" width="15.5" customWidth="1"/>
    <col min="1168" max="1168" width="15.625" customWidth="1"/>
    <col min="1169" max="1174" width="16.5" customWidth="1"/>
    <col min="1176" max="1176" width="3.5" customWidth="1"/>
    <col min="1177" max="1177" width="4.5" customWidth="1"/>
    <col min="1178" max="1178" width="15.5" customWidth="1"/>
    <col min="1179" max="1179" width="15.625" customWidth="1"/>
    <col min="1180" max="1185" width="16.5" customWidth="1"/>
    <col min="1200" max="1200" width="3.5" customWidth="1"/>
    <col min="1201" max="1201" width="4.5" customWidth="1"/>
    <col min="1202" max="1202" width="15.5" customWidth="1"/>
    <col min="1203" max="1203" width="15.625" customWidth="1"/>
    <col min="1204" max="1204" width="18.375" customWidth="1"/>
    <col min="1205" max="1205" width="16.5" customWidth="1"/>
    <col min="1206" max="1206" width="19" customWidth="1"/>
    <col min="1207" max="1209" width="16.5" customWidth="1"/>
    <col min="1211" max="1211" width="5" customWidth="1"/>
    <col min="1212" max="1212" width="3.5" customWidth="1"/>
    <col min="1213" max="1213" width="4.5" customWidth="1"/>
    <col min="1214" max="1214" width="15.5" customWidth="1"/>
    <col min="1215" max="1215" width="15.625" customWidth="1"/>
    <col min="1216" max="1222" width="16.5" customWidth="1"/>
    <col min="1223" max="1223" width="3.5" customWidth="1"/>
    <col min="1224" max="1224" width="6.625" customWidth="1"/>
    <col min="1225" max="1225" width="15.5" customWidth="1"/>
    <col min="1226" max="1226" width="15.625" customWidth="1"/>
    <col min="1227" max="1232" width="16.5" customWidth="1"/>
    <col min="1234" max="1234" width="3.5" customWidth="1"/>
    <col min="1235" max="1235" width="4.5" customWidth="1"/>
    <col min="1236" max="1236" width="15.5" customWidth="1"/>
    <col min="1237" max="1237" width="15.625" customWidth="1"/>
    <col min="1238" max="1243" width="16.5" customWidth="1"/>
    <col min="1245" max="1245" width="3.5" customWidth="1"/>
    <col min="1246" max="1246" width="4.5" customWidth="1"/>
    <col min="1247" max="1247" width="15.5" customWidth="1"/>
    <col min="1248" max="1248" width="15.625" customWidth="1"/>
    <col min="1249" max="1254" width="16.5" customWidth="1"/>
    <col min="1256" max="1256" width="3.5" customWidth="1"/>
    <col min="1257" max="1257" width="4.5" customWidth="1"/>
    <col min="1258" max="1258" width="15.5" customWidth="1"/>
    <col min="1259" max="1259" width="15.625" customWidth="1"/>
    <col min="1260" max="1265" width="16.5" customWidth="1"/>
    <col min="1267" max="1267" width="3.5" customWidth="1"/>
    <col min="1268" max="1268" width="4.5" customWidth="1"/>
    <col min="1269" max="1269" width="15.5" customWidth="1"/>
    <col min="1270" max="1270" width="15.625" customWidth="1"/>
    <col min="1271" max="1276" width="16.5" customWidth="1"/>
    <col min="1278" max="1278" width="3.5" customWidth="1"/>
    <col min="1279" max="1279" width="4.5" customWidth="1"/>
    <col min="1280" max="1280" width="15.5" customWidth="1"/>
    <col min="1281" max="1281" width="15.625" customWidth="1"/>
    <col min="1282" max="1287" width="16.5" customWidth="1"/>
    <col min="1289" max="1289" width="3.5" customWidth="1"/>
    <col min="1290" max="1290" width="4.5" customWidth="1"/>
    <col min="1291" max="1291" width="15.5" customWidth="1"/>
    <col min="1292" max="1292" width="15.625" customWidth="1"/>
    <col min="1293" max="1298" width="16.5" customWidth="1"/>
    <col min="1300" max="1300" width="3.5" customWidth="1"/>
    <col min="1301" max="1301" width="4.5" customWidth="1"/>
    <col min="1302" max="1302" width="15.5" customWidth="1"/>
    <col min="1303" max="1303" width="15.625" customWidth="1"/>
    <col min="1304" max="1309" width="16.5" customWidth="1"/>
    <col min="1311" max="1311" width="3.5" customWidth="1"/>
    <col min="1312" max="1312" width="4.5" customWidth="1"/>
    <col min="1313" max="1313" width="15.5" customWidth="1"/>
    <col min="1314" max="1314" width="15.625" customWidth="1"/>
    <col min="1315" max="1320" width="16.5" customWidth="1"/>
    <col min="1322" max="1322" width="3.5" customWidth="1"/>
    <col min="1323" max="1323" width="4.5" customWidth="1"/>
    <col min="1324" max="1324" width="15.5" customWidth="1"/>
    <col min="1325" max="1325" width="15.625" customWidth="1"/>
    <col min="1326" max="1331" width="16.5" customWidth="1"/>
    <col min="1333" max="1333" width="3.5" customWidth="1"/>
    <col min="1334" max="1334" width="4.5" customWidth="1"/>
    <col min="1335" max="1335" width="15.5" customWidth="1"/>
    <col min="1336" max="1336" width="15.625" customWidth="1"/>
    <col min="1337" max="1342" width="16.5" customWidth="1"/>
    <col min="1344" max="1344" width="3.5" customWidth="1"/>
    <col min="1345" max="1345" width="4.5" customWidth="1"/>
    <col min="1346" max="1346" width="15.5" customWidth="1"/>
    <col min="1347" max="1347" width="15.625" customWidth="1"/>
    <col min="1348" max="1353" width="16.5" customWidth="1"/>
    <col min="1355" max="1355" width="3.5" customWidth="1"/>
    <col min="1356" max="1356" width="4.5" customWidth="1"/>
    <col min="1357" max="1357" width="15.5" customWidth="1"/>
    <col min="1358" max="1358" width="15.625" customWidth="1"/>
    <col min="1359" max="1364" width="16.5" customWidth="1"/>
    <col min="1366" max="1366" width="3.5" customWidth="1"/>
    <col min="1367" max="1367" width="4.5" customWidth="1"/>
    <col min="1368" max="1368" width="15.5" customWidth="1"/>
    <col min="1369" max="1369" width="15.625" customWidth="1"/>
    <col min="1370" max="1375" width="16.5" customWidth="1"/>
    <col min="1376" max="1376" width="8.5" customWidth="1"/>
    <col min="1377" max="1377" width="3.5" customWidth="1"/>
    <col min="1378" max="1378" width="4.5" customWidth="1"/>
    <col min="1379" max="1379" width="15.5" customWidth="1"/>
    <col min="1380" max="1380" width="15.625" customWidth="1"/>
    <col min="1381" max="1386" width="16.5" customWidth="1"/>
    <col min="1388" max="1388" width="3.5" customWidth="1"/>
    <col min="1389" max="1389" width="4.5" customWidth="1"/>
    <col min="1390" max="1390" width="15.5" customWidth="1"/>
    <col min="1391" max="1391" width="15.625" customWidth="1"/>
    <col min="1392" max="1397" width="16.5" customWidth="1"/>
    <col min="1399" max="1399" width="3.5" customWidth="1"/>
    <col min="1400" max="1400" width="4.5" customWidth="1"/>
    <col min="1401" max="1401" width="15.5" customWidth="1"/>
    <col min="1402" max="1402" width="15.625" customWidth="1"/>
    <col min="1403" max="1408" width="16.5" customWidth="1"/>
    <col min="1410" max="1410" width="3.5" customWidth="1"/>
    <col min="1411" max="1411" width="4.5" customWidth="1"/>
    <col min="1412" max="1412" width="15.5" customWidth="1"/>
    <col min="1413" max="1413" width="15.625" customWidth="1"/>
    <col min="1414" max="1419" width="16.5" customWidth="1"/>
    <col min="1421" max="1421" width="3.5" customWidth="1"/>
    <col min="1422" max="1422" width="4.5" customWidth="1"/>
    <col min="1423" max="1423" width="15.5" customWidth="1"/>
    <col min="1424" max="1424" width="15.625" customWidth="1"/>
    <col min="1425" max="1430" width="16.5" customWidth="1"/>
    <col min="1432" max="1432" width="3.5" customWidth="1"/>
    <col min="1433" max="1433" width="4.5" customWidth="1"/>
    <col min="1434" max="1434" width="15.5" customWidth="1"/>
    <col min="1435" max="1435" width="15.625" customWidth="1"/>
    <col min="1436" max="1441" width="16.5" customWidth="1"/>
    <col min="1456" max="1456" width="3.5" customWidth="1"/>
    <col min="1457" max="1457" width="4.5" customWidth="1"/>
    <col min="1458" max="1458" width="15.5" customWidth="1"/>
    <col min="1459" max="1459" width="15.625" customWidth="1"/>
    <col min="1460" max="1460" width="18.375" customWidth="1"/>
    <col min="1461" max="1461" width="16.5" customWidth="1"/>
    <col min="1462" max="1462" width="19" customWidth="1"/>
    <col min="1463" max="1465" width="16.5" customWidth="1"/>
    <col min="1467" max="1467" width="5" customWidth="1"/>
    <col min="1468" max="1468" width="3.5" customWidth="1"/>
    <col min="1469" max="1469" width="4.5" customWidth="1"/>
    <col min="1470" max="1470" width="15.5" customWidth="1"/>
    <col min="1471" max="1471" width="15.625" customWidth="1"/>
    <col min="1472" max="1478" width="16.5" customWidth="1"/>
    <col min="1479" max="1479" width="3.5" customWidth="1"/>
    <col min="1480" max="1480" width="6.625" customWidth="1"/>
    <col min="1481" max="1481" width="15.5" customWidth="1"/>
    <col min="1482" max="1482" width="15.625" customWidth="1"/>
    <col min="1483" max="1488" width="16.5" customWidth="1"/>
    <col min="1490" max="1490" width="3.5" customWidth="1"/>
    <col min="1491" max="1491" width="4.5" customWidth="1"/>
    <col min="1492" max="1492" width="15.5" customWidth="1"/>
    <col min="1493" max="1493" width="15.625" customWidth="1"/>
    <col min="1494" max="1499" width="16.5" customWidth="1"/>
    <col min="1501" max="1501" width="3.5" customWidth="1"/>
    <col min="1502" max="1502" width="4.5" customWidth="1"/>
    <col min="1503" max="1503" width="15.5" customWidth="1"/>
    <col min="1504" max="1504" width="15.625" customWidth="1"/>
    <col min="1505" max="1510" width="16.5" customWidth="1"/>
    <col min="1512" max="1512" width="3.5" customWidth="1"/>
    <col min="1513" max="1513" width="4.5" customWidth="1"/>
    <col min="1514" max="1514" width="15.5" customWidth="1"/>
    <col min="1515" max="1515" width="15.625" customWidth="1"/>
    <col min="1516" max="1521" width="16.5" customWidth="1"/>
    <col min="1523" max="1523" width="3.5" customWidth="1"/>
    <col min="1524" max="1524" width="4.5" customWidth="1"/>
    <col min="1525" max="1525" width="15.5" customWidth="1"/>
    <col min="1526" max="1526" width="15.625" customWidth="1"/>
    <col min="1527" max="1532" width="16.5" customWidth="1"/>
    <col min="1534" max="1534" width="3.5" customWidth="1"/>
    <col min="1535" max="1535" width="4.5" customWidth="1"/>
    <col min="1536" max="1536" width="15.5" customWidth="1"/>
    <col min="1537" max="1537" width="15.625" customWidth="1"/>
    <col min="1538" max="1543" width="16.5" customWidth="1"/>
    <col min="1545" max="1545" width="3.5" customWidth="1"/>
    <col min="1546" max="1546" width="4.5" customWidth="1"/>
    <col min="1547" max="1547" width="15.5" customWidth="1"/>
    <col min="1548" max="1548" width="15.625" customWidth="1"/>
    <col min="1549" max="1554" width="16.5" customWidth="1"/>
    <col min="1556" max="1556" width="3.5" customWidth="1"/>
    <col min="1557" max="1557" width="4.5" customWidth="1"/>
    <col min="1558" max="1558" width="15.5" customWidth="1"/>
    <col min="1559" max="1559" width="15.625" customWidth="1"/>
    <col min="1560" max="1565" width="16.5" customWidth="1"/>
    <col min="1567" max="1567" width="3.5" customWidth="1"/>
    <col min="1568" max="1568" width="4.5" customWidth="1"/>
    <col min="1569" max="1569" width="15.5" customWidth="1"/>
    <col min="1570" max="1570" width="15.625" customWidth="1"/>
    <col min="1571" max="1576" width="16.5" customWidth="1"/>
    <col min="1578" max="1578" width="3.5" customWidth="1"/>
    <col min="1579" max="1579" width="4.5" customWidth="1"/>
    <col min="1580" max="1580" width="15.5" customWidth="1"/>
    <col min="1581" max="1581" width="15.625" customWidth="1"/>
    <col min="1582" max="1587" width="16.5" customWidth="1"/>
    <col min="1589" max="1589" width="3.5" customWidth="1"/>
    <col min="1590" max="1590" width="4.5" customWidth="1"/>
    <col min="1591" max="1591" width="15.5" customWidth="1"/>
    <col min="1592" max="1592" width="15.625" customWidth="1"/>
    <col min="1593" max="1598" width="16.5" customWidth="1"/>
    <col min="1600" max="1600" width="3.5" customWidth="1"/>
    <col min="1601" max="1601" width="4.5" customWidth="1"/>
    <col min="1602" max="1602" width="15.5" customWidth="1"/>
    <col min="1603" max="1603" width="15.625" customWidth="1"/>
    <col min="1604" max="1609" width="16.5" customWidth="1"/>
    <col min="1611" max="1611" width="3.5" customWidth="1"/>
    <col min="1612" max="1612" width="4.5" customWidth="1"/>
    <col min="1613" max="1613" width="15.5" customWidth="1"/>
    <col min="1614" max="1614" width="15.625" customWidth="1"/>
    <col min="1615" max="1620" width="16.5" customWidth="1"/>
    <col min="1622" max="1622" width="3.5" customWidth="1"/>
    <col min="1623" max="1623" width="4.5" customWidth="1"/>
    <col min="1624" max="1624" width="15.5" customWidth="1"/>
    <col min="1625" max="1625" width="15.625" customWidth="1"/>
    <col min="1626" max="1631" width="16.5" customWidth="1"/>
    <col min="1632" max="1632" width="8.5" customWidth="1"/>
    <col min="1633" max="1633" width="3.5" customWidth="1"/>
    <col min="1634" max="1634" width="4.5" customWidth="1"/>
    <col min="1635" max="1635" width="15.5" customWidth="1"/>
    <col min="1636" max="1636" width="15.625" customWidth="1"/>
    <col min="1637" max="1642" width="16.5" customWidth="1"/>
    <col min="1644" max="1644" width="3.5" customWidth="1"/>
    <col min="1645" max="1645" width="4.5" customWidth="1"/>
    <col min="1646" max="1646" width="15.5" customWidth="1"/>
    <col min="1647" max="1647" width="15.625" customWidth="1"/>
    <col min="1648" max="1653" width="16.5" customWidth="1"/>
    <col min="1655" max="1655" width="3.5" customWidth="1"/>
    <col min="1656" max="1656" width="4.5" customWidth="1"/>
    <col min="1657" max="1657" width="15.5" customWidth="1"/>
    <col min="1658" max="1658" width="15.625" customWidth="1"/>
    <col min="1659" max="1664" width="16.5" customWidth="1"/>
    <col min="1666" max="1666" width="3.5" customWidth="1"/>
    <col min="1667" max="1667" width="4.5" customWidth="1"/>
    <col min="1668" max="1668" width="15.5" customWidth="1"/>
    <col min="1669" max="1669" width="15.625" customWidth="1"/>
    <col min="1670" max="1675" width="16.5" customWidth="1"/>
    <col min="1677" max="1677" width="3.5" customWidth="1"/>
    <col min="1678" max="1678" width="4.5" customWidth="1"/>
    <col min="1679" max="1679" width="15.5" customWidth="1"/>
    <col min="1680" max="1680" width="15.625" customWidth="1"/>
    <col min="1681" max="1686" width="16.5" customWidth="1"/>
    <col min="1688" max="1688" width="3.5" customWidth="1"/>
    <col min="1689" max="1689" width="4.5" customWidth="1"/>
    <col min="1690" max="1690" width="15.5" customWidth="1"/>
    <col min="1691" max="1691" width="15.625" customWidth="1"/>
    <col min="1692" max="1697" width="16.5" customWidth="1"/>
    <col min="1712" max="1712" width="3.5" customWidth="1"/>
    <col min="1713" max="1713" width="4.5" customWidth="1"/>
    <col min="1714" max="1714" width="15.5" customWidth="1"/>
    <col min="1715" max="1715" width="15.625" customWidth="1"/>
    <col min="1716" max="1716" width="18.375" customWidth="1"/>
    <col min="1717" max="1717" width="16.5" customWidth="1"/>
    <col min="1718" max="1718" width="19" customWidth="1"/>
    <col min="1719" max="1721" width="16.5" customWidth="1"/>
    <col min="1723" max="1723" width="5" customWidth="1"/>
    <col min="1724" max="1724" width="3.5" customWidth="1"/>
    <col min="1725" max="1725" width="4.5" customWidth="1"/>
    <col min="1726" max="1726" width="15.5" customWidth="1"/>
    <col min="1727" max="1727" width="15.625" customWidth="1"/>
    <col min="1728" max="1734" width="16.5" customWidth="1"/>
    <col min="1735" max="1735" width="3.5" customWidth="1"/>
    <col min="1736" max="1736" width="6.625" customWidth="1"/>
    <col min="1737" max="1737" width="15.5" customWidth="1"/>
    <col min="1738" max="1738" width="15.625" customWidth="1"/>
    <col min="1739" max="1744" width="16.5" customWidth="1"/>
    <col min="1746" max="1746" width="3.5" customWidth="1"/>
    <col min="1747" max="1747" width="4.5" customWidth="1"/>
    <col min="1748" max="1748" width="15.5" customWidth="1"/>
    <col min="1749" max="1749" width="15.625" customWidth="1"/>
    <col min="1750" max="1755" width="16.5" customWidth="1"/>
    <col min="1757" max="1757" width="3.5" customWidth="1"/>
    <col min="1758" max="1758" width="4.5" customWidth="1"/>
    <col min="1759" max="1759" width="15.5" customWidth="1"/>
    <col min="1760" max="1760" width="15.625" customWidth="1"/>
    <col min="1761" max="1766" width="16.5" customWidth="1"/>
    <col min="1768" max="1768" width="3.5" customWidth="1"/>
    <col min="1769" max="1769" width="4.5" customWidth="1"/>
    <col min="1770" max="1770" width="15.5" customWidth="1"/>
    <col min="1771" max="1771" width="15.625" customWidth="1"/>
    <col min="1772" max="1777" width="16.5" customWidth="1"/>
    <col min="1779" max="1779" width="3.5" customWidth="1"/>
    <col min="1780" max="1780" width="4.5" customWidth="1"/>
    <col min="1781" max="1781" width="15.5" customWidth="1"/>
    <col min="1782" max="1782" width="15.625" customWidth="1"/>
    <col min="1783" max="1788" width="16.5" customWidth="1"/>
    <col min="1790" max="1790" width="3.5" customWidth="1"/>
    <col min="1791" max="1791" width="4.5" customWidth="1"/>
    <col min="1792" max="1792" width="15.5" customWidth="1"/>
    <col min="1793" max="1793" width="15.625" customWidth="1"/>
    <col min="1794" max="1799" width="16.5" customWidth="1"/>
    <col min="1801" max="1801" width="3.5" customWidth="1"/>
    <col min="1802" max="1802" width="4.5" customWidth="1"/>
    <col min="1803" max="1803" width="15.5" customWidth="1"/>
    <col min="1804" max="1804" width="15.625" customWidth="1"/>
    <col min="1805" max="1810" width="16.5" customWidth="1"/>
    <col min="1812" max="1812" width="3.5" customWidth="1"/>
    <col min="1813" max="1813" width="4.5" customWidth="1"/>
    <col min="1814" max="1814" width="15.5" customWidth="1"/>
    <col min="1815" max="1815" width="15.625" customWidth="1"/>
    <col min="1816" max="1821" width="16.5" customWidth="1"/>
    <col min="1823" max="1823" width="3.5" customWidth="1"/>
    <col min="1824" max="1824" width="4.5" customWidth="1"/>
    <col min="1825" max="1825" width="15.5" customWidth="1"/>
    <col min="1826" max="1826" width="15.625" customWidth="1"/>
    <col min="1827" max="1832" width="16.5" customWidth="1"/>
    <col min="1834" max="1834" width="3.5" customWidth="1"/>
    <col min="1835" max="1835" width="4.5" customWidth="1"/>
    <col min="1836" max="1836" width="15.5" customWidth="1"/>
    <col min="1837" max="1837" width="15.625" customWidth="1"/>
    <col min="1838" max="1843" width="16.5" customWidth="1"/>
    <col min="1845" max="1845" width="3.5" customWidth="1"/>
    <col min="1846" max="1846" width="4.5" customWidth="1"/>
    <col min="1847" max="1847" width="15.5" customWidth="1"/>
    <col min="1848" max="1848" width="15.625" customWidth="1"/>
    <col min="1849" max="1854" width="16.5" customWidth="1"/>
    <col min="1856" max="1856" width="3.5" customWidth="1"/>
    <col min="1857" max="1857" width="4.5" customWidth="1"/>
    <col min="1858" max="1858" width="15.5" customWidth="1"/>
    <col min="1859" max="1859" width="15.625" customWidth="1"/>
    <col min="1860" max="1865" width="16.5" customWidth="1"/>
    <col min="1867" max="1867" width="3.5" customWidth="1"/>
    <col min="1868" max="1868" width="4.5" customWidth="1"/>
    <col min="1869" max="1869" width="15.5" customWidth="1"/>
    <col min="1870" max="1870" width="15.625" customWidth="1"/>
    <col min="1871" max="1876" width="16.5" customWidth="1"/>
    <col min="1878" max="1878" width="3.5" customWidth="1"/>
    <col min="1879" max="1879" width="4.5" customWidth="1"/>
    <col min="1880" max="1880" width="15.5" customWidth="1"/>
    <col min="1881" max="1881" width="15.625" customWidth="1"/>
    <col min="1882" max="1887" width="16.5" customWidth="1"/>
    <col min="1888" max="1888" width="8.5" customWidth="1"/>
    <col min="1889" max="1889" width="3.5" customWidth="1"/>
    <col min="1890" max="1890" width="4.5" customWidth="1"/>
    <col min="1891" max="1891" width="15.5" customWidth="1"/>
    <col min="1892" max="1892" width="15.625" customWidth="1"/>
    <col min="1893" max="1898" width="16.5" customWidth="1"/>
    <col min="1900" max="1900" width="3.5" customWidth="1"/>
    <col min="1901" max="1901" width="4.5" customWidth="1"/>
    <col min="1902" max="1902" width="15.5" customWidth="1"/>
    <col min="1903" max="1903" width="15.625" customWidth="1"/>
    <col min="1904" max="1909" width="16.5" customWidth="1"/>
    <col min="1911" max="1911" width="3.5" customWidth="1"/>
    <col min="1912" max="1912" width="4.5" customWidth="1"/>
    <col min="1913" max="1913" width="15.5" customWidth="1"/>
    <col min="1914" max="1914" width="15.625" customWidth="1"/>
    <col min="1915" max="1920" width="16.5" customWidth="1"/>
    <col min="1922" max="1922" width="3.5" customWidth="1"/>
    <col min="1923" max="1923" width="4.5" customWidth="1"/>
    <col min="1924" max="1924" width="15.5" customWidth="1"/>
    <col min="1925" max="1925" width="15.625" customWidth="1"/>
    <col min="1926" max="1931" width="16.5" customWidth="1"/>
    <col min="1933" max="1933" width="3.5" customWidth="1"/>
    <col min="1934" max="1934" width="4.5" customWidth="1"/>
    <col min="1935" max="1935" width="15.5" customWidth="1"/>
    <col min="1936" max="1936" width="15.625" customWidth="1"/>
    <col min="1937" max="1942" width="16.5" customWidth="1"/>
    <col min="1944" max="1944" width="3.5" customWidth="1"/>
    <col min="1945" max="1945" width="4.5" customWidth="1"/>
    <col min="1946" max="1946" width="15.5" customWidth="1"/>
    <col min="1947" max="1947" width="15.625" customWidth="1"/>
    <col min="1948" max="1953" width="16.5" customWidth="1"/>
    <col min="1968" max="1968" width="3.5" customWidth="1"/>
    <col min="1969" max="1969" width="4.5" customWidth="1"/>
    <col min="1970" max="1970" width="15.5" customWidth="1"/>
    <col min="1971" max="1971" width="15.625" customWidth="1"/>
    <col min="1972" max="1972" width="18.375" customWidth="1"/>
    <col min="1973" max="1973" width="16.5" customWidth="1"/>
    <col min="1974" max="1974" width="19" customWidth="1"/>
    <col min="1975" max="1977" width="16.5" customWidth="1"/>
    <col min="1979" max="1979" width="5" customWidth="1"/>
    <col min="1980" max="1980" width="3.5" customWidth="1"/>
    <col min="1981" max="1981" width="4.5" customWidth="1"/>
    <col min="1982" max="1982" width="15.5" customWidth="1"/>
    <col min="1983" max="1983" width="15.625" customWidth="1"/>
    <col min="1984" max="1990" width="16.5" customWidth="1"/>
    <col min="1991" max="1991" width="3.5" customWidth="1"/>
    <col min="1992" max="1992" width="6.625" customWidth="1"/>
    <col min="1993" max="1993" width="15.5" customWidth="1"/>
    <col min="1994" max="1994" width="15.625" customWidth="1"/>
    <col min="1995" max="2000" width="16.5" customWidth="1"/>
    <col min="2002" max="2002" width="3.5" customWidth="1"/>
    <col min="2003" max="2003" width="4.5" customWidth="1"/>
    <col min="2004" max="2004" width="15.5" customWidth="1"/>
    <col min="2005" max="2005" width="15.625" customWidth="1"/>
    <col min="2006" max="2011" width="16.5" customWidth="1"/>
    <col min="2013" max="2013" width="3.5" customWidth="1"/>
    <col min="2014" max="2014" width="4.5" customWidth="1"/>
    <col min="2015" max="2015" width="15.5" customWidth="1"/>
    <col min="2016" max="2016" width="15.625" customWidth="1"/>
    <col min="2017" max="2022" width="16.5" customWidth="1"/>
    <col min="2024" max="2024" width="3.5" customWidth="1"/>
    <col min="2025" max="2025" width="4.5" customWidth="1"/>
    <col min="2026" max="2026" width="15.5" customWidth="1"/>
    <col min="2027" max="2027" width="15.625" customWidth="1"/>
    <col min="2028" max="2033" width="16.5" customWidth="1"/>
    <col min="2035" max="2035" width="3.5" customWidth="1"/>
    <col min="2036" max="2036" width="4.5" customWidth="1"/>
    <col min="2037" max="2037" width="15.5" customWidth="1"/>
    <col min="2038" max="2038" width="15.625" customWidth="1"/>
    <col min="2039" max="2044" width="16.5" customWidth="1"/>
    <col min="2046" max="2046" width="3.5" customWidth="1"/>
    <col min="2047" max="2047" width="4.5" customWidth="1"/>
    <col min="2048" max="2048" width="15.5" customWidth="1"/>
    <col min="2049" max="2049" width="15.625" customWidth="1"/>
    <col min="2050" max="2055" width="16.5" customWidth="1"/>
    <col min="2057" max="2057" width="3.5" customWidth="1"/>
    <col min="2058" max="2058" width="4.5" customWidth="1"/>
    <col min="2059" max="2059" width="15.5" customWidth="1"/>
    <col min="2060" max="2060" width="15.625" customWidth="1"/>
    <col min="2061" max="2066" width="16.5" customWidth="1"/>
    <col min="2068" max="2068" width="3.5" customWidth="1"/>
    <col min="2069" max="2069" width="4.5" customWidth="1"/>
    <col min="2070" max="2070" width="15.5" customWidth="1"/>
    <col min="2071" max="2071" width="15.625" customWidth="1"/>
    <col min="2072" max="2077" width="16.5" customWidth="1"/>
    <col min="2079" max="2079" width="3.5" customWidth="1"/>
    <col min="2080" max="2080" width="4.5" customWidth="1"/>
    <col min="2081" max="2081" width="15.5" customWidth="1"/>
    <col min="2082" max="2082" width="15.625" customWidth="1"/>
    <col min="2083" max="2088" width="16.5" customWidth="1"/>
    <col min="2090" max="2090" width="3.5" customWidth="1"/>
    <col min="2091" max="2091" width="4.5" customWidth="1"/>
    <col min="2092" max="2092" width="15.5" customWidth="1"/>
    <col min="2093" max="2093" width="15.625" customWidth="1"/>
    <col min="2094" max="2099" width="16.5" customWidth="1"/>
    <col min="2101" max="2101" width="3.5" customWidth="1"/>
    <col min="2102" max="2102" width="4.5" customWidth="1"/>
    <col min="2103" max="2103" width="15.5" customWidth="1"/>
    <col min="2104" max="2104" width="15.625" customWidth="1"/>
    <col min="2105" max="2110" width="16.5" customWidth="1"/>
    <col min="2112" max="2112" width="3.5" customWidth="1"/>
    <col min="2113" max="2113" width="4.5" customWidth="1"/>
    <col min="2114" max="2114" width="15.5" customWidth="1"/>
    <col min="2115" max="2115" width="15.625" customWidth="1"/>
    <col min="2116" max="2121" width="16.5" customWidth="1"/>
    <col min="2123" max="2123" width="3.5" customWidth="1"/>
    <col min="2124" max="2124" width="4.5" customWidth="1"/>
    <col min="2125" max="2125" width="15.5" customWidth="1"/>
    <col min="2126" max="2126" width="15.625" customWidth="1"/>
    <col min="2127" max="2132" width="16.5" customWidth="1"/>
    <col min="2134" max="2134" width="3.5" customWidth="1"/>
    <col min="2135" max="2135" width="4.5" customWidth="1"/>
    <col min="2136" max="2136" width="15.5" customWidth="1"/>
    <col min="2137" max="2137" width="15.625" customWidth="1"/>
    <col min="2138" max="2143" width="16.5" customWidth="1"/>
    <col min="2144" max="2144" width="8.5" customWidth="1"/>
    <col min="2145" max="2145" width="3.5" customWidth="1"/>
    <col min="2146" max="2146" width="4.5" customWidth="1"/>
    <col min="2147" max="2147" width="15.5" customWidth="1"/>
    <col min="2148" max="2148" width="15.625" customWidth="1"/>
    <col min="2149" max="2154" width="16.5" customWidth="1"/>
    <col min="2156" max="2156" width="3.5" customWidth="1"/>
    <col min="2157" max="2157" width="4.5" customWidth="1"/>
    <col min="2158" max="2158" width="15.5" customWidth="1"/>
    <col min="2159" max="2159" width="15.625" customWidth="1"/>
    <col min="2160" max="2165" width="16.5" customWidth="1"/>
    <col min="2167" max="2167" width="3.5" customWidth="1"/>
    <col min="2168" max="2168" width="4.5" customWidth="1"/>
    <col min="2169" max="2169" width="15.5" customWidth="1"/>
    <col min="2170" max="2170" width="15.625" customWidth="1"/>
    <col min="2171" max="2176" width="16.5" customWidth="1"/>
    <col min="2178" max="2178" width="3.5" customWidth="1"/>
    <col min="2179" max="2179" width="4.5" customWidth="1"/>
    <col min="2180" max="2180" width="15.5" customWidth="1"/>
    <col min="2181" max="2181" width="15.625" customWidth="1"/>
    <col min="2182" max="2187" width="16.5" customWidth="1"/>
    <col min="2189" max="2189" width="3.5" customWidth="1"/>
    <col min="2190" max="2190" width="4.5" customWidth="1"/>
    <col min="2191" max="2191" width="15.5" customWidth="1"/>
    <col min="2192" max="2192" width="15.625" customWidth="1"/>
    <col min="2193" max="2198" width="16.5" customWidth="1"/>
    <col min="2200" max="2200" width="3.5" customWidth="1"/>
    <col min="2201" max="2201" width="4.5" customWidth="1"/>
    <col min="2202" max="2202" width="15.5" customWidth="1"/>
    <col min="2203" max="2203" width="15.625" customWidth="1"/>
    <col min="2204" max="2209" width="16.5" customWidth="1"/>
    <col min="2224" max="2224" width="3.5" customWidth="1"/>
    <col min="2225" max="2225" width="4.5" customWidth="1"/>
    <col min="2226" max="2226" width="15.5" customWidth="1"/>
    <col min="2227" max="2227" width="15.625" customWidth="1"/>
    <col min="2228" max="2228" width="18.375" customWidth="1"/>
    <col min="2229" max="2229" width="16.5" customWidth="1"/>
    <col min="2230" max="2230" width="19" customWidth="1"/>
    <col min="2231" max="2233" width="16.5" customWidth="1"/>
    <col min="2235" max="2235" width="5" customWidth="1"/>
    <col min="2236" max="2236" width="3.5" customWidth="1"/>
    <col min="2237" max="2237" width="4.5" customWidth="1"/>
    <col min="2238" max="2238" width="15.5" customWidth="1"/>
    <col min="2239" max="2239" width="15.625" customWidth="1"/>
    <col min="2240" max="2246" width="16.5" customWidth="1"/>
    <col min="2247" max="2247" width="3.5" customWidth="1"/>
    <col min="2248" max="2248" width="6.625" customWidth="1"/>
    <col min="2249" max="2249" width="15.5" customWidth="1"/>
    <col min="2250" max="2250" width="15.625" customWidth="1"/>
    <col min="2251" max="2256" width="16.5" customWidth="1"/>
    <col min="2258" max="2258" width="3.5" customWidth="1"/>
    <col min="2259" max="2259" width="4.5" customWidth="1"/>
    <col min="2260" max="2260" width="15.5" customWidth="1"/>
    <col min="2261" max="2261" width="15.625" customWidth="1"/>
    <col min="2262" max="2267" width="16.5" customWidth="1"/>
    <col min="2269" max="2269" width="3.5" customWidth="1"/>
    <col min="2270" max="2270" width="4.5" customWidth="1"/>
    <col min="2271" max="2271" width="15.5" customWidth="1"/>
    <col min="2272" max="2272" width="15.625" customWidth="1"/>
    <col min="2273" max="2278" width="16.5" customWidth="1"/>
    <col min="2280" max="2280" width="3.5" customWidth="1"/>
    <col min="2281" max="2281" width="4.5" customWidth="1"/>
    <col min="2282" max="2282" width="15.5" customWidth="1"/>
    <col min="2283" max="2283" width="15.625" customWidth="1"/>
    <col min="2284" max="2289" width="16.5" customWidth="1"/>
    <col min="2291" max="2291" width="3.5" customWidth="1"/>
    <col min="2292" max="2292" width="4.5" customWidth="1"/>
    <col min="2293" max="2293" width="15.5" customWidth="1"/>
    <col min="2294" max="2294" width="15.625" customWidth="1"/>
    <col min="2295" max="2300" width="16.5" customWidth="1"/>
    <col min="2302" max="2302" width="3.5" customWidth="1"/>
    <col min="2303" max="2303" width="4.5" customWidth="1"/>
    <col min="2304" max="2304" width="15.5" customWidth="1"/>
    <col min="2305" max="2305" width="15.625" customWidth="1"/>
    <col min="2306" max="2311" width="16.5" customWidth="1"/>
    <col min="2313" max="2313" width="3.5" customWidth="1"/>
    <col min="2314" max="2314" width="4.5" customWidth="1"/>
    <col min="2315" max="2315" width="15.5" customWidth="1"/>
    <col min="2316" max="2316" width="15.625" customWidth="1"/>
    <col min="2317" max="2322" width="16.5" customWidth="1"/>
    <col min="2324" max="2324" width="3.5" customWidth="1"/>
    <col min="2325" max="2325" width="4.5" customWidth="1"/>
    <col min="2326" max="2326" width="15.5" customWidth="1"/>
    <col min="2327" max="2327" width="15.625" customWidth="1"/>
    <col min="2328" max="2333" width="16.5" customWidth="1"/>
    <col min="2335" max="2335" width="3.5" customWidth="1"/>
    <col min="2336" max="2336" width="4.5" customWidth="1"/>
    <col min="2337" max="2337" width="15.5" customWidth="1"/>
    <col min="2338" max="2338" width="15.625" customWidth="1"/>
    <col min="2339" max="2344" width="16.5" customWidth="1"/>
    <col min="2346" max="2346" width="3.5" customWidth="1"/>
    <col min="2347" max="2347" width="4.5" customWidth="1"/>
    <col min="2348" max="2348" width="15.5" customWidth="1"/>
    <col min="2349" max="2349" width="15.625" customWidth="1"/>
    <col min="2350" max="2355" width="16.5" customWidth="1"/>
    <col min="2357" max="2357" width="3.5" customWidth="1"/>
    <col min="2358" max="2358" width="4.5" customWidth="1"/>
    <col min="2359" max="2359" width="15.5" customWidth="1"/>
    <col min="2360" max="2360" width="15.625" customWidth="1"/>
    <col min="2361" max="2366" width="16.5" customWidth="1"/>
    <col min="2368" max="2368" width="3.5" customWidth="1"/>
    <col min="2369" max="2369" width="4.5" customWidth="1"/>
    <col min="2370" max="2370" width="15.5" customWidth="1"/>
    <col min="2371" max="2371" width="15.625" customWidth="1"/>
    <col min="2372" max="2377" width="16.5" customWidth="1"/>
    <col min="2379" max="2379" width="3.5" customWidth="1"/>
    <col min="2380" max="2380" width="4.5" customWidth="1"/>
    <col min="2381" max="2381" width="15.5" customWidth="1"/>
    <col min="2382" max="2382" width="15.625" customWidth="1"/>
    <col min="2383" max="2388" width="16.5" customWidth="1"/>
    <col min="2390" max="2390" width="3.5" customWidth="1"/>
    <col min="2391" max="2391" width="4.5" customWidth="1"/>
    <col min="2392" max="2392" width="15.5" customWidth="1"/>
    <col min="2393" max="2393" width="15.625" customWidth="1"/>
    <col min="2394" max="2399" width="16.5" customWidth="1"/>
    <col min="2400" max="2400" width="8.5" customWidth="1"/>
    <col min="2401" max="2401" width="3.5" customWidth="1"/>
    <col min="2402" max="2402" width="4.5" customWidth="1"/>
    <col min="2403" max="2403" width="15.5" customWidth="1"/>
    <col min="2404" max="2404" width="15.625" customWidth="1"/>
    <col min="2405" max="2410" width="16.5" customWidth="1"/>
    <col min="2412" max="2412" width="3.5" customWidth="1"/>
    <col min="2413" max="2413" width="4.5" customWidth="1"/>
    <col min="2414" max="2414" width="15.5" customWidth="1"/>
    <col min="2415" max="2415" width="15.625" customWidth="1"/>
    <col min="2416" max="2421" width="16.5" customWidth="1"/>
    <col min="2423" max="2423" width="3.5" customWidth="1"/>
    <col min="2424" max="2424" width="4.5" customWidth="1"/>
    <col min="2425" max="2425" width="15.5" customWidth="1"/>
    <col min="2426" max="2426" width="15.625" customWidth="1"/>
    <col min="2427" max="2432" width="16.5" customWidth="1"/>
    <col min="2434" max="2434" width="3.5" customWidth="1"/>
    <col min="2435" max="2435" width="4.5" customWidth="1"/>
    <col min="2436" max="2436" width="15.5" customWidth="1"/>
    <col min="2437" max="2437" width="15.625" customWidth="1"/>
    <col min="2438" max="2443" width="16.5" customWidth="1"/>
    <col min="2445" max="2445" width="3.5" customWidth="1"/>
    <col min="2446" max="2446" width="4.5" customWidth="1"/>
    <col min="2447" max="2447" width="15.5" customWidth="1"/>
    <col min="2448" max="2448" width="15.625" customWidth="1"/>
    <col min="2449" max="2454" width="16.5" customWidth="1"/>
    <col min="2456" max="2456" width="3.5" customWidth="1"/>
    <col min="2457" max="2457" width="4.5" customWidth="1"/>
    <col min="2458" max="2458" width="15.5" customWidth="1"/>
    <col min="2459" max="2459" width="15.625" customWidth="1"/>
    <col min="2460" max="2465" width="16.5" customWidth="1"/>
    <col min="2480" max="2480" width="3.5" customWidth="1"/>
    <col min="2481" max="2481" width="4.5" customWidth="1"/>
    <col min="2482" max="2482" width="15.5" customWidth="1"/>
    <col min="2483" max="2483" width="15.625" customWidth="1"/>
    <col min="2484" max="2484" width="18.375" customWidth="1"/>
    <col min="2485" max="2485" width="16.5" customWidth="1"/>
    <col min="2486" max="2486" width="19" customWidth="1"/>
    <col min="2487" max="2489" width="16.5" customWidth="1"/>
    <col min="2491" max="2491" width="5" customWidth="1"/>
    <col min="2492" max="2492" width="3.5" customWidth="1"/>
    <col min="2493" max="2493" width="4.5" customWidth="1"/>
    <col min="2494" max="2494" width="15.5" customWidth="1"/>
    <col min="2495" max="2495" width="15.625" customWidth="1"/>
    <col min="2496" max="2502" width="16.5" customWidth="1"/>
    <col min="2503" max="2503" width="3.5" customWidth="1"/>
    <col min="2504" max="2504" width="6.625" customWidth="1"/>
    <col min="2505" max="2505" width="15.5" customWidth="1"/>
    <col min="2506" max="2506" width="15.625" customWidth="1"/>
    <col min="2507" max="2512" width="16.5" customWidth="1"/>
    <col min="2514" max="2514" width="3.5" customWidth="1"/>
    <col min="2515" max="2515" width="4.5" customWidth="1"/>
    <col min="2516" max="2516" width="15.5" customWidth="1"/>
    <col min="2517" max="2517" width="15.625" customWidth="1"/>
    <col min="2518" max="2523" width="16.5" customWidth="1"/>
    <col min="2525" max="2525" width="3.5" customWidth="1"/>
    <col min="2526" max="2526" width="4.5" customWidth="1"/>
    <col min="2527" max="2527" width="15.5" customWidth="1"/>
    <col min="2528" max="2528" width="15.625" customWidth="1"/>
    <col min="2529" max="2534" width="16.5" customWidth="1"/>
    <col min="2536" max="2536" width="3.5" customWidth="1"/>
    <col min="2537" max="2537" width="4.5" customWidth="1"/>
    <col min="2538" max="2538" width="15.5" customWidth="1"/>
    <col min="2539" max="2539" width="15.625" customWidth="1"/>
    <col min="2540" max="2545" width="16.5" customWidth="1"/>
    <col min="2547" max="2547" width="3.5" customWidth="1"/>
    <col min="2548" max="2548" width="4.5" customWidth="1"/>
    <col min="2549" max="2549" width="15.5" customWidth="1"/>
    <col min="2550" max="2550" width="15.625" customWidth="1"/>
    <col min="2551" max="2556" width="16.5" customWidth="1"/>
    <col min="2558" max="2558" width="3.5" customWidth="1"/>
    <col min="2559" max="2559" width="4.5" customWidth="1"/>
    <col min="2560" max="2560" width="15.5" customWidth="1"/>
    <col min="2561" max="2561" width="15.625" customWidth="1"/>
    <col min="2562" max="2567" width="16.5" customWidth="1"/>
    <col min="2569" max="2569" width="3.5" customWidth="1"/>
    <col min="2570" max="2570" width="4.5" customWidth="1"/>
    <col min="2571" max="2571" width="15.5" customWidth="1"/>
    <col min="2572" max="2572" width="15.625" customWidth="1"/>
    <col min="2573" max="2578" width="16.5" customWidth="1"/>
    <col min="2580" max="2580" width="3.5" customWidth="1"/>
    <col min="2581" max="2581" width="4.5" customWidth="1"/>
    <col min="2582" max="2582" width="15.5" customWidth="1"/>
    <col min="2583" max="2583" width="15.625" customWidth="1"/>
    <col min="2584" max="2589" width="16.5" customWidth="1"/>
    <col min="2591" max="2591" width="3.5" customWidth="1"/>
    <col min="2592" max="2592" width="4.5" customWidth="1"/>
    <col min="2593" max="2593" width="15.5" customWidth="1"/>
    <col min="2594" max="2594" width="15.625" customWidth="1"/>
    <col min="2595" max="2600" width="16.5" customWidth="1"/>
    <col min="2602" max="2602" width="3.5" customWidth="1"/>
    <col min="2603" max="2603" width="4.5" customWidth="1"/>
    <col min="2604" max="2604" width="15.5" customWidth="1"/>
    <col min="2605" max="2605" width="15.625" customWidth="1"/>
    <col min="2606" max="2611" width="16.5" customWidth="1"/>
    <col min="2613" max="2613" width="3.5" customWidth="1"/>
    <col min="2614" max="2614" width="4.5" customWidth="1"/>
    <col min="2615" max="2615" width="15.5" customWidth="1"/>
    <col min="2616" max="2616" width="15.625" customWidth="1"/>
    <col min="2617" max="2622" width="16.5" customWidth="1"/>
    <col min="2624" max="2624" width="3.5" customWidth="1"/>
    <col min="2625" max="2625" width="4.5" customWidth="1"/>
    <col min="2626" max="2626" width="15.5" customWidth="1"/>
    <col min="2627" max="2627" width="15.625" customWidth="1"/>
    <col min="2628" max="2633" width="16.5" customWidth="1"/>
    <col min="2635" max="2635" width="3.5" customWidth="1"/>
    <col min="2636" max="2636" width="4.5" customWidth="1"/>
    <col min="2637" max="2637" width="15.5" customWidth="1"/>
    <col min="2638" max="2638" width="15.625" customWidth="1"/>
    <col min="2639" max="2644" width="16.5" customWidth="1"/>
    <col min="2646" max="2646" width="3.5" customWidth="1"/>
    <col min="2647" max="2647" width="4.5" customWidth="1"/>
    <col min="2648" max="2648" width="15.5" customWidth="1"/>
    <col min="2649" max="2649" width="15.625" customWidth="1"/>
    <col min="2650" max="2655" width="16.5" customWidth="1"/>
    <col min="2656" max="2656" width="8.5" customWidth="1"/>
    <col min="2657" max="2657" width="3.5" customWidth="1"/>
    <col min="2658" max="2658" width="4.5" customWidth="1"/>
    <col min="2659" max="2659" width="15.5" customWidth="1"/>
    <col min="2660" max="2660" width="15.625" customWidth="1"/>
    <col min="2661" max="2666" width="16.5" customWidth="1"/>
    <col min="2668" max="2668" width="3.5" customWidth="1"/>
    <col min="2669" max="2669" width="4.5" customWidth="1"/>
    <col min="2670" max="2670" width="15.5" customWidth="1"/>
    <col min="2671" max="2671" width="15.625" customWidth="1"/>
    <col min="2672" max="2677" width="16.5" customWidth="1"/>
    <col min="2679" max="2679" width="3.5" customWidth="1"/>
    <col min="2680" max="2680" width="4.5" customWidth="1"/>
    <col min="2681" max="2681" width="15.5" customWidth="1"/>
    <col min="2682" max="2682" width="15.625" customWidth="1"/>
    <col min="2683" max="2688" width="16.5" customWidth="1"/>
    <col min="2690" max="2690" width="3.5" customWidth="1"/>
    <col min="2691" max="2691" width="4.5" customWidth="1"/>
    <col min="2692" max="2692" width="15.5" customWidth="1"/>
    <col min="2693" max="2693" width="15.625" customWidth="1"/>
    <col min="2694" max="2699" width="16.5" customWidth="1"/>
    <col min="2701" max="2701" width="3.5" customWidth="1"/>
    <col min="2702" max="2702" width="4.5" customWidth="1"/>
    <col min="2703" max="2703" width="15.5" customWidth="1"/>
    <col min="2704" max="2704" width="15.625" customWidth="1"/>
    <col min="2705" max="2710" width="16.5" customWidth="1"/>
    <col min="2712" max="2712" width="3.5" customWidth="1"/>
    <col min="2713" max="2713" width="4.5" customWidth="1"/>
    <col min="2714" max="2714" width="15.5" customWidth="1"/>
    <col min="2715" max="2715" width="15.625" customWidth="1"/>
    <col min="2716" max="2721" width="16.5" customWidth="1"/>
    <col min="2736" max="2736" width="3.5" customWidth="1"/>
    <col min="2737" max="2737" width="4.5" customWidth="1"/>
    <col min="2738" max="2738" width="15.5" customWidth="1"/>
    <col min="2739" max="2739" width="15.625" customWidth="1"/>
    <col min="2740" max="2740" width="18.375" customWidth="1"/>
    <col min="2741" max="2741" width="16.5" customWidth="1"/>
    <col min="2742" max="2742" width="19" customWidth="1"/>
    <col min="2743" max="2745" width="16.5" customWidth="1"/>
    <col min="2747" max="2747" width="5" customWidth="1"/>
    <col min="2748" max="2748" width="3.5" customWidth="1"/>
    <col min="2749" max="2749" width="4.5" customWidth="1"/>
    <col min="2750" max="2750" width="15.5" customWidth="1"/>
    <col min="2751" max="2751" width="15.625" customWidth="1"/>
    <col min="2752" max="2758" width="16.5" customWidth="1"/>
    <col min="2759" max="2759" width="3.5" customWidth="1"/>
    <col min="2760" max="2760" width="6.625" customWidth="1"/>
    <col min="2761" max="2761" width="15.5" customWidth="1"/>
    <col min="2762" max="2762" width="15.625" customWidth="1"/>
    <col min="2763" max="2768" width="16.5" customWidth="1"/>
    <col min="2770" max="2770" width="3.5" customWidth="1"/>
    <col min="2771" max="2771" width="4.5" customWidth="1"/>
    <col min="2772" max="2772" width="15.5" customWidth="1"/>
    <col min="2773" max="2773" width="15.625" customWidth="1"/>
    <col min="2774" max="2779" width="16.5" customWidth="1"/>
    <col min="2781" max="2781" width="3.5" customWidth="1"/>
    <col min="2782" max="2782" width="4.5" customWidth="1"/>
    <col min="2783" max="2783" width="15.5" customWidth="1"/>
    <col min="2784" max="2784" width="15.625" customWidth="1"/>
    <col min="2785" max="2790" width="16.5" customWidth="1"/>
    <col min="2792" max="2792" width="3.5" customWidth="1"/>
    <col min="2793" max="2793" width="4.5" customWidth="1"/>
    <col min="2794" max="2794" width="15.5" customWidth="1"/>
    <col min="2795" max="2795" width="15.625" customWidth="1"/>
    <col min="2796" max="2801" width="16.5" customWidth="1"/>
    <col min="2803" max="2803" width="3.5" customWidth="1"/>
    <col min="2804" max="2804" width="4.5" customWidth="1"/>
    <col min="2805" max="2805" width="15.5" customWidth="1"/>
    <col min="2806" max="2806" width="15.625" customWidth="1"/>
    <col min="2807" max="2812" width="16.5" customWidth="1"/>
    <col min="2814" max="2814" width="3.5" customWidth="1"/>
    <col min="2815" max="2815" width="4.5" customWidth="1"/>
    <col min="2816" max="2816" width="15.5" customWidth="1"/>
    <col min="2817" max="2817" width="15.625" customWidth="1"/>
    <col min="2818" max="2823" width="16.5" customWidth="1"/>
    <col min="2825" max="2825" width="3.5" customWidth="1"/>
    <col min="2826" max="2826" width="4.5" customWidth="1"/>
    <col min="2827" max="2827" width="15.5" customWidth="1"/>
    <col min="2828" max="2828" width="15.625" customWidth="1"/>
    <col min="2829" max="2834" width="16.5" customWidth="1"/>
    <col min="2836" max="2836" width="3.5" customWidth="1"/>
    <col min="2837" max="2837" width="4.5" customWidth="1"/>
    <col min="2838" max="2838" width="15.5" customWidth="1"/>
    <col min="2839" max="2839" width="15.625" customWidth="1"/>
    <col min="2840" max="2845" width="16.5" customWidth="1"/>
    <col min="2847" max="2847" width="3.5" customWidth="1"/>
    <col min="2848" max="2848" width="4.5" customWidth="1"/>
    <col min="2849" max="2849" width="15.5" customWidth="1"/>
    <col min="2850" max="2850" width="15.625" customWidth="1"/>
    <col min="2851" max="2856" width="16.5" customWidth="1"/>
    <col min="2858" max="2858" width="3.5" customWidth="1"/>
    <col min="2859" max="2859" width="4.5" customWidth="1"/>
    <col min="2860" max="2860" width="15.5" customWidth="1"/>
    <col min="2861" max="2861" width="15.625" customWidth="1"/>
    <col min="2862" max="2867" width="16.5" customWidth="1"/>
    <col min="2869" max="2869" width="3.5" customWidth="1"/>
    <col min="2870" max="2870" width="4.5" customWidth="1"/>
    <col min="2871" max="2871" width="15.5" customWidth="1"/>
    <col min="2872" max="2872" width="15.625" customWidth="1"/>
    <col min="2873" max="2878" width="16.5" customWidth="1"/>
    <col min="2880" max="2880" width="3.5" customWidth="1"/>
    <col min="2881" max="2881" width="4.5" customWidth="1"/>
    <col min="2882" max="2882" width="15.5" customWidth="1"/>
    <col min="2883" max="2883" width="15.625" customWidth="1"/>
    <col min="2884" max="2889" width="16.5" customWidth="1"/>
    <col min="2891" max="2891" width="3.5" customWidth="1"/>
    <col min="2892" max="2892" width="4.5" customWidth="1"/>
    <col min="2893" max="2893" width="15.5" customWidth="1"/>
    <col min="2894" max="2894" width="15.625" customWidth="1"/>
    <col min="2895" max="2900" width="16.5" customWidth="1"/>
    <col min="2902" max="2902" width="3.5" customWidth="1"/>
    <col min="2903" max="2903" width="4.5" customWidth="1"/>
    <col min="2904" max="2904" width="15.5" customWidth="1"/>
    <col min="2905" max="2905" width="15.625" customWidth="1"/>
    <col min="2906" max="2911" width="16.5" customWidth="1"/>
    <col min="2912" max="2912" width="8.5" customWidth="1"/>
    <col min="2913" max="2913" width="3.5" customWidth="1"/>
    <col min="2914" max="2914" width="4.5" customWidth="1"/>
    <col min="2915" max="2915" width="15.5" customWidth="1"/>
    <col min="2916" max="2916" width="15.625" customWidth="1"/>
    <col min="2917" max="2922" width="16.5" customWidth="1"/>
    <col min="2924" max="2924" width="3.5" customWidth="1"/>
    <col min="2925" max="2925" width="4.5" customWidth="1"/>
    <col min="2926" max="2926" width="15.5" customWidth="1"/>
    <col min="2927" max="2927" width="15.625" customWidth="1"/>
    <col min="2928" max="2933" width="16.5" customWidth="1"/>
    <col min="2935" max="2935" width="3.5" customWidth="1"/>
    <col min="2936" max="2936" width="4.5" customWidth="1"/>
    <col min="2937" max="2937" width="15.5" customWidth="1"/>
    <col min="2938" max="2938" width="15.625" customWidth="1"/>
    <col min="2939" max="2944" width="16.5" customWidth="1"/>
    <col min="2946" max="2946" width="3.5" customWidth="1"/>
    <col min="2947" max="2947" width="4.5" customWidth="1"/>
    <col min="2948" max="2948" width="15.5" customWidth="1"/>
    <col min="2949" max="2949" width="15.625" customWidth="1"/>
    <col min="2950" max="2955" width="16.5" customWidth="1"/>
    <col min="2957" max="2957" width="3.5" customWidth="1"/>
    <col min="2958" max="2958" width="4.5" customWidth="1"/>
    <col min="2959" max="2959" width="15.5" customWidth="1"/>
    <col min="2960" max="2960" width="15.625" customWidth="1"/>
    <col min="2961" max="2966" width="16.5" customWidth="1"/>
    <col min="2968" max="2968" width="3.5" customWidth="1"/>
    <col min="2969" max="2969" width="4.5" customWidth="1"/>
    <col min="2970" max="2970" width="15.5" customWidth="1"/>
    <col min="2971" max="2971" width="15.625" customWidth="1"/>
    <col min="2972" max="2977" width="16.5" customWidth="1"/>
    <col min="2992" max="2992" width="3.5" customWidth="1"/>
    <col min="2993" max="2993" width="4.5" customWidth="1"/>
    <col min="2994" max="2994" width="15.5" customWidth="1"/>
    <col min="2995" max="2995" width="15.625" customWidth="1"/>
    <col min="2996" max="2996" width="18.375" customWidth="1"/>
    <col min="2997" max="2997" width="16.5" customWidth="1"/>
    <col min="2998" max="2998" width="19" customWidth="1"/>
    <col min="2999" max="3001" width="16.5" customWidth="1"/>
    <col min="3003" max="3003" width="5" customWidth="1"/>
    <col min="3004" max="3004" width="3.5" customWidth="1"/>
    <col min="3005" max="3005" width="4.5" customWidth="1"/>
    <col min="3006" max="3006" width="15.5" customWidth="1"/>
    <col min="3007" max="3007" width="15.625" customWidth="1"/>
    <col min="3008" max="3014" width="16.5" customWidth="1"/>
    <col min="3015" max="3015" width="3.5" customWidth="1"/>
    <col min="3016" max="3016" width="6.625" customWidth="1"/>
    <col min="3017" max="3017" width="15.5" customWidth="1"/>
    <col min="3018" max="3018" width="15.625" customWidth="1"/>
    <col min="3019" max="3024" width="16.5" customWidth="1"/>
    <col min="3026" max="3026" width="3.5" customWidth="1"/>
    <col min="3027" max="3027" width="4.5" customWidth="1"/>
    <col min="3028" max="3028" width="15.5" customWidth="1"/>
    <col min="3029" max="3029" width="15.625" customWidth="1"/>
    <col min="3030" max="3035" width="16.5" customWidth="1"/>
    <col min="3037" max="3037" width="3.5" customWidth="1"/>
    <col min="3038" max="3038" width="4.5" customWidth="1"/>
    <col min="3039" max="3039" width="15.5" customWidth="1"/>
    <col min="3040" max="3040" width="15.625" customWidth="1"/>
    <col min="3041" max="3046" width="16.5" customWidth="1"/>
    <col min="3048" max="3048" width="3.5" customWidth="1"/>
    <col min="3049" max="3049" width="4.5" customWidth="1"/>
    <col min="3050" max="3050" width="15.5" customWidth="1"/>
    <col min="3051" max="3051" width="15.625" customWidth="1"/>
    <col min="3052" max="3057" width="16.5" customWidth="1"/>
    <col min="3059" max="3059" width="3.5" customWidth="1"/>
    <col min="3060" max="3060" width="4.5" customWidth="1"/>
    <col min="3061" max="3061" width="15.5" customWidth="1"/>
    <col min="3062" max="3062" width="15.625" customWidth="1"/>
    <col min="3063" max="3068" width="16.5" customWidth="1"/>
    <col min="3070" max="3070" width="3.5" customWidth="1"/>
    <col min="3071" max="3071" width="4.5" customWidth="1"/>
    <col min="3072" max="3072" width="15.5" customWidth="1"/>
    <col min="3073" max="3073" width="15.625" customWidth="1"/>
    <col min="3074" max="3079" width="16.5" customWidth="1"/>
    <col min="3081" max="3081" width="3.5" customWidth="1"/>
    <col min="3082" max="3082" width="4.5" customWidth="1"/>
    <col min="3083" max="3083" width="15.5" customWidth="1"/>
    <col min="3084" max="3084" width="15.625" customWidth="1"/>
    <col min="3085" max="3090" width="16.5" customWidth="1"/>
    <col min="3092" max="3092" width="3.5" customWidth="1"/>
    <col min="3093" max="3093" width="4.5" customWidth="1"/>
    <col min="3094" max="3094" width="15.5" customWidth="1"/>
    <col min="3095" max="3095" width="15.625" customWidth="1"/>
    <col min="3096" max="3101" width="16.5" customWidth="1"/>
    <col min="3103" max="3103" width="3.5" customWidth="1"/>
    <col min="3104" max="3104" width="4.5" customWidth="1"/>
    <col min="3105" max="3105" width="15.5" customWidth="1"/>
    <col min="3106" max="3106" width="15.625" customWidth="1"/>
    <col min="3107" max="3112" width="16.5" customWidth="1"/>
    <col min="3114" max="3114" width="3.5" customWidth="1"/>
    <col min="3115" max="3115" width="4.5" customWidth="1"/>
    <col min="3116" max="3116" width="15.5" customWidth="1"/>
    <col min="3117" max="3117" width="15.625" customWidth="1"/>
    <col min="3118" max="3123" width="16.5" customWidth="1"/>
    <col min="3125" max="3125" width="3.5" customWidth="1"/>
    <col min="3126" max="3126" width="4.5" customWidth="1"/>
    <col min="3127" max="3127" width="15.5" customWidth="1"/>
    <col min="3128" max="3128" width="15.625" customWidth="1"/>
    <col min="3129" max="3134" width="16.5" customWidth="1"/>
    <col min="3136" max="3136" width="3.5" customWidth="1"/>
    <col min="3137" max="3137" width="4.5" customWidth="1"/>
    <col min="3138" max="3138" width="15.5" customWidth="1"/>
    <col min="3139" max="3139" width="15.625" customWidth="1"/>
    <col min="3140" max="3145" width="16.5" customWidth="1"/>
    <col min="3147" max="3147" width="3.5" customWidth="1"/>
    <col min="3148" max="3148" width="4.5" customWidth="1"/>
    <col min="3149" max="3149" width="15.5" customWidth="1"/>
    <col min="3150" max="3150" width="15.625" customWidth="1"/>
    <col min="3151" max="3156" width="16.5" customWidth="1"/>
    <col min="3158" max="3158" width="3.5" customWidth="1"/>
    <col min="3159" max="3159" width="4.5" customWidth="1"/>
    <col min="3160" max="3160" width="15.5" customWidth="1"/>
    <col min="3161" max="3161" width="15.625" customWidth="1"/>
    <col min="3162" max="3167" width="16.5" customWidth="1"/>
    <col min="3168" max="3168" width="8.5" customWidth="1"/>
    <col min="3169" max="3169" width="3.5" customWidth="1"/>
    <col min="3170" max="3170" width="4.5" customWidth="1"/>
    <col min="3171" max="3171" width="15.5" customWidth="1"/>
    <col min="3172" max="3172" width="15.625" customWidth="1"/>
    <col min="3173" max="3178" width="16.5" customWidth="1"/>
    <col min="3180" max="3180" width="3.5" customWidth="1"/>
    <col min="3181" max="3181" width="4.5" customWidth="1"/>
    <col min="3182" max="3182" width="15.5" customWidth="1"/>
    <col min="3183" max="3183" width="15.625" customWidth="1"/>
    <col min="3184" max="3189" width="16.5" customWidth="1"/>
    <col min="3191" max="3191" width="3.5" customWidth="1"/>
    <col min="3192" max="3192" width="4.5" customWidth="1"/>
    <col min="3193" max="3193" width="15.5" customWidth="1"/>
    <col min="3194" max="3194" width="15.625" customWidth="1"/>
    <col min="3195" max="3200" width="16.5" customWidth="1"/>
    <col min="3202" max="3202" width="3.5" customWidth="1"/>
    <col min="3203" max="3203" width="4.5" customWidth="1"/>
    <col min="3204" max="3204" width="15.5" customWidth="1"/>
    <col min="3205" max="3205" width="15.625" customWidth="1"/>
    <col min="3206" max="3211" width="16.5" customWidth="1"/>
    <col min="3213" max="3213" width="3.5" customWidth="1"/>
    <col min="3214" max="3214" width="4.5" customWidth="1"/>
    <col min="3215" max="3215" width="15.5" customWidth="1"/>
    <col min="3216" max="3216" width="15.625" customWidth="1"/>
    <col min="3217" max="3222" width="16.5" customWidth="1"/>
    <col min="3224" max="3224" width="3.5" customWidth="1"/>
    <col min="3225" max="3225" width="4.5" customWidth="1"/>
    <col min="3226" max="3226" width="15.5" customWidth="1"/>
    <col min="3227" max="3227" width="15.625" customWidth="1"/>
    <col min="3228" max="3233" width="16.5" customWidth="1"/>
    <col min="3248" max="3248" width="3.5" customWidth="1"/>
    <col min="3249" max="3249" width="4.5" customWidth="1"/>
    <col min="3250" max="3250" width="15.5" customWidth="1"/>
    <col min="3251" max="3251" width="15.625" customWidth="1"/>
    <col min="3252" max="3252" width="18.375" customWidth="1"/>
    <col min="3253" max="3253" width="16.5" customWidth="1"/>
    <col min="3254" max="3254" width="19" customWidth="1"/>
    <col min="3255" max="3257" width="16.5" customWidth="1"/>
    <col min="3259" max="3259" width="5" customWidth="1"/>
    <col min="3260" max="3260" width="3.5" customWidth="1"/>
    <col min="3261" max="3261" width="4.5" customWidth="1"/>
    <col min="3262" max="3262" width="15.5" customWidth="1"/>
    <col min="3263" max="3263" width="15.625" customWidth="1"/>
    <col min="3264" max="3270" width="16.5" customWidth="1"/>
    <col min="3271" max="3271" width="3.5" customWidth="1"/>
    <col min="3272" max="3272" width="6.625" customWidth="1"/>
    <col min="3273" max="3273" width="15.5" customWidth="1"/>
    <col min="3274" max="3274" width="15.625" customWidth="1"/>
    <col min="3275" max="3280" width="16.5" customWidth="1"/>
    <col min="3282" max="3282" width="3.5" customWidth="1"/>
    <col min="3283" max="3283" width="4.5" customWidth="1"/>
    <col min="3284" max="3284" width="15.5" customWidth="1"/>
    <col min="3285" max="3285" width="15.625" customWidth="1"/>
    <col min="3286" max="3291" width="16.5" customWidth="1"/>
    <col min="3293" max="3293" width="3.5" customWidth="1"/>
    <col min="3294" max="3294" width="4.5" customWidth="1"/>
    <col min="3295" max="3295" width="15.5" customWidth="1"/>
    <col min="3296" max="3296" width="15.625" customWidth="1"/>
    <col min="3297" max="3302" width="16.5" customWidth="1"/>
    <col min="3304" max="3304" width="3.5" customWidth="1"/>
    <col min="3305" max="3305" width="4.5" customWidth="1"/>
    <col min="3306" max="3306" width="15.5" customWidth="1"/>
    <col min="3307" max="3307" width="15.625" customWidth="1"/>
    <col min="3308" max="3313" width="16.5" customWidth="1"/>
    <col min="3315" max="3315" width="3.5" customWidth="1"/>
    <col min="3316" max="3316" width="4.5" customWidth="1"/>
    <col min="3317" max="3317" width="15.5" customWidth="1"/>
    <col min="3318" max="3318" width="15.625" customWidth="1"/>
    <col min="3319" max="3324" width="16.5" customWidth="1"/>
    <col min="3326" max="3326" width="3.5" customWidth="1"/>
    <col min="3327" max="3327" width="4.5" customWidth="1"/>
    <col min="3328" max="3328" width="15.5" customWidth="1"/>
    <col min="3329" max="3329" width="15.625" customWidth="1"/>
    <col min="3330" max="3335" width="16.5" customWidth="1"/>
    <col min="3337" max="3337" width="3.5" customWidth="1"/>
    <col min="3338" max="3338" width="4.5" customWidth="1"/>
    <col min="3339" max="3339" width="15.5" customWidth="1"/>
    <col min="3340" max="3340" width="15.625" customWidth="1"/>
    <col min="3341" max="3346" width="16.5" customWidth="1"/>
    <col min="3348" max="3348" width="3.5" customWidth="1"/>
    <col min="3349" max="3349" width="4.5" customWidth="1"/>
    <col min="3350" max="3350" width="15.5" customWidth="1"/>
    <col min="3351" max="3351" width="15.625" customWidth="1"/>
    <col min="3352" max="3357" width="16.5" customWidth="1"/>
    <col min="3359" max="3359" width="3.5" customWidth="1"/>
    <col min="3360" max="3360" width="4.5" customWidth="1"/>
    <col min="3361" max="3361" width="15.5" customWidth="1"/>
    <col min="3362" max="3362" width="15.625" customWidth="1"/>
    <col min="3363" max="3368" width="16.5" customWidth="1"/>
    <col min="3370" max="3370" width="3.5" customWidth="1"/>
    <col min="3371" max="3371" width="4.5" customWidth="1"/>
    <col min="3372" max="3372" width="15.5" customWidth="1"/>
    <col min="3373" max="3373" width="15.625" customWidth="1"/>
    <col min="3374" max="3379" width="16.5" customWidth="1"/>
    <col min="3381" max="3381" width="3.5" customWidth="1"/>
    <col min="3382" max="3382" width="4.5" customWidth="1"/>
    <col min="3383" max="3383" width="15.5" customWidth="1"/>
    <col min="3384" max="3384" width="15.625" customWidth="1"/>
    <col min="3385" max="3390" width="16.5" customWidth="1"/>
    <col min="3392" max="3392" width="3.5" customWidth="1"/>
    <col min="3393" max="3393" width="4.5" customWidth="1"/>
    <col min="3394" max="3394" width="15.5" customWidth="1"/>
    <col min="3395" max="3395" width="15.625" customWidth="1"/>
    <col min="3396" max="3401" width="16.5" customWidth="1"/>
    <col min="3403" max="3403" width="3.5" customWidth="1"/>
    <col min="3404" max="3404" width="4.5" customWidth="1"/>
    <col min="3405" max="3405" width="15.5" customWidth="1"/>
    <col min="3406" max="3406" width="15.625" customWidth="1"/>
    <col min="3407" max="3412" width="16.5" customWidth="1"/>
    <col min="3414" max="3414" width="3.5" customWidth="1"/>
    <col min="3415" max="3415" width="4.5" customWidth="1"/>
    <col min="3416" max="3416" width="15.5" customWidth="1"/>
    <col min="3417" max="3417" width="15.625" customWidth="1"/>
    <col min="3418" max="3423" width="16.5" customWidth="1"/>
    <col min="3424" max="3424" width="8.5" customWidth="1"/>
    <col min="3425" max="3425" width="3.5" customWidth="1"/>
    <col min="3426" max="3426" width="4.5" customWidth="1"/>
    <col min="3427" max="3427" width="15.5" customWidth="1"/>
    <col min="3428" max="3428" width="15.625" customWidth="1"/>
    <col min="3429" max="3434" width="16.5" customWidth="1"/>
    <col min="3436" max="3436" width="3.5" customWidth="1"/>
    <col min="3437" max="3437" width="4.5" customWidth="1"/>
    <col min="3438" max="3438" width="15.5" customWidth="1"/>
    <col min="3439" max="3439" width="15.625" customWidth="1"/>
    <col min="3440" max="3445" width="16.5" customWidth="1"/>
    <col min="3447" max="3447" width="3.5" customWidth="1"/>
    <col min="3448" max="3448" width="4.5" customWidth="1"/>
    <col min="3449" max="3449" width="15.5" customWidth="1"/>
    <col min="3450" max="3450" width="15.625" customWidth="1"/>
    <col min="3451" max="3456" width="16.5" customWidth="1"/>
    <col min="3458" max="3458" width="3.5" customWidth="1"/>
    <col min="3459" max="3459" width="4.5" customWidth="1"/>
    <col min="3460" max="3460" width="15.5" customWidth="1"/>
    <col min="3461" max="3461" width="15.625" customWidth="1"/>
    <col min="3462" max="3467" width="16.5" customWidth="1"/>
    <col min="3469" max="3469" width="3.5" customWidth="1"/>
    <col min="3470" max="3470" width="4.5" customWidth="1"/>
    <col min="3471" max="3471" width="15.5" customWidth="1"/>
    <col min="3472" max="3472" width="15.625" customWidth="1"/>
    <col min="3473" max="3478" width="16.5" customWidth="1"/>
    <col min="3480" max="3480" width="3.5" customWidth="1"/>
    <col min="3481" max="3481" width="4.5" customWidth="1"/>
    <col min="3482" max="3482" width="15.5" customWidth="1"/>
    <col min="3483" max="3483" width="15.625" customWidth="1"/>
    <col min="3484" max="3489" width="16.5" customWidth="1"/>
    <col min="3504" max="3504" width="3.5" customWidth="1"/>
    <col min="3505" max="3505" width="4.5" customWidth="1"/>
    <col min="3506" max="3506" width="15.5" customWidth="1"/>
    <col min="3507" max="3507" width="15.625" customWidth="1"/>
    <col min="3508" max="3508" width="18.375" customWidth="1"/>
    <col min="3509" max="3509" width="16.5" customWidth="1"/>
    <col min="3510" max="3510" width="19" customWidth="1"/>
    <col min="3511" max="3513" width="16.5" customWidth="1"/>
    <col min="3515" max="3515" width="5" customWidth="1"/>
    <col min="3516" max="3516" width="3.5" customWidth="1"/>
    <col min="3517" max="3517" width="4.5" customWidth="1"/>
    <col min="3518" max="3518" width="15.5" customWidth="1"/>
    <col min="3519" max="3519" width="15.625" customWidth="1"/>
    <col min="3520" max="3526" width="16.5" customWidth="1"/>
    <col min="3527" max="3527" width="3.5" customWidth="1"/>
    <col min="3528" max="3528" width="6.625" customWidth="1"/>
    <col min="3529" max="3529" width="15.5" customWidth="1"/>
    <col min="3530" max="3530" width="15.625" customWidth="1"/>
    <col min="3531" max="3536" width="16.5" customWidth="1"/>
    <col min="3538" max="3538" width="3.5" customWidth="1"/>
    <col min="3539" max="3539" width="4.5" customWidth="1"/>
    <col min="3540" max="3540" width="15.5" customWidth="1"/>
    <col min="3541" max="3541" width="15.625" customWidth="1"/>
    <col min="3542" max="3547" width="16.5" customWidth="1"/>
    <col min="3549" max="3549" width="3.5" customWidth="1"/>
    <col min="3550" max="3550" width="4.5" customWidth="1"/>
    <col min="3551" max="3551" width="15.5" customWidth="1"/>
    <col min="3552" max="3552" width="15.625" customWidth="1"/>
    <col min="3553" max="3558" width="16.5" customWidth="1"/>
    <col min="3560" max="3560" width="3.5" customWidth="1"/>
    <col min="3561" max="3561" width="4.5" customWidth="1"/>
    <col min="3562" max="3562" width="15.5" customWidth="1"/>
    <col min="3563" max="3563" width="15.625" customWidth="1"/>
    <col min="3564" max="3569" width="16.5" customWidth="1"/>
    <col min="3571" max="3571" width="3.5" customWidth="1"/>
    <col min="3572" max="3572" width="4.5" customWidth="1"/>
    <col min="3573" max="3573" width="15.5" customWidth="1"/>
    <col min="3574" max="3574" width="15.625" customWidth="1"/>
    <col min="3575" max="3580" width="16.5" customWidth="1"/>
    <col min="3582" max="3582" width="3.5" customWidth="1"/>
    <col min="3583" max="3583" width="4.5" customWidth="1"/>
    <col min="3584" max="3584" width="15.5" customWidth="1"/>
    <col min="3585" max="3585" width="15.625" customWidth="1"/>
    <col min="3586" max="3591" width="16.5" customWidth="1"/>
    <col min="3593" max="3593" width="3.5" customWidth="1"/>
    <col min="3594" max="3594" width="4.5" customWidth="1"/>
    <col min="3595" max="3595" width="15.5" customWidth="1"/>
    <col min="3596" max="3596" width="15.625" customWidth="1"/>
    <col min="3597" max="3602" width="16.5" customWidth="1"/>
    <col min="3604" max="3604" width="3.5" customWidth="1"/>
    <col min="3605" max="3605" width="4.5" customWidth="1"/>
    <col min="3606" max="3606" width="15.5" customWidth="1"/>
    <col min="3607" max="3607" width="15.625" customWidth="1"/>
    <col min="3608" max="3613" width="16.5" customWidth="1"/>
    <col min="3615" max="3615" width="3.5" customWidth="1"/>
    <col min="3616" max="3616" width="4.5" customWidth="1"/>
    <col min="3617" max="3617" width="15.5" customWidth="1"/>
    <col min="3618" max="3618" width="15.625" customWidth="1"/>
    <col min="3619" max="3624" width="16.5" customWidth="1"/>
    <col min="3626" max="3626" width="3.5" customWidth="1"/>
    <col min="3627" max="3627" width="4.5" customWidth="1"/>
    <col min="3628" max="3628" width="15.5" customWidth="1"/>
    <col min="3629" max="3629" width="15.625" customWidth="1"/>
    <col min="3630" max="3635" width="16.5" customWidth="1"/>
    <col min="3637" max="3637" width="3.5" customWidth="1"/>
    <col min="3638" max="3638" width="4.5" customWidth="1"/>
    <col min="3639" max="3639" width="15.5" customWidth="1"/>
    <col min="3640" max="3640" width="15.625" customWidth="1"/>
    <col min="3641" max="3646" width="16.5" customWidth="1"/>
    <col min="3648" max="3648" width="3.5" customWidth="1"/>
    <col min="3649" max="3649" width="4.5" customWidth="1"/>
    <col min="3650" max="3650" width="15.5" customWidth="1"/>
    <col min="3651" max="3651" width="15.625" customWidth="1"/>
    <col min="3652" max="3657" width="16.5" customWidth="1"/>
    <col min="3659" max="3659" width="3.5" customWidth="1"/>
    <col min="3660" max="3660" width="4.5" customWidth="1"/>
    <col min="3661" max="3661" width="15.5" customWidth="1"/>
    <col min="3662" max="3662" width="15.625" customWidth="1"/>
    <col min="3663" max="3668" width="16.5" customWidth="1"/>
    <col min="3670" max="3670" width="3.5" customWidth="1"/>
    <col min="3671" max="3671" width="4.5" customWidth="1"/>
    <col min="3672" max="3672" width="15.5" customWidth="1"/>
    <col min="3673" max="3673" width="15.625" customWidth="1"/>
    <col min="3674" max="3679" width="16.5" customWidth="1"/>
    <col min="3680" max="3680" width="8.5" customWidth="1"/>
    <col min="3681" max="3681" width="3.5" customWidth="1"/>
    <col min="3682" max="3682" width="4.5" customWidth="1"/>
    <col min="3683" max="3683" width="15.5" customWidth="1"/>
    <col min="3684" max="3684" width="15.625" customWidth="1"/>
    <col min="3685" max="3690" width="16.5" customWidth="1"/>
    <col min="3692" max="3692" width="3.5" customWidth="1"/>
    <col min="3693" max="3693" width="4.5" customWidth="1"/>
    <col min="3694" max="3694" width="15.5" customWidth="1"/>
    <col min="3695" max="3695" width="15.625" customWidth="1"/>
    <col min="3696" max="3701" width="16.5" customWidth="1"/>
    <col min="3703" max="3703" width="3.5" customWidth="1"/>
    <col min="3704" max="3704" width="4.5" customWidth="1"/>
    <col min="3705" max="3705" width="15.5" customWidth="1"/>
    <col min="3706" max="3706" width="15.625" customWidth="1"/>
    <col min="3707" max="3712" width="16.5" customWidth="1"/>
    <col min="3714" max="3714" width="3.5" customWidth="1"/>
    <col min="3715" max="3715" width="4.5" customWidth="1"/>
    <col min="3716" max="3716" width="15.5" customWidth="1"/>
    <col min="3717" max="3717" width="15.625" customWidth="1"/>
    <col min="3718" max="3723" width="16.5" customWidth="1"/>
    <col min="3725" max="3725" width="3.5" customWidth="1"/>
    <col min="3726" max="3726" width="4.5" customWidth="1"/>
    <col min="3727" max="3727" width="15.5" customWidth="1"/>
    <col min="3728" max="3728" width="15.625" customWidth="1"/>
    <col min="3729" max="3734" width="16.5" customWidth="1"/>
    <col min="3736" max="3736" width="3.5" customWidth="1"/>
    <col min="3737" max="3737" width="4.5" customWidth="1"/>
    <col min="3738" max="3738" width="15.5" customWidth="1"/>
    <col min="3739" max="3739" width="15.625" customWidth="1"/>
    <col min="3740" max="3745" width="16.5" customWidth="1"/>
    <col min="3760" max="3760" width="3.5" customWidth="1"/>
    <col min="3761" max="3761" width="4.5" customWidth="1"/>
    <col min="3762" max="3762" width="15.5" customWidth="1"/>
    <col min="3763" max="3763" width="15.625" customWidth="1"/>
    <col min="3764" max="3764" width="18.375" customWidth="1"/>
    <col min="3765" max="3765" width="16.5" customWidth="1"/>
    <col min="3766" max="3766" width="19" customWidth="1"/>
    <col min="3767" max="3769" width="16.5" customWidth="1"/>
    <col min="3771" max="3771" width="5" customWidth="1"/>
    <col min="3772" max="3772" width="3.5" customWidth="1"/>
    <col min="3773" max="3773" width="4.5" customWidth="1"/>
    <col min="3774" max="3774" width="15.5" customWidth="1"/>
    <col min="3775" max="3775" width="15.625" customWidth="1"/>
    <col min="3776" max="3782" width="16.5" customWidth="1"/>
    <col min="3783" max="3783" width="3.5" customWidth="1"/>
    <col min="3784" max="3784" width="6.625" customWidth="1"/>
    <col min="3785" max="3785" width="15.5" customWidth="1"/>
    <col min="3786" max="3786" width="15.625" customWidth="1"/>
    <col min="3787" max="3792" width="16.5" customWidth="1"/>
    <col min="3794" max="3794" width="3.5" customWidth="1"/>
    <col min="3795" max="3795" width="4.5" customWidth="1"/>
    <col min="3796" max="3796" width="15.5" customWidth="1"/>
    <col min="3797" max="3797" width="15.625" customWidth="1"/>
    <col min="3798" max="3803" width="16.5" customWidth="1"/>
    <col min="3805" max="3805" width="3.5" customWidth="1"/>
    <col min="3806" max="3806" width="4.5" customWidth="1"/>
    <col min="3807" max="3807" width="15.5" customWidth="1"/>
    <col min="3808" max="3808" width="15.625" customWidth="1"/>
    <col min="3809" max="3814" width="16.5" customWidth="1"/>
    <col min="3816" max="3816" width="3.5" customWidth="1"/>
    <col min="3817" max="3817" width="4.5" customWidth="1"/>
    <col min="3818" max="3818" width="15.5" customWidth="1"/>
    <col min="3819" max="3819" width="15.625" customWidth="1"/>
    <col min="3820" max="3825" width="16.5" customWidth="1"/>
    <col min="3827" max="3827" width="3.5" customWidth="1"/>
    <col min="3828" max="3828" width="4.5" customWidth="1"/>
    <col min="3829" max="3829" width="15.5" customWidth="1"/>
    <col min="3830" max="3830" width="15.625" customWidth="1"/>
    <col min="3831" max="3836" width="16.5" customWidth="1"/>
    <col min="3838" max="3838" width="3.5" customWidth="1"/>
    <col min="3839" max="3839" width="4.5" customWidth="1"/>
    <col min="3840" max="3840" width="15.5" customWidth="1"/>
    <col min="3841" max="3841" width="15.625" customWidth="1"/>
    <col min="3842" max="3847" width="16.5" customWidth="1"/>
    <col min="3849" max="3849" width="3.5" customWidth="1"/>
    <col min="3850" max="3850" width="4.5" customWidth="1"/>
    <col min="3851" max="3851" width="15.5" customWidth="1"/>
    <col min="3852" max="3852" width="15.625" customWidth="1"/>
    <col min="3853" max="3858" width="16.5" customWidth="1"/>
    <col min="3860" max="3860" width="3.5" customWidth="1"/>
    <col min="3861" max="3861" width="4.5" customWidth="1"/>
    <col min="3862" max="3862" width="15.5" customWidth="1"/>
    <col min="3863" max="3863" width="15.625" customWidth="1"/>
    <col min="3864" max="3869" width="16.5" customWidth="1"/>
    <col min="3871" max="3871" width="3.5" customWidth="1"/>
    <col min="3872" max="3872" width="4.5" customWidth="1"/>
    <col min="3873" max="3873" width="15.5" customWidth="1"/>
    <col min="3874" max="3874" width="15.625" customWidth="1"/>
    <col min="3875" max="3880" width="16.5" customWidth="1"/>
    <col min="3882" max="3882" width="3.5" customWidth="1"/>
    <col min="3883" max="3883" width="4.5" customWidth="1"/>
    <col min="3884" max="3884" width="15.5" customWidth="1"/>
    <col min="3885" max="3885" width="15.625" customWidth="1"/>
    <col min="3886" max="3891" width="16.5" customWidth="1"/>
    <col min="3893" max="3893" width="3.5" customWidth="1"/>
    <col min="3894" max="3894" width="4.5" customWidth="1"/>
    <col min="3895" max="3895" width="15.5" customWidth="1"/>
    <col min="3896" max="3896" width="15.625" customWidth="1"/>
    <col min="3897" max="3902" width="16.5" customWidth="1"/>
    <col min="3904" max="3904" width="3.5" customWidth="1"/>
    <col min="3905" max="3905" width="4.5" customWidth="1"/>
    <col min="3906" max="3906" width="15.5" customWidth="1"/>
    <col min="3907" max="3907" width="15.625" customWidth="1"/>
    <col min="3908" max="3913" width="16.5" customWidth="1"/>
    <col min="3915" max="3915" width="3.5" customWidth="1"/>
    <col min="3916" max="3916" width="4.5" customWidth="1"/>
    <col min="3917" max="3917" width="15.5" customWidth="1"/>
    <col min="3918" max="3918" width="15.625" customWidth="1"/>
    <col min="3919" max="3924" width="16.5" customWidth="1"/>
    <col min="3926" max="3926" width="3.5" customWidth="1"/>
    <col min="3927" max="3927" width="4.5" customWidth="1"/>
    <col min="3928" max="3928" width="15.5" customWidth="1"/>
    <col min="3929" max="3929" width="15.625" customWidth="1"/>
    <col min="3930" max="3935" width="16.5" customWidth="1"/>
    <col min="3936" max="3936" width="8.5" customWidth="1"/>
    <col min="3937" max="3937" width="3.5" customWidth="1"/>
    <col min="3938" max="3938" width="4.5" customWidth="1"/>
    <col min="3939" max="3939" width="15.5" customWidth="1"/>
    <col min="3940" max="3940" width="15.625" customWidth="1"/>
    <col min="3941" max="3946" width="16.5" customWidth="1"/>
    <col min="3948" max="3948" width="3.5" customWidth="1"/>
    <col min="3949" max="3949" width="4.5" customWidth="1"/>
    <col min="3950" max="3950" width="15.5" customWidth="1"/>
    <col min="3951" max="3951" width="15.625" customWidth="1"/>
    <col min="3952" max="3957" width="16.5" customWidth="1"/>
    <col min="3959" max="3959" width="3.5" customWidth="1"/>
    <col min="3960" max="3960" width="4.5" customWidth="1"/>
    <col min="3961" max="3961" width="15.5" customWidth="1"/>
    <col min="3962" max="3962" width="15.625" customWidth="1"/>
    <col min="3963" max="3968" width="16.5" customWidth="1"/>
    <col min="3970" max="3970" width="3.5" customWidth="1"/>
    <col min="3971" max="3971" width="4.5" customWidth="1"/>
    <col min="3972" max="3972" width="15.5" customWidth="1"/>
    <col min="3973" max="3973" width="15.625" customWidth="1"/>
    <col min="3974" max="3979" width="16.5" customWidth="1"/>
    <col min="3981" max="3981" width="3.5" customWidth="1"/>
    <col min="3982" max="3982" width="4.5" customWidth="1"/>
    <col min="3983" max="3983" width="15.5" customWidth="1"/>
    <col min="3984" max="3984" width="15.625" customWidth="1"/>
    <col min="3985" max="3990" width="16.5" customWidth="1"/>
    <col min="3992" max="3992" width="3.5" customWidth="1"/>
    <col min="3993" max="3993" width="4.5" customWidth="1"/>
    <col min="3994" max="3994" width="15.5" customWidth="1"/>
    <col min="3995" max="3995" width="15.625" customWidth="1"/>
    <col min="3996" max="4001" width="16.5" customWidth="1"/>
    <col min="4016" max="4016" width="3.5" customWidth="1"/>
    <col min="4017" max="4017" width="4.5" customWidth="1"/>
    <col min="4018" max="4018" width="15.5" customWidth="1"/>
    <col min="4019" max="4019" width="15.625" customWidth="1"/>
    <col min="4020" max="4020" width="18.375" customWidth="1"/>
    <col min="4021" max="4021" width="16.5" customWidth="1"/>
    <col min="4022" max="4022" width="19" customWidth="1"/>
    <col min="4023" max="4025" width="16.5" customWidth="1"/>
    <col min="4027" max="4027" width="5" customWidth="1"/>
    <col min="4028" max="4028" width="3.5" customWidth="1"/>
    <col min="4029" max="4029" width="4.5" customWidth="1"/>
    <col min="4030" max="4030" width="15.5" customWidth="1"/>
    <col min="4031" max="4031" width="15.625" customWidth="1"/>
    <col min="4032" max="4038" width="16.5" customWidth="1"/>
    <col min="4039" max="4039" width="3.5" customWidth="1"/>
    <col min="4040" max="4040" width="6.625" customWidth="1"/>
    <col min="4041" max="4041" width="15.5" customWidth="1"/>
    <col min="4042" max="4042" width="15.625" customWidth="1"/>
    <col min="4043" max="4048" width="16.5" customWidth="1"/>
    <col min="4050" max="4050" width="3.5" customWidth="1"/>
    <col min="4051" max="4051" width="4.5" customWidth="1"/>
    <col min="4052" max="4052" width="15.5" customWidth="1"/>
    <col min="4053" max="4053" width="15.625" customWidth="1"/>
    <col min="4054" max="4059" width="16.5" customWidth="1"/>
    <col min="4061" max="4061" width="3.5" customWidth="1"/>
    <col min="4062" max="4062" width="4.5" customWidth="1"/>
    <col min="4063" max="4063" width="15.5" customWidth="1"/>
    <col min="4064" max="4064" width="15.625" customWidth="1"/>
    <col min="4065" max="4070" width="16.5" customWidth="1"/>
    <col min="4072" max="4072" width="3.5" customWidth="1"/>
    <col min="4073" max="4073" width="4.5" customWidth="1"/>
    <col min="4074" max="4074" width="15.5" customWidth="1"/>
    <col min="4075" max="4075" width="15.625" customWidth="1"/>
    <col min="4076" max="4081" width="16.5" customWidth="1"/>
    <col min="4083" max="4083" width="3.5" customWidth="1"/>
    <col min="4084" max="4084" width="4.5" customWidth="1"/>
    <col min="4085" max="4085" width="15.5" customWidth="1"/>
    <col min="4086" max="4086" width="15.625" customWidth="1"/>
    <col min="4087" max="4092" width="16.5" customWidth="1"/>
    <col min="4094" max="4094" width="3.5" customWidth="1"/>
    <col min="4095" max="4095" width="4.5" customWidth="1"/>
    <col min="4096" max="4096" width="15.5" customWidth="1"/>
    <col min="4097" max="4097" width="15.625" customWidth="1"/>
    <col min="4098" max="4103" width="16.5" customWidth="1"/>
    <col min="4105" max="4105" width="3.5" customWidth="1"/>
    <col min="4106" max="4106" width="4.5" customWidth="1"/>
    <col min="4107" max="4107" width="15.5" customWidth="1"/>
    <col min="4108" max="4108" width="15.625" customWidth="1"/>
    <col min="4109" max="4114" width="16.5" customWidth="1"/>
    <col min="4116" max="4116" width="3.5" customWidth="1"/>
    <col min="4117" max="4117" width="4.5" customWidth="1"/>
    <col min="4118" max="4118" width="15.5" customWidth="1"/>
    <col min="4119" max="4119" width="15.625" customWidth="1"/>
    <col min="4120" max="4125" width="16.5" customWidth="1"/>
    <col min="4127" max="4127" width="3.5" customWidth="1"/>
    <col min="4128" max="4128" width="4.5" customWidth="1"/>
    <col min="4129" max="4129" width="15.5" customWidth="1"/>
    <col min="4130" max="4130" width="15.625" customWidth="1"/>
    <col min="4131" max="4136" width="16.5" customWidth="1"/>
    <col min="4138" max="4138" width="3.5" customWidth="1"/>
    <col min="4139" max="4139" width="4.5" customWidth="1"/>
    <col min="4140" max="4140" width="15.5" customWidth="1"/>
    <col min="4141" max="4141" width="15.625" customWidth="1"/>
    <col min="4142" max="4147" width="16.5" customWidth="1"/>
    <col min="4149" max="4149" width="3.5" customWidth="1"/>
    <col min="4150" max="4150" width="4.5" customWidth="1"/>
    <col min="4151" max="4151" width="15.5" customWidth="1"/>
    <col min="4152" max="4152" width="15.625" customWidth="1"/>
    <col min="4153" max="4158" width="16.5" customWidth="1"/>
    <col min="4160" max="4160" width="3.5" customWidth="1"/>
    <col min="4161" max="4161" width="4.5" customWidth="1"/>
    <col min="4162" max="4162" width="15.5" customWidth="1"/>
    <col min="4163" max="4163" width="15.625" customWidth="1"/>
    <col min="4164" max="4169" width="16.5" customWidth="1"/>
    <col min="4171" max="4171" width="3.5" customWidth="1"/>
    <col min="4172" max="4172" width="4.5" customWidth="1"/>
    <col min="4173" max="4173" width="15.5" customWidth="1"/>
    <col min="4174" max="4174" width="15.625" customWidth="1"/>
    <col min="4175" max="4180" width="16.5" customWidth="1"/>
    <col min="4182" max="4182" width="3.5" customWidth="1"/>
    <col min="4183" max="4183" width="4.5" customWidth="1"/>
    <col min="4184" max="4184" width="15.5" customWidth="1"/>
    <col min="4185" max="4185" width="15.625" customWidth="1"/>
    <col min="4186" max="4191" width="16.5" customWidth="1"/>
    <col min="4192" max="4192" width="8.5" customWidth="1"/>
    <col min="4193" max="4193" width="3.5" customWidth="1"/>
    <col min="4194" max="4194" width="4.5" customWidth="1"/>
    <col min="4195" max="4195" width="15.5" customWidth="1"/>
    <col min="4196" max="4196" width="15.625" customWidth="1"/>
    <col min="4197" max="4202" width="16.5" customWidth="1"/>
    <col min="4204" max="4204" width="3.5" customWidth="1"/>
    <col min="4205" max="4205" width="4.5" customWidth="1"/>
    <col min="4206" max="4206" width="15.5" customWidth="1"/>
    <col min="4207" max="4207" width="15.625" customWidth="1"/>
    <col min="4208" max="4213" width="16.5" customWidth="1"/>
    <col min="4215" max="4215" width="3.5" customWidth="1"/>
    <col min="4216" max="4216" width="4.5" customWidth="1"/>
    <col min="4217" max="4217" width="15.5" customWidth="1"/>
    <col min="4218" max="4218" width="15.625" customWidth="1"/>
    <col min="4219" max="4224" width="16.5" customWidth="1"/>
    <col min="4226" max="4226" width="3.5" customWidth="1"/>
    <col min="4227" max="4227" width="4.5" customWidth="1"/>
    <col min="4228" max="4228" width="15.5" customWidth="1"/>
    <col min="4229" max="4229" width="15.625" customWidth="1"/>
    <col min="4230" max="4235" width="16.5" customWidth="1"/>
    <col min="4237" max="4237" width="3.5" customWidth="1"/>
    <col min="4238" max="4238" width="4.5" customWidth="1"/>
    <col min="4239" max="4239" width="15.5" customWidth="1"/>
    <col min="4240" max="4240" width="15.625" customWidth="1"/>
    <col min="4241" max="4246" width="16.5" customWidth="1"/>
    <col min="4248" max="4248" width="3.5" customWidth="1"/>
    <col min="4249" max="4249" width="4.5" customWidth="1"/>
    <col min="4250" max="4250" width="15.5" customWidth="1"/>
    <col min="4251" max="4251" width="15.625" customWidth="1"/>
    <col min="4252" max="4257" width="16.5" customWidth="1"/>
    <col min="4272" max="4272" width="3.5" customWidth="1"/>
    <col min="4273" max="4273" width="4.5" customWidth="1"/>
    <col min="4274" max="4274" width="15.5" customWidth="1"/>
    <col min="4275" max="4275" width="15.625" customWidth="1"/>
    <col min="4276" max="4276" width="18.375" customWidth="1"/>
    <col min="4277" max="4277" width="16.5" customWidth="1"/>
    <col min="4278" max="4278" width="19" customWidth="1"/>
    <col min="4279" max="4281" width="16.5" customWidth="1"/>
    <col min="4283" max="4283" width="5" customWidth="1"/>
    <col min="4284" max="4284" width="3.5" customWidth="1"/>
    <col min="4285" max="4285" width="4.5" customWidth="1"/>
    <col min="4286" max="4286" width="15.5" customWidth="1"/>
    <col min="4287" max="4287" width="15.625" customWidth="1"/>
    <col min="4288" max="4294" width="16.5" customWidth="1"/>
    <col min="4295" max="4295" width="3.5" customWidth="1"/>
    <col min="4296" max="4296" width="6.625" customWidth="1"/>
    <col min="4297" max="4297" width="15.5" customWidth="1"/>
    <col min="4298" max="4298" width="15.625" customWidth="1"/>
    <col min="4299" max="4304" width="16.5" customWidth="1"/>
    <col min="4306" max="4306" width="3.5" customWidth="1"/>
    <col min="4307" max="4307" width="4.5" customWidth="1"/>
    <col min="4308" max="4308" width="15.5" customWidth="1"/>
    <col min="4309" max="4309" width="15.625" customWidth="1"/>
    <col min="4310" max="4315" width="16.5" customWidth="1"/>
    <col min="4317" max="4317" width="3.5" customWidth="1"/>
    <col min="4318" max="4318" width="4.5" customWidth="1"/>
    <col min="4319" max="4319" width="15.5" customWidth="1"/>
    <col min="4320" max="4320" width="15.625" customWidth="1"/>
    <col min="4321" max="4326" width="16.5" customWidth="1"/>
    <col min="4328" max="4328" width="3.5" customWidth="1"/>
    <col min="4329" max="4329" width="4.5" customWidth="1"/>
    <col min="4330" max="4330" width="15.5" customWidth="1"/>
    <col min="4331" max="4331" width="15.625" customWidth="1"/>
    <col min="4332" max="4337" width="16.5" customWidth="1"/>
    <col min="4339" max="4339" width="3.5" customWidth="1"/>
    <col min="4340" max="4340" width="4.5" customWidth="1"/>
    <col min="4341" max="4341" width="15.5" customWidth="1"/>
    <col min="4342" max="4342" width="15.625" customWidth="1"/>
    <col min="4343" max="4348" width="16.5" customWidth="1"/>
    <col min="4350" max="4350" width="3.5" customWidth="1"/>
    <col min="4351" max="4351" width="4.5" customWidth="1"/>
    <col min="4352" max="4352" width="15.5" customWidth="1"/>
    <col min="4353" max="4353" width="15.625" customWidth="1"/>
    <col min="4354" max="4359" width="16.5" customWidth="1"/>
    <col min="4361" max="4361" width="3.5" customWidth="1"/>
    <col min="4362" max="4362" width="4.5" customWidth="1"/>
    <col min="4363" max="4363" width="15.5" customWidth="1"/>
    <col min="4364" max="4364" width="15.625" customWidth="1"/>
    <col min="4365" max="4370" width="16.5" customWidth="1"/>
    <col min="4372" max="4372" width="3.5" customWidth="1"/>
    <col min="4373" max="4373" width="4.5" customWidth="1"/>
    <col min="4374" max="4374" width="15.5" customWidth="1"/>
    <col min="4375" max="4375" width="15.625" customWidth="1"/>
    <col min="4376" max="4381" width="16.5" customWidth="1"/>
    <col min="4383" max="4383" width="3.5" customWidth="1"/>
    <col min="4384" max="4384" width="4.5" customWidth="1"/>
    <col min="4385" max="4385" width="15.5" customWidth="1"/>
    <col min="4386" max="4386" width="15.625" customWidth="1"/>
    <col min="4387" max="4392" width="16.5" customWidth="1"/>
    <col min="4394" max="4394" width="3.5" customWidth="1"/>
    <col min="4395" max="4395" width="4.5" customWidth="1"/>
    <col min="4396" max="4396" width="15.5" customWidth="1"/>
    <col min="4397" max="4397" width="15.625" customWidth="1"/>
    <col min="4398" max="4403" width="16.5" customWidth="1"/>
    <col min="4405" max="4405" width="3.5" customWidth="1"/>
    <col min="4406" max="4406" width="4.5" customWidth="1"/>
    <col min="4407" max="4407" width="15.5" customWidth="1"/>
    <col min="4408" max="4408" width="15.625" customWidth="1"/>
    <col min="4409" max="4414" width="16.5" customWidth="1"/>
    <col min="4416" max="4416" width="3.5" customWidth="1"/>
    <col min="4417" max="4417" width="4.5" customWidth="1"/>
    <col min="4418" max="4418" width="15.5" customWidth="1"/>
    <col min="4419" max="4419" width="15.625" customWidth="1"/>
    <col min="4420" max="4425" width="16.5" customWidth="1"/>
    <col min="4427" max="4427" width="3.5" customWidth="1"/>
    <col min="4428" max="4428" width="4.5" customWidth="1"/>
    <col min="4429" max="4429" width="15.5" customWidth="1"/>
    <col min="4430" max="4430" width="15.625" customWidth="1"/>
    <col min="4431" max="4436" width="16.5" customWidth="1"/>
    <col min="4438" max="4438" width="3.5" customWidth="1"/>
    <col min="4439" max="4439" width="4.5" customWidth="1"/>
    <col min="4440" max="4440" width="15.5" customWidth="1"/>
    <col min="4441" max="4441" width="15.625" customWidth="1"/>
    <col min="4442" max="4447" width="16.5" customWidth="1"/>
    <col min="4448" max="4448" width="8.5" customWidth="1"/>
    <col min="4449" max="4449" width="3.5" customWidth="1"/>
    <col min="4450" max="4450" width="4.5" customWidth="1"/>
    <col min="4451" max="4451" width="15.5" customWidth="1"/>
    <col min="4452" max="4452" width="15.625" customWidth="1"/>
    <col min="4453" max="4458" width="16.5" customWidth="1"/>
    <col min="4460" max="4460" width="3.5" customWidth="1"/>
    <col min="4461" max="4461" width="4.5" customWidth="1"/>
    <col min="4462" max="4462" width="15.5" customWidth="1"/>
    <col min="4463" max="4463" width="15.625" customWidth="1"/>
    <col min="4464" max="4469" width="16.5" customWidth="1"/>
    <col min="4471" max="4471" width="3.5" customWidth="1"/>
    <col min="4472" max="4472" width="4.5" customWidth="1"/>
    <col min="4473" max="4473" width="15.5" customWidth="1"/>
    <col min="4474" max="4474" width="15.625" customWidth="1"/>
    <col min="4475" max="4480" width="16.5" customWidth="1"/>
    <col min="4482" max="4482" width="3.5" customWidth="1"/>
    <col min="4483" max="4483" width="4.5" customWidth="1"/>
    <col min="4484" max="4484" width="15.5" customWidth="1"/>
    <col min="4485" max="4485" width="15.625" customWidth="1"/>
    <col min="4486" max="4491" width="16.5" customWidth="1"/>
    <col min="4493" max="4493" width="3.5" customWidth="1"/>
    <col min="4494" max="4494" width="4.5" customWidth="1"/>
    <col min="4495" max="4495" width="15.5" customWidth="1"/>
    <col min="4496" max="4496" width="15.625" customWidth="1"/>
    <col min="4497" max="4502" width="16.5" customWidth="1"/>
    <col min="4504" max="4504" width="3.5" customWidth="1"/>
    <col min="4505" max="4505" width="4.5" customWidth="1"/>
    <col min="4506" max="4506" width="15.5" customWidth="1"/>
    <col min="4507" max="4507" width="15.625" customWidth="1"/>
    <col min="4508" max="4513" width="16.5" customWidth="1"/>
    <col min="4528" max="4528" width="3.5" customWidth="1"/>
    <col min="4529" max="4529" width="4.5" customWidth="1"/>
    <col min="4530" max="4530" width="15.5" customWidth="1"/>
    <col min="4531" max="4531" width="15.625" customWidth="1"/>
    <col min="4532" max="4532" width="18.375" customWidth="1"/>
    <col min="4533" max="4533" width="16.5" customWidth="1"/>
    <col min="4534" max="4534" width="19" customWidth="1"/>
    <col min="4535" max="4537" width="16.5" customWidth="1"/>
    <col min="4539" max="4539" width="5" customWidth="1"/>
    <col min="4540" max="4540" width="3.5" customWidth="1"/>
    <col min="4541" max="4541" width="4.5" customWidth="1"/>
    <col min="4542" max="4542" width="15.5" customWidth="1"/>
    <col min="4543" max="4543" width="15.625" customWidth="1"/>
    <col min="4544" max="4550" width="16.5" customWidth="1"/>
    <col min="4551" max="4551" width="3.5" customWidth="1"/>
    <col min="4552" max="4552" width="6.625" customWidth="1"/>
    <col min="4553" max="4553" width="15.5" customWidth="1"/>
    <col min="4554" max="4554" width="15.625" customWidth="1"/>
    <col min="4555" max="4560" width="16.5" customWidth="1"/>
    <col min="4562" max="4562" width="3.5" customWidth="1"/>
    <col min="4563" max="4563" width="4.5" customWidth="1"/>
    <col min="4564" max="4564" width="15.5" customWidth="1"/>
    <col min="4565" max="4565" width="15.625" customWidth="1"/>
    <col min="4566" max="4571" width="16.5" customWidth="1"/>
    <col min="4573" max="4573" width="3.5" customWidth="1"/>
    <col min="4574" max="4574" width="4.5" customWidth="1"/>
    <col min="4575" max="4575" width="15.5" customWidth="1"/>
    <col min="4576" max="4576" width="15.625" customWidth="1"/>
    <col min="4577" max="4582" width="16.5" customWidth="1"/>
    <col min="4584" max="4584" width="3.5" customWidth="1"/>
    <col min="4585" max="4585" width="4.5" customWidth="1"/>
    <col min="4586" max="4586" width="15.5" customWidth="1"/>
    <col min="4587" max="4587" width="15.625" customWidth="1"/>
    <col min="4588" max="4593" width="16.5" customWidth="1"/>
    <col min="4595" max="4595" width="3.5" customWidth="1"/>
    <col min="4596" max="4596" width="4.5" customWidth="1"/>
    <col min="4597" max="4597" width="15.5" customWidth="1"/>
    <col min="4598" max="4598" width="15.625" customWidth="1"/>
    <col min="4599" max="4604" width="16.5" customWidth="1"/>
    <col min="4606" max="4606" width="3.5" customWidth="1"/>
    <col min="4607" max="4607" width="4.5" customWidth="1"/>
    <col min="4608" max="4608" width="15.5" customWidth="1"/>
    <col min="4609" max="4609" width="15.625" customWidth="1"/>
    <col min="4610" max="4615" width="16.5" customWidth="1"/>
    <col min="4617" max="4617" width="3.5" customWidth="1"/>
    <col min="4618" max="4618" width="4.5" customWidth="1"/>
    <col min="4619" max="4619" width="15.5" customWidth="1"/>
    <col min="4620" max="4620" width="15.625" customWidth="1"/>
    <col min="4621" max="4626" width="16.5" customWidth="1"/>
    <col min="4628" max="4628" width="3.5" customWidth="1"/>
    <col min="4629" max="4629" width="4.5" customWidth="1"/>
    <col min="4630" max="4630" width="15.5" customWidth="1"/>
    <col min="4631" max="4631" width="15.625" customWidth="1"/>
    <col min="4632" max="4637" width="16.5" customWidth="1"/>
    <col min="4639" max="4639" width="3.5" customWidth="1"/>
    <col min="4640" max="4640" width="4.5" customWidth="1"/>
    <col min="4641" max="4641" width="15.5" customWidth="1"/>
    <col min="4642" max="4642" width="15.625" customWidth="1"/>
    <col min="4643" max="4648" width="16.5" customWidth="1"/>
    <col min="4650" max="4650" width="3.5" customWidth="1"/>
    <col min="4651" max="4651" width="4.5" customWidth="1"/>
    <col min="4652" max="4652" width="15.5" customWidth="1"/>
    <col min="4653" max="4653" width="15.625" customWidth="1"/>
    <col min="4654" max="4659" width="16.5" customWidth="1"/>
    <col min="4661" max="4661" width="3.5" customWidth="1"/>
    <col min="4662" max="4662" width="4.5" customWidth="1"/>
    <col min="4663" max="4663" width="15.5" customWidth="1"/>
    <col min="4664" max="4664" width="15.625" customWidth="1"/>
    <col min="4665" max="4670" width="16.5" customWidth="1"/>
    <col min="4672" max="4672" width="3.5" customWidth="1"/>
    <col min="4673" max="4673" width="4.5" customWidth="1"/>
    <col min="4674" max="4674" width="15.5" customWidth="1"/>
    <col min="4675" max="4675" width="15.625" customWidth="1"/>
    <col min="4676" max="4681" width="16.5" customWidth="1"/>
    <col min="4683" max="4683" width="3.5" customWidth="1"/>
    <col min="4684" max="4684" width="4.5" customWidth="1"/>
    <col min="4685" max="4685" width="15.5" customWidth="1"/>
    <col min="4686" max="4686" width="15.625" customWidth="1"/>
    <col min="4687" max="4692" width="16.5" customWidth="1"/>
    <col min="4694" max="4694" width="3.5" customWidth="1"/>
    <col min="4695" max="4695" width="4.5" customWidth="1"/>
    <col min="4696" max="4696" width="15.5" customWidth="1"/>
    <col min="4697" max="4697" width="15.625" customWidth="1"/>
    <col min="4698" max="4703" width="16.5" customWidth="1"/>
    <col min="4704" max="4704" width="8.5" customWidth="1"/>
    <col min="4705" max="4705" width="3.5" customWidth="1"/>
    <col min="4706" max="4706" width="4.5" customWidth="1"/>
    <col min="4707" max="4707" width="15.5" customWidth="1"/>
    <col min="4708" max="4708" width="15.625" customWidth="1"/>
    <col min="4709" max="4714" width="16.5" customWidth="1"/>
    <col min="4716" max="4716" width="3.5" customWidth="1"/>
    <col min="4717" max="4717" width="4.5" customWidth="1"/>
    <col min="4718" max="4718" width="15.5" customWidth="1"/>
    <col min="4719" max="4719" width="15.625" customWidth="1"/>
    <col min="4720" max="4725" width="16.5" customWidth="1"/>
    <col min="4727" max="4727" width="3.5" customWidth="1"/>
    <col min="4728" max="4728" width="4.5" customWidth="1"/>
    <col min="4729" max="4729" width="15.5" customWidth="1"/>
    <col min="4730" max="4730" width="15.625" customWidth="1"/>
    <col min="4731" max="4736" width="16.5" customWidth="1"/>
    <col min="4738" max="4738" width="3.5" customWidth="1"/>
    <col min="4739" max="4739" width="4.5" customWidth="1"/>
    <col min="4740" max="4740" width="15.5" customWidth="1"/>
    <col min="4741" max="4741" width="15.625" customWidth="1"/>
    <col min="4742" max="4747" width="16.5" customWidth="1"/>
    <col min="4749" max="4749" width="3.5" customWidth="1"/>
    <col min="4750" max="4750" width="4.5" customWidth="1"/>
    <col min="4751" max="4751" width="15.5" customWidth="1"/>
    <col min="4752" max="4752" width="15.625" customWidth="1"/>
    <col min="4753" max="4758" width="16.5" customWidth="1"/>
    <col min="4760" max="4760" width="3.5" customWidth="1"/>
    <col min="4761" max="4761" width="4.5" customWidth="1"/>
    <col min="4762" max="4762" width="15.5" customWidth="1"/>
    <col min="4763" max="4763" width="15.625" customWidth="1"/>
    <col min="4764" max="4769" width="16.5" customWidth="1"/>
    <col min="4784" max="4784" width="3.5" customWidth="1"/>
    <col min="4785" max="4785" width="4.5" customWidth="1"/>
    <col min="4786" max="4786" width="15.5" customWidth="1"/>
    <col min="4787" max="4787" width="15.625" customWidth="1"/>
    <col min="4788" max="4788" width="18.375" customWidth="1"/>
    <col min="4789" max="4789" width="16.5" customWidth="1"/>
    <col min="4790" max="4790" width="19" customWidth="1"/>
    <col min="4791" max="4793" width="16.5" customWidth="1"/>
    <col min="4795" max="4795" width="5" customWidth="1"/>
    <col min="4796" max="4796" width="3.5" customWidth="1"/>
    <col min="4797" max="4797" width="4.5" customWidth="1"/>
    <col min="4798" max="4798" width="15.5" customWidth="1"/>
    <col min="4799" max="4799" width="15.625" customWidth="1"/>
    <col min="4800" max="4806" width="16.5" customWidth="1"/>
    <col min="4807" max="4807" width="3.5" customWidth="1"/>
    <col min="4808" max="4808" width="6.625" customWidth="1"/>
    <col min="4809" max="4809" width="15.5" customWidth="1"/>
    <col min="4810" max="4810" width="15.625" customWidth="1"/>
    <col min="4811" max="4816" width="16.5" customWidth="1"/>
    <col min="4818" max="4818" width="3.5" customWidth="1"/>
    <col min="4819" max="4819" width="4.5" customWidth="1"/>
    <col min="4820" max="4820" width="15.5" customWidth="1"/>
    <col min="4821" max="4821" width="15.625" customWidth="1"/>
    <col min="4822" max="4827" width="16.5" customWidth="1"/>
    <col min="4829" max="4829" width="3.5" customWidth="1"/>
    <col min="4830" max="4830" width="4.5" customWidth="1"/>
    <col min="4831" max="4831" width="15.5" customWidth="1"/>
    <col min="4832" max="4832" width="15.625" customWidth="1"/>
    <col min="4833" max="4838" width="16.5" customWidth="1"/>
    <col min="4840" max="4840" width="3.5" customWidth="1"/>
    <col min="4841" max="4841" width="4.5" customWidth="1"/>
    <col min="4842" max="4842" width="15.5" customWidth="1"/>
    <col min="4843" max="4843" width="15.625" customWidth="1"/>
    <col min="4844" max="4849" width="16.5" customWidth="1"/>
    <col min="4851" max="4851" width="3.5" customWidth="1"/>
    <col min="4852" max="4852" width="4.5" customWidth="1"/>
    <col min="4853" max="4853" width="15.5" customWidth="1"/>
    <col min="4854" max="4854" width="15.625" customWidth="1"/>
    <col min="4855" max="4860" width="16.5" customWidth="1"/>
    <col min="4862" max="4862" width="3.5" customWidth="1"/>
    <col min="4863" max="4863" width="4.5" customWidth="1"/>
    <col min="4864" max="4864" width="15.5" customWidth="1"/>
    <col min="4865" max="4865" width="15.625" customWidth="1"/>
    <col min="4866" max="4871" width="16.5" customWidth="1"/>
    <col min="4873" max="4873" width="3.5" customWidth="1"/>
    <col min="4874" max="4874" width="4.5" customWidth="1"/>
    <col min="4875" max="4875" width="15.5" customWidth="1"/>
    <col min="4876" max="4876" width="15.625" customWidth="1"/>
    <col min="4877" max="4882" width="16.5" customWidth="1"/>
    <col min="4884" max="4884" width="3.5" customWidth="1"/>
    <col min="4885" max="4885" width="4.5" customWidth="1"/>
    <col min="4886" max="4886" width="15.5" customWidth="1"/>
    <col min="4887" max="4887" width="15.625" customWidth="1"/>
    <col min="4888" max="4893" width="16.5" customWidth="1"/>
    <col min="4895" max="4895" width="3.5" customWidth="1"/>
    <col min="4896" max="4896" width="4.5" customWidth="1"/>
    <col min="4897" max="4897" width="15.5" customWidth="1"/>
    <col min="4898" max="4898" width="15.625" customWidth="1"/>
    <col min="4899" max="4904" width="16.5" customWidth="1"/>
    <col min="4906" max="4906" width="3.5" customWidth="1"/>
    <col min="4907" max="4907" width="4.5" customWidth="1"/>
    <col min="4908" max="4908" width="15.5" customWidth="1"/>
    <col min="4909" max="4909" width="15.625" customWidth="1"/>
    <col min="4910" max="4915" width="16.5" customWidth="1"/>
    <col min="4917" max="4917" width="3.5" customWidth="1"/>
    <col min="4918" max="4918" width="4.5" customWidth="1"/>
    <col min="4919" max="4919" width="15.5" customWidth="1"/>
    <col min="4920" max="4920" width="15.625" customWidth="1"/>
    <col min="4921" max="4926" width="16.5" customWidth="1"/>
    <col min="4928" max="4928" width="3.5" customWidth="1"/>
    <col min="4929" max="4929" width="4.5" customWidth="1"/>
    <col min="4930" max="4930" width="15.5" customWidth="1"/>
    <col min="4931" max="4931" width="15.625" customWidth="1"/>
    <col min="4932" max="4937" width="16.5" customWidth="1"/>
    <col min="4939" max="4939" width="3.5" customWidth="1"/>
    <col min="4940" max="4940" width="4.5" customWidth="1"/>
    <col min="4941" max="4941" width="15.5" customWidth="1"/>
    <col min="4942" max="4942" width="15.625" customWidth="1"/>
    <col min="4943" max="4948" width="16.5" customWidth="1"/>
    <col min="4950" max="4950" width="3.5" customWidth="1"/>
    <col min="4951" max="4951" width="4.5" customWidth="1"/>
    <col min="4952" max="4952" width="15.5" customWidth="1"/>
    <col min="4953" max="4953" width="15.625" customWidth="1"/>
    <col min="4954" max="4959" width="16.5" customWidth="1"/>
    <col min="4960" max="4960" width="8.5" customWidth="1"/>
    <col min="4961" max="4961" width="3.5" customWidth="1"/>
    <col min="4962" max="4962" width="4.5" customWidth="1"/>
    <col min="4963" max="4963" width="15.5" customWidth="1"/>
    <col min="4964" max="4964" width="15.625" customWidth="1"/>
    <col min="4965" max="4970" width="16.5" customWidth="1"/>
    <col min="4972" max="4972" width="3.5" customWidth="1"/>
    <col min="4973" max="4973" width="4.5" customWidth="1"/>
    <col min="4974" max="4974" width="15.5" customWidth="1"/>
    <col min="4975" max="4975" width="15.625" customWidth="1"/>
    <col min="4976" max="4981" width="16.5" customWidth="1"/>
    <col min="4983" max="4983" width="3.5" customWidth="1"/>
    <col min="4984" max="4984" width="4.5" customWidth="1"/>
    <col min="4985" max="4985" width="15.5" customWidth="1"/>
    <col min="4986" max="4986" width="15.625" customWidth="1"/>
    <col min="4987" max="4992" width="16.5" customWidth="1"/>
    <col min="4994" max="4994" width="3.5" customWidth="1"/>
    <col min="4995" max="4995" width="4.5" customWidth="1"/>
    <col min="4996" max="4996" width="15.5" customWidth="1"/>
    <col min="4997" max="4997" width="15.625" customWidth="1"/>
    <col min="4998" max="5003" width="16.5" customWidth="1"/>
    <col min="5005" max="5005" width="3.5" customWidth="1"/>
    <col min="5006" max="5006" width="4.5" customWidth="1"/>
    <col min="5007" max="5007" width="15.5" customWidth="1"/>
    <col min="5008" max="5008" width="15.625" customWidth="1"/>
    <col min="5009" max="5014" width="16.5" customWidth="1"/>
    <col min="5016" max="5016" width="3.5" customWidth="1"/>
    <col min="5017" max="5017" width="4.5" customWidth="1"/>
    <col min="5018" max="5018" width="15.5" customWidth="1"/>
    <col min="5019" max="5019" width="15.625" customWidth="1"/>
    <col min="5020" max="5025" width="16.5" customWidth="1"/>
    <col min="5040" max="5040" width="3.5" customWidth="1"/>
    <col min="5041" max="5041" width="4.5" customWidth="1"/>
    <col min="5042" max="5042" width="15.5" customWidth="1"/>
    <col min="5043" max="5043" width="15.625" customWidth="1"/>
    <col min="5044" max="5044" width="18.375" customWidth="1"/>
    <col min="5045" max="5045" width="16.5" customWidth="1"/>
    <col min="5046" max="5046" width="19" customWidth="1"/>
    <col min="5047" max="5049" width="16.5" customWidth="1"/>
    <col min="5051" max="5051" width="5" customWidth="1"/>
    <col min="5052" max="5052" width="3.5" customWidth="1"/>
    <col min="5053" max="5053" width="4.5" customWidth="1"/>
    <col min="5054" max="5054" width="15.5" customWidth="1"/>
    <col min="5055" max="5055" width="15.625" customWidth="1"/>
    <col min="5056" max="5062" width="16.5" customWidth="1"/>
    <col min="5063" max="5063" width="3.5" customWidth="1"/>
    <col min="5064" max="5064" width="6.625" customWidth="1"/>
    <col min="5065" max="5065" width="15.5" customWidth="1"/>
    <col min="5066" max="5066" width="15.625" customWidth="1"/>
    <col min="5067" max="5072" width="16.5" customWidth="1"/>
    <col min="5074" max="5074" width="3.5" customWidth="1"/>
    <col min="5075" max="5075" width="4.5" customWidth="1"/>
    <col min="5076" max="5076" width="15.5" customWidth="1"/>
    <col min="5077" max="5077" width="15.625" customWidth="1"/>
    <col min="5078" max="5083" width="16.5" customWidth="1"/>
    <col min="5085" max="5085" width="3.5" customWidth="1"/>
    <col min="5086" max="5086" width="4.5" customWidth="1"/>
    <col min="5087" max="5087" width="15.5" customWidth="1"/>
    <col min="5088" max="5088" width="15.625" customWidth="1"/>
    <col min="5089" max="5094" width="16.5" customWidth="1"/>
    <col min="5096" max="5096" width="3.5" customWidth="1"/>
    <col min="5097" max="5097" width="4.5" customWidth="1"/>
    <col min="5098" max="5098" width="15.5" customWidth="1"/>
    <col min="5099" max="5099" width="15.625" customWidth="1"/>
    <col min="5100" max="5105" width="16.5" customWidth="1"/>
    <col min="5107" max="5107" width="3.5" customWidth="1"/>
    <col min="5108" max="5108" width="4.5" customWidth="1"/>
    <col min="5109" max="5109" width="15.5" customWidth="1"/>
    <col min="5110" max="5110" width="15.625" customWidth="1"/>
    <col min="5111" max="5116" width="16.5" customWidth="1"/>
    <col min="5118" max="5118" width="3.5" customWidth="1"/>
    <col min="5119" max="5119" width="4.5" customWidth="1"/>
    <col min="5120" max="5120" width="15.5" customWidth="1"/>
    <col min="5121" max="5121" width="15.625" customWidth="1"/>
    <col min="5122" max="5127" width="16.5" customWidth="1"/>
    <col min="5129" max="5129" width="3.5" customWidth="1"/>
    <col min="5130" max="5130" width="4.5" customWidth="1"/>
    <col min="5131" max="5131" width="15.5" customWidth="1"/>
    <col min="5132" max="5132" width="15.625" customWidth="1"/>
    <col min="5133" max="5138" width="16.5" customWidth="1"/>
    <col min="5140" max="5140" width="3.5" customWidth="1"/>
    <col min="5141" max="5141" width="4.5" customWidth="1"/>
    <col min="5142" max="5142" width="15.5" customWidth="1"/>
    <col min="5143" max="5143" width="15.625" customWidth="1"/>
    <col min="5144" max="5149" width="16.5" customWidth="1"/>
    <col min="5151" max="5151" width="3.5" customWidth="1"/>
    <col min="5152" max="5152" width="4.5" customWidth="1"/>
    <col min="5153" max="5153" width="15.5" customWidth="1"/>
    <col min="5154" max="5154" width="15.625" customWidth="1"/>
    <col min="5155" max="5160" width="16.5" customWidth="1"/>
    <col min="5162" max="5162" width="3.5" customWidth="1"/>
    <col min="5163" max="5163" width="4.5" customWidth="1"/>
    <col min="5164" max="5164" width="15.5" customWidth="1"/>
    <col min="5165" max="5165" width="15.625" customWidth="1"/>
    <col min="5166" max="5171" width="16.5" customWidth="1"/>
    <col min="5173" max="5173" width="3.5" customWidth="1"/>
    <col min="5174" max="5174" width="4.5" customWidth="1"/>
    <col min="5175" max="5175" width="15.5" customWidth="1"/>
    <col min="5176" max="5176" width="15.625" customWidth="1"/>
    <col min="5177" max="5182" width="16.5" customWidth="1"/>
    <col min="5184" max="5184" width="3.5" customWidth="1"/>
    <col min="5185" max="5185" width="4.5" customWidth="1"/>
    <col min="5186" max="5186" width="15.5" customWidth="1"/>
    <col min="5187" max="5187" width="15.625" customWidth="1"/>
    <col min="5188" max="5193" width="16.5" customWidth="1"/>
    <col min="5195" max="5195" width="3.5" customWidth="1"/>
    <col min="5196" max="5196" width="4.5" customWidth="1"/>
    <col min="5197" max="5197" width="15.5" customWidth="1"/>
    <col min="5198" max="5198" width="15.625" customWidth="1"/>
    <col min="5199" max="5204" width="16.5" customWidth="1"/>
    <col min="5206" max="5206" width="3.5" customWidth="1"/>
    <col min="5207" max="5207" width="4.5" customWidth="1"/>
    <col min="5208" max="5208" width="15.5" customWidth="1"/>
    <col min="5209" max="5209" width="15.625" customWidth="1"/>
    <col min="5210" max="5215" width="16.5" customWidth="1"/>
    <col min="5216" max="5216" width="8.5" customWidth="1"/>
    <col min="5217" max="5217" width="3.5" customWidth="1"/>
    <col min="5218" max="5218" width="4.5" customWidth="1"/>
    <col min="5219" max="5219" width="15.5" customWidth="1"/>
    <col min="5220" max="5220" width="15.625" customWidth="1"/>
    <col min="5221" max="5226" width="16.5" customWidth="1"/>
    <col min="5228" max="5228" width="3.5" customWidth="1"/>
    <col min="5229" max="5229" width="4.5" customWidth="1"/>
    <col min="5230" max="5230" width="15.5" customWidth="1"/>
    <col min="5231" max="5231" width="15.625" customWidth="1"/>
    <col min="5232" max="5237" width="16.5" customWidth="1"/>
    <col min="5239" max="5239" width="3.5" customWidth="1"/>
    <col min="5240" max="5240" width="4.5" customWidth="1"/>
    <col min="5241" max="5241" width="15.5" customWidth="1"/>
    <col min="5242" max="5242" width="15.625" customWidth="1"/>
    <col min="5243" max="5248" width="16.5" customWidth="1"/>
    <col min="5250" max="5250" width="3.5" customWidth="1"/>
    <col min="5251" max="5251" width="4.5" customWidth="1"/>
    <col min="5252" max="5252" width="15.5" customWidth="1"/>
    <col min="5253" max="5253" width="15.625" customWidth="1"/>
    <col min="5254" max="5259" width="16.5" customWidth="1"/>
    <col min="5261" max="5261" width="3.5" customWidth="1"/>
    <col min="5262" max="5262" width="4.5" customWidth="1"/>
    <col min="5263" max="5263" width="15.5" customWidth="1"/>
    <col min="5264" max="5264" width="15.625" customWidth="1"/>
    <col min="5265" max="5270" width="16.5" customWidth="1"/>
    <col min="5272" max="5272" width="3.5" customWidth="1"/>
    <col min="5273" max="5273" width="4.5" customWidth="1"/>
    <col min="5274" max="5274" width="15.5" customWidth="1"/>
    <col min="5275" max="5275" width="15.625" customWidth="1"/>
    <col min="5276" max="5281" width="16.5" customWidth="1"/>
    <col min="5296" max="5296" width="3.5" customWidth="1"/>
    <col min="5297" max="5297" width="4.5" customWidth="1"/>
    <col min="5298" max="5298" width="15.5" customWidth="1"/>
    <col min="5299" max="5299" width="15.625" customWidth="1"/>
    <col min="5300" max="5300" width="18.375" customWidth="1"/>
    <col min="5301" max="5301" width="16.5" customWidth="1"/>
    <col min="5302" max="5302" width="19" customWidth="1"/>
    <col min="5303" max="5305" width="16.5" customWidth="1"/>
    <col min="5307" max="5307" width="5" customWidth="1"/>
    <col min="5308" max="5308" width="3.5" customWidth="1"/>
    <col min="5309" max="5309" width="4.5" customWidth="1"/>
    <col min="5310" max="5310" width="15.5" customWidth="1"/>
    <col min="5311" max="5311" width="15.625" customWidth="1"/>
    <col min="5312" max="5318" width="16.5" customWidth="1"/>
    <col min="5319" max="5319" width="3.5" customWidth="1"/>
    <col min="5320" max="5320" width="6.625" customWidth="1"/>
    <col min="5321" max="5321" width="15.5" customWidth="1"/>
    <col min="5322" max="5322" width="15.625" customWidth="1"/>
    <col min="5323" max="5328" width="16.5" customWidth="1"/>
    <col min="5330" max="5330" width="3.5" customWidth="1"/>
    <col min="5331" max="5331" width="4.5" customWidth="1"/>
    <col min="5332" max="5332" width="15.5" customWidth="1"/>
    <col min="5333" max="5333" width="15.625" customWidth="1"/>
    <col min="5334" max="5339" width="16.5" customWidth="1"/>
    <col min="5341" max="5341" width="3.5" customWidth="1"/>
    <col min="5342" max="5342" width="4.5" customWidth="1"/>
    <col min="5343" max="5343" width="15.5" customWidth="1"/>
    <col min="5344" max="5344" width="15.625" customWidth="1"/>
    <col min="5345" max="5350" width="16.5" customWidth="1"/>
    <col min="5352" max="5352" width="3.5" customWidth="1"/>
    <col min="5353" max="5353" width="4.5" customWidth="1"/>
    <col min="5354" max="5354" width="15.5" customWidth="1"/>
    <col min="5355" max="5355" width="15.625" customWidth="1"/>
    <col min="5356" max="5361" width="16.5" customWidth="1"/>
    <col min="5363" max="5363" width="3.5" customWidth="1"/>
    <col min="5364" max="5364" width="4.5" customWidth="1"/>
    <col min="5365" max="5365" width="15.5" customWidth="1"/>
    <col min="5366" max="5366" width="15.625" customWidth="1"/>
    <col min="5367" max="5372" width="16.5" customWidth="1"/>
    <col min="5374" max="5374" width="3.5" customWidth="1"/>
    <col min="5375" max="5375" width="4.5" customWidth="1"/>
    <col min="5376" max="5376" width="15.5" customWidth="1"/>
    <col min="5377" max="5377" width="15.625" customWidth="1"/>
    <col min="5378" max="5383" width="16.5" customWidth="1"/>
    <col min="5385" max="5385" width="3.5" customWidth="1"/>
    <col min="5386" max="5386" width="4.5" customWidth="1"/>
    <col min="5387" max="5387" width="15.5" customWidth="1"/>
    <col min="5388" max="5388" width="15.625" customWidth="1"/>
    <col min="5389" max="5394" width="16.5" customWidth="1"/>
    <col min="5396" max="5396" width="3.5" customWidth="1"/>
    <col min="5397" max="5397" width="4.5" customWidth="1"/>
    <col min="5398" max="5398" width="15.5" customWidth="1"/>
    <col min="5399" max="5399" width="15.625" customWidth="1"/>
    <col min="5400" max="5405" width="16.5" customWidth="1"/>
    <col min="5407" max="5407" width="3.5" customWidth="1"/>
    <col min="5408" max="5408" width="4.5" customWidth="1"/>
    <col min="5409" max="5409" width="15.5" customWidth="1"/>
    <col min="5410" max="5410" width="15.625" customWidth="1"/>
    <col min="5411" max="5416" width="16.5" customWidth="1"/>
    <col min="5418" max="5418" width="3.5" customWidth="1"/>
    <col min="5419" max="5419" width="4.5" customWidth="1"/>
    <col min="5420" max="5420" width="15.5" customWidth="1"/>
    <col min="5421" max="5421" width="15.625" customWidth="1"/>
    <col min="5422" max="5427" width="16.5" customWidth="1"/>
    <col min="5429" max="5429" width="3.5" customWidth="1"/>
    <col min="5430" max="5430" width="4.5" customWidth="1"/>
    <col min="5431" max="5431" width="15.5" customWidth="1"/>
    <col min="5432" max="5432" width="15.625" customWidth="1"/>
    <col min="5433" max="5438" width="16.5" customWidth="1"/>
    <col min="5440" max="5440" width="3.5" customWidth="1"/>
    <col min="5441" max="5441" width="4.5" customWidth="1"/>
    <col min="5442" max="5442" width="15.5" customWidth="1"/>
    <col min="5443" max="5443" width="15.625" customWidth="1"/>
    <col min="5444" max="5449" width="16.5" customWidth="1"/>
    <col min="5451" max="5451" width="3.5" customWidth="1"/>
    <col min="5452" max="5452" width="4.5" customWidth="1"/>
    <col min="5453" max="5453" width="15.5" customWidth="1"/>
    <col min="5454" max="5454" width="15.625" customWidth="1"/>
    <col min="5455" max="5460" width="16.5" customWidth="1"/>
    <col min="5462" max="5462" width="3.5" customWidth="1"/>
    <col min="5463" max="5463" width="4.5" customWidth="1"/>
    <col min="5464" max="5464" width="15.5" customWidth="1"/>
    <col min="5465" max="5465" width="15.625" customWidth="1"/>
    <col min="5466" max="5471" width="16.5" customWidth="1"/>
    <col min="5472" max="5472" width="8.5" customWidth="1"/>
    <col min="5473" max="5473" width="3.5" customWidth="1"/>
    <col min="5474" max="5474" width="4.5" customWidth="1"/>
    <col min="5475" max="5475" width="15.5" customWidth="1"/>
    <col min="5476" max="5476" width="15.625" customWidth="1"/>
    <col min="5477" max="5482" width="16.5" customWidth="1"/>
    <col min="5484" max="5484" width="3.5" customWidth="1"/>
    <col min="5485" max="5485" width="4.5" customWidth="1"/>
    <col min="5486" max="5486" width="15.5" customWidth="1"/>
    <col min="5487" max="5487" width="15.625" customWidth="1"/>
    <col min="5488" max="5493" width="16.5" customWidth="1"/>
    <col min="5495" max="5495" width="3.5" customWidth="1"/>
    <col min="5496" max="5496" width="4.5" customWidth="1"/>
    <col min="5497" max="5497" width="15.5" customWidth="1"/>
    <col min="5498" max="5498" width="15.625" customWidth="1"/>
    <col min="5499" max="5504" width="16.5" customWidth="1"/>
    <col min="5506" max="5506" width="3.5" customWidth="1"/>
    <col min="5507" max="5507" width="4.5" customWidth="1"/>
    <col min="5508" max="5508" width="15.5" customWidth="1"/>
    <col min="5509" max="5509" width="15.625" customWidth="1"/>
    <col min="5510" max="5515" width="16.5" customWidth="1"/>
    <col min="5517" max="5517" width="3.5" customWidth="1"/>
    <col min="5518" max="5518" width="4.5" customWidth="1"/>
    <col min="5519" max="5519" width="15.5" customWidth="1"/>
    <col min="5520" max="5520" width="15.625" customWidth="1"/>
    <col min="5521" max="5526" width="16.5" customWidth="1"/>
    <col min="5528" max="5528" width="3.5" customWidth="1"/>
    <col min="5529" max="5529" width="4.5" customWidth="1"/>
    <col min="5530" max="5530" width="15.5" customWidth="1"/>
    <col min="5531" max="5531" width="15.625" customWidth="1"/>
    <col min="5532" max="5537" width="16.5" customWidth="1"/>
    <col min="5552" max="5552" width="3.5" customWidth="1"/>
    <col min="5553" max="5553" width="4.5" customWidth="1"/>
    <col min="5554" max="5554" width="15.5" customWidth="1"/>
    <col min="5555" max="5555" width="15.625" customWidth="1"/>
    <col min="5556" max="5556" width="18.375" customWidth="1"/>
    <col min="5557" max="5557" width="16.5" customWidth="1"/>
    <col min="5558" max="5558" width="19" customWidth="1"/>
    <col min="5559" max="5561" width="16.5" customWidth="1"/>
    <col min="5563" max="5563" width="5" customWidth="1"/>
    <col min="5564" max="5564" width="3.5" customWidth="1"/>
    <col min="5565" max="5565" width="4.5" customWidth="1"/>
    <col min="5566" max="5566" width="15.5" customWidth="1"/>
    <col min="5567" max="5567" width="15.625" customWidth="1"/>
    <col min="5568" max="5574" width="16.5" customWidth="1"/>
    <col min="5575" max="5575" width="3.5" customWidth="1"/>
    <col min="5576" max="5576" width="6.625" customWidth="1"/>
    <col min="5577" max="5577" width="15.5" customWidth="1"/>
    <col min="5578" max="5578" width="15.625" customWidth="1"/>
    <col min="5579" max="5584" width="16.5" customWidth="1"/>
    <col min="5586" max="5586" width="3.5" customWidth="1"/>
    <col min="5587" max="5587" width="4.5" customWidth="1"/>
    <col min="5588" max="5588" width="15.5" customWidth="1"/>
    <col min="5589" max="5589" width="15.625" customWidth="1"/>
    <col min="5590" max="5595" width="16.5" customWidth="1"/>
    <col min="5597" max="5597" width="3.5" customWidth="1"/>
    <col min="5598" max="5598" width="4.5" customWidth="1"/>
    <col min="5599" max="5599" width="15.5" customWidth="1"/>
    <col min="5600" max="5600" width="15.625" customWidth="1"/>
    <col min="5601" max="5606" width="16.5" customWidth="1"/>
    <col min="5608" max="5608" width="3.5" customWidth="1"/>
    <col min="5609" max="5609" width="4.5" customWidth="1"/>
    <col min="5610" max="5610" width="15.5" customWidth="1"/>
    <col min="5611" max="5611" width="15.625" customWidth="1"/>
    <col min="5612" max="5617" width="16.5" customWidth="1"/>
    <col min="5619" max="5619" width="3.5" customWidth="1"/>
    <col min="5620" max="5620" width="4.5" customWidth="1"/>
    <col min="5621" max="5621" width="15.5" customWidth="1"/>
    <col min="5622" max="5622" width="15.625" customWidth="1"/>
    <col min="5623" max="5628" width="16.5" customWidth="1"/>
    <col min="5630" max="5630" width="3.5" customWidth="1"/>
    <col min="5631" max="5631" width="4.5" customWidth="1"/>
    <col min="5632" max="5632" width="15.5" customWidth="1"/>
    <col min="5633" max="5633" width="15.625" customWidth="1"/>
    <col min="5634" max="5639" width="16.5" customWidth="1"/>
    <col min="5641" max="5641" width="3.5" customWidth="1"/>
    <col min="5642" max="5642" width="4.5" customWidth="1"/>
    <col min="5643" max="5643" width="15.5" customWidth="1"/>
    <col min="5644" max="5644" width="15.625" customWidth="1"/>
    <col min="5645" max="5650" width="16.5" customWidth="1"/>
    <col min="5652" max="5652" width="3.5" customWidth="1"/>
    <col min="5653" max="5653" width="4.5" customWidth="1"/>
    <col min="5654" max="5654" width="15.5" customWidth="1"/>
    <col min="5655" max="5655" width="15.625" customWidth="1"/>
    <col min="5656" max="5661" width="16.5" customWidth="1"/>
    <col min="5663" max="5663" width="3.5" customWidth="1"/>
    <col min="5664" max="5664" width="4.5" customWidth="1"/>
    <col min="5665" max="5665" width="15.5" customWidth="1"/>
    <col min="5666" max="5666" width="15.625" customWidth="1"/>
    <col min="5667" max="5672" width="16.5" customWidth="1"/>
    <col min="5674" max="5674" width="3.5" customWidth="1"/>
    <col min="5675" max="5675" width="4.5" customWidth="1"/>
    <col min="5676" max="5676" width="15.5" customWidth="1"/>
    <col min="5677" max="5677" width="15.625" customWidth="1"/>
    <col min="5678" max="5683" width="16.5" customWidth="1"/>
    <col min="5685" max="5685" width="3.5" customWidth="1"/>
    <col min="5686" max="5686" width="4.5" customWidth="1"/>
    <col min="5687" max="5687" width="15.5" customWidth="1"/>
    <col min="5688" max="5688" width="15.625" customWidth="1"/>
    <col min="5689" max="5694" width="16.5" customWidth="1"/>
    <col min="5696" max="5696" width="3.5" customWidth="1"/>
    <col min="5697" max="5697" width="4.5" customWidth="1"/>
    <col min="5698" max="5698" width="15.5" customWidth="1"/>
    <col min="5699" max="5699" width="15.625" customWidth="1"/>
    <col min="5700" max="5705" width="16.5" customWidth="1"/>
    <col min="5707" max="5707" width="3.5" customWidth="1"/>
    <col min="5708" max="5708" width="4.5" customWidth="1"/>
    <col min="5709" max="5709" width="15.5" customWidth="1"/>
    <col min="5710" max="5710" width="15.625" customWidth="1"/>
    <col min="5711" max="5716" width="16.5" customWidth="1"/>
    <col min="5718" max="5718" width="3.5" customWidth="1"/>
    <col min="5719" max="5719" width="4.5" customWidth="1"/>
    <col min="5720" max="5720" width="15.5" customWidth="1"/>
    <col min="5721" max="5721" width="15.625" customWidth="1"/>
    <col min="5722" max="5727" width="16.5" customWidth="1"/>
    <col min="5728" max="5728" width="8.5" customWidth="1"/>
    <col min="5729" max="5729" width="3.5" customWidth="1"/>
    <col min="5730" max="5730" width="4.5" customWidth="1"/>
    <col min="5731" max="5731" width="15.5" customWidth="1"/>
    <col min="5732" max="5732" width="15.625" customWidth="1"/>
    <col min="5733" max="5738" width="16.5" customWidth="1"/>
    <col min="5740" max="5740" width="3.5" customWidth="1"/>
    <col min="5741" max="5741" width="4.5" customWidth="1"/>
    <col min="5742" max="5742" width="15.5" customWidth="1"/>
    <col min="5743" max="5743" width="15.625" customWidth="1"/>
    <col min="5744" max="5749" width="16.5" customWidth="1"/>
    <col min="5751" max="5751" width="3.5" customWidth="1"/>
    <col min="5752" max="5752" width="4.5" customWidth="1"/>
    <col min="5753" max="5753" width="15.5" customWidth="1"/>
    <col min="5754" max="5754" width="15.625" customWidth="1"/>
    <col min="5755" max="5760" width="16.5" customWidth="1"/>
    <col min="5762" max="5762" width="3.5" customWidth="1"/>
    <col min="5763" max="5763" width="4.5" customWidth="1"/>
    <col min="5764" max="5764" width="15.5" customWidth="1"/>
    <col min="5765" max="5765" width="15.625" customWidth="1"/>
    <col min="5766" max="5771" width="16.5" customWidth="1"/>
    <col min="5773" max="5773" width="3.5" customWidth="1"/>
    <col min="5774" max="5774" width="4.5" customWidth="1"/>
    <col min="5775" max="5775" width="15.5" customWidth="1"/>
    <col min="5776" max="5776" width="15.625" customWidth="1"/>
    <col min="5777" max="5782" width="16.5" customWidth="1"/>
    <col min="5784" max="5784" width="3.5" customWidth="1"/>
    <col min="5785" max="5785" width="4.5" customWidth="1"/>
    <col min="5786" max="5786" width="15.5" customWidth="1"/>
    <col min="5787" max="5787" width="15.625" customWidth="1"/>
    <col min="5788" max="5793" width="16.5" customWidth="1"/>
    <col min="5808" max="5808" width="3.5" customWidth="1"/>
    <col min="5809" max="5809" width="4.5" customWidth="1"/>
    <col min="5810" max="5810" width="15.5" customWidth="1"/>
    <col min="5811" max="5811" width="15.625" customWidth="1"/>
    <col min="5812" max="5812" width="18.375" customWidth="1"/>
    <col min="5813" max="5813" width="16.5" customWidth="1"/>
    <col min="5814" max="5814" width="19" customWidth="1"/>
    <col min="5815" max="5817" width="16.5" customWidth="1"/>
    <col min="5819" max="5819" width="5" customWidth="1"/>
    <col min="5820" max="5820" width="3.5" customWidth="1"/>
    <col min="5821" max="5821" width="4.5" customWidth="1"/>
    <col min="5822" max="5822" width="15.5" customWidth="1"/>
    <col min="5823" max="5823" width="15.625" customWidth="1"/>
    <col min="5824" max="5830" width="16.5" customWidth="1"/>
    <col min="5831" max="5831" width="3.5" customWidth="1"/>
    <col min="5832" max="5832" width="6.625" customWidth="1"/>
    <col min="5833" max="5833" width="15.5" customWidth="1"/>
    <col min="5834" max="5834" width="15.625" customWidth="1"/>
    <col min="5835" max="5840" width="16.5" customWidth="1"/>
    <col min="5842" max="5842" width="3.5" customWidth="1"/>
    <col min="5843" max="5843" width="4.5" customWidth="1"/>
    <col min="5844" max="5844" width="15.5" customWidth="1"/>
    <col min="5845" max="5845" width="15.625" customWidth="1"/>
    <col min="5846" max="5851" width="16.5" customWidth="1"/>
    <col min="5853" max="5853" width="3.5" customWidth="1"/>
    <col min="5854" max="5854" width="4.5" customWidth="1"/>
    <col min="5855" max="5855" width="15.5" customWidth="1"/>
    <col min="5856" max="5856" width="15.625" customWidth="1"/>
    <col min="5857" max="5862" width="16.5" customWidth="1"/>
    <col min="5864" max="5864" width="3.5" customWidth="1"/>
    <col min="5865" max="5865" width="4.5" customWidth="1"/>
    <col min="5866" max="5866" width="15.5" customWidth="1"/>
    <col min="5867" max="5867" width="15.625" customWidth="1"/>
    <col min="5868" max="5873" width="16.5" customWidth="1"/>
    <col min="5875" max="5875" width="3.5" customWidth="1"/>
    <col min="5876" max="5876" width="4.5" customWidth="1"/>
    <col min="5877" max="5877" width="15.5" customWidth="1"/>
    <col min="5878" max="5878" width="15.625" customWidth="1"/>
    <col min="5879" max="5884" width="16.5" customWidth="1"/>
    <col min="5886" max="5886" width="3.5" customWidth="1"/>
    <col min="5887" max="5887" width="4.5" customWidth="1"/>
    <col min="5888" max="5888" width="15.5" customWidth="1"/>
    <col min="5889" max="5889" width="15.625" customWidth="1"/>
    <col min="5890" max="5895" width="16.5" customWidth="1"/>
    <col min="5897" max="5897" width="3.5" customWidth="1"/>
    <col min="5898" max="5898" width="4.5" customWidth="1"/>
    <col min="5899" max="5899" width="15.5" customWidth="1"/>
    <col min="5900" max="5900" width="15.625" customWidth="1"/>
    <col min="5901" max="5906" width="16.5" customWidth="1"/>
    <col min="5908" max="5908" width="3.5" customWidth="1"/>
    <col min="5909" max="5909" width="4.5" customWidth="1"/>
    <col min="5910" max="5910" width="15.5" customWidth="1"/>
    <col min="5911" max="5911" width="15.625" customWidth="1"/>
    <col min="5912" max="5917" width="16.5" customWidth="1"/>
    <col min="5919" max="5919" width="3.5" customWidth="1"/>
    <col min="5920" max="5920" width="4.5" customWidth="1"/>
    <col min="5921" max="5921" width="15.5" customWidth="1"/>
    <col min="5922" max="5922" width="15.625" customWidth="1"/>
    <col min="5923" max="5928" width="16.5" customWidth="1"/>
    <col min="5930" max="5930" width="3.5" customWidth="1"/>
    <col min="5931" max="5931" width="4.5" customWidth="1"/>
    <col min="5932" max="5932" width="15.5" customWidth="1"/>
    <col min="5933" max="5933" width="15.625" customWidth="1"/>
    <col min="5934" max="5939" width="16.5" customWidth="1"/>
    <col min="5941" max="5941" width="3.5" customWidth="1"/>
    <col min="5942" max="5942" width="4.5" customWidth="1"/>
    <col min="5943" max="5943" width="15.5" customWidth="1"/>
    <col min="5944" max="5944" width="15.625" customWidth="1"/>
    <col min="5945" max="5950" width="16.5" customWidth="1"/>
    <col min="5952" max="5952" width="3.5" customWidth="1"/>
    <col min="5953" max="5953" width="4.5" customWidth="1"/>
    <col min="5954" max="5954" width="15.5" customWidth="1"/>
    <col min="5955" max="5955" width="15.625" customWidth="1"/>
    <col min="5956" max="5961" width="16.5" customWidth="1"/>
    <col min="5963" max="5963" width="3.5" customWidth="1"/>
    <col min="5964" max="5964" width="4.5" customWidth="1"/>
    <col min="5965" max="5965" width="15.5" customWidth="1"/>
    <col min="5966" max="5966" width="15.625" customWidth="1"/>
    <col min="5967" max="5972" width="16.5" customWidth="1"/>
    <col min="5974" max="5974" width="3.5" customWidth="1"/>
    <col min="5975" max="5975" width="4.5" customWidth="1"/>
    <col min="5976" max="5976" width="15.5" customWidth="1"/>
    <col min="5977" max="5977" width="15.625" customWidth="1"/>
    <col min="5978" max="5983" width="16.5" customWidth="1"/>
    <col min="5984" max="5984" width="8.5" customWidth="1"/>
    <col min="5985" max="5985" width="3.5" customWidth="1"/>
    <col min="5986" max="5986" width="4.5" customWidth="1"/>
    <col min="5987" max="5987" width="15.5" customWidth="1"/>
    <col min="5988" max="5988" width="15.625" customWidth="1"/>
    <col min="5989" max="5994" width="16.5" customWidth="1"/>
    <col min="5996" max="5996" width="3.5" customWidth="1"/>
    <col min="5997" max="5997" width="4.5" customWidth="1"/>
    <col min="5998" max="5998" width="15.5" customWidth="1"/>
    <col min="5999" max="5999" width="15.625" customWidth="1"/>
    <col min="6000" max="6005" width="16.5" customWidth="1"/>
    <col min="6007" max="6007" width="3.5" customWidth="1"/>
    <col min="6008" max="6008" width="4.5" customWidth="1"/>
    <col min="6009" max="6009" width="15.5" customWidth="1"/>
    <col min="6010" max="6010" width="15.625" customWidth="1"/>
    <col min="6011" max="6016" width="16.5" customWidth="1"/>
    <col min="6018" max="6018" width="3.5" customWidth="1"/>
    <col min="6019" max="6019" width="4.5" customWidth="1"/>
    <col min="6020" max="6020" width="15.5" customWidth="1"/>
    <col min="6021" max="6021" width="15.625" customWidth="1"/>
    <col min="6022" max="6027" width="16.5" customWidth="1"/>
    <col min="6029" max="6029" width="3.5" customWidth="1"/>
    <col min="6030" max="6030" width="4.5" customWidth="1"/>
    <col min="6031" max="6031" width="15.5" customWidth="1"/>
    <col min="6032" max="6032" width="15.625" customWidth="1"/>
    <col min="6033" max="6038" width="16.5" customWidth="1"/>
    <col min="6040" max="6040" width="3.5" customWidth="1"/>
    <col min="6041" max="6041" width="4.5" customWidth="1"/>
    <col min="6042" max="6042" width="15.5" customWidth="1"/>
    <col min="6043" max="6043" width="15.625" customWidth="1"/>
    <col min="6044" max="6049" width="16.5" customWidth="1"/>
    <col min="6064" max="6064" width="3.5" customWidth="1"/>
    <col min="6065" max="6065" width="4.5" customWidth="1"/>
    <col min="6066" max="6066" width="15.5" customWidth="1"/>
    <col min="6067" max="6067" width="15.625" customWidth="1"/>
    <col min="6068" max="6068" width="18.375" customWidth="1"/>
    <col min="6069" max="6069" width="16.5" customWidth="1"/>
    <col min="6070" max="6070" width="19" customWidth="1"/>
    <col min="6071" max="6073" width="16.5" customWidth="1"/>
    <col min="6075" max="6075" width="5" customWidth="1"/>
    <col min="6076" max="6076" width="3.5" customWidth="1"/>
    <col min="6077" max="6077" width="4.5" customWidth="1"/>
    <col min="6078" max="6078" width="15.5" customWidth="1"/>
    <col min="6079" max="6079" width="15.625" customWidth="1"/>
    <col min="6080" max="6086" width="16.5" customWidth="1"/>
    <col min="6087" max="6087" width="3.5" customWidth="1"/>
    <col min="6088" max="6088" width="6.625" customWidth="1"/>
    <col min="6089" max="6089" width="15.5" customWidth="1"/>
    <col min="6090" max="6090" width="15.625" customWidth="1"/>
    <col min="6091" max="6096" width="16.5" customWidth="1"/>
    <col min="6098" max="6098" width="3.5" customWidth="1"/>
    <col min="6099" max="6099" width="4.5" customWidth="1"/>
    <col min="6100" max="6100" width="15.5" customWidth="1"/>
    <col min="6101" max="6101" width="15.625" customWidth="1"/>
    <col min="6102" max="6107" width="16.5" customWidth="1"/>
    <col min="6109" max="6109" width="3.5" customWidth="1"/>
    <col min="6110" max="6110" width="4.5" customWidth="1"/>
    <col min="6111" max="6111" width="15.5" customWidth="1"/>
    <col min="6112" max="6112" width="15.625" customWidth="1"/>
    <col min="6113" max="6118" width="16.5" customWidth="1"/>
    <col min="6120" max="6120" width="3.5" customWidth="1"/>
    <col min="6121" max="6121" width="4.5" customWidth="1"/>
    <col min="6122" max="6122" width="15.5" customWidth="1"/>
    <col min="6123" max="6123" width="15.625" customWidth="1"/>
    <col min="6124" max="6129" width="16.5" customWidth="1"/>
    <col min="6131" max="6131" width="3.5" customWidth="1"/>
    <col min="6132" max="6132" width="4.5" customWidth="1"/>
    <col min="6133" max="6133" width="15.5" customWidth="1"/>
    <col min="6134" max="6134" width="15.625" customWidth="1"/>
    <col min="6135" max="6140" width="16.5" customWidth="1"/>
    <col min="6142" max="6142" width="3.5" customWidth="1"/>
    <col min="6143" max="6143" width="4.5" customWidth="1"/>
    <col min="6144" max="6144" width="15.5" customWidth="1"/>
    <col min="6145" max="6145" width="15.625" customWidth="1"/>
    <col min="6146" max="6151" width="16.5" customWidth="1"/>
    <col min="6153" max="6153" width="3.5" customWidth="1"/>
    <col min="6154" max="6154" width="4.5" customWidth="1"/>
    <col min="6155" max="6155" width="15.5" customWidth="1"/>
    <col min="6156" max="6156" width="15.625" customWidth="1"/>
    <col min="6157" max="6162" width="16.5" customWidth="1"/>
    <col min="6164" max="6164" width="3.5" customWidth="1"/>
    <col min="6165" max="6165" width="4.5" customWidth="1"/>
    <col min="6166" max="6166" width="15.5" customWidth="1"/>
    <col min="6167" max="6167" width="15.625" customWidth="1"/>
    <col min="6168" max="6173" width="16.5" customWidth="1"/>
    <col min="6175" max="6175" width="3.5" customWidth="1"/>
    <col min="6176" max="6176" width="4.5" customWidth="1"/>
    <col min="6177" max="6177" width="15.5" customWidth="1"/>
    <col min="6178" max="6178" width="15.625" customWidth="1"/>
    <col min="6179" max="6184" width="16.5" customWidth="1"/>
    <col min="6186" max="6186" width="3.5" customWidth="1"/>
    <col min="6187" max="6187" width="4.5" customWidth="1"/>
    <col min="6188" max="6188" width="15.5" customWidth="1"/>
    <col min="6189" max="6189" width="15.625" customWidth="1"/>
    <col min="6190" max="6195" width="16.5" customWidth="1"/>
    <col min="6197" max="6197" width="3.5" customWidth="1"/>
    <col min="6198" max="6198" width="4.5" customWidth="1"/>
    <col min="6199" max="6199" width="15.5" customWidth="1"/>
    <col min="6200" max="6200" width="15.625" customWidth="1"/>
    <col min="6201" max="6206" width="16.5" customWidth="1"/>
    <col min="6208" max="6208" width="3.5" customWidth="1"/>
    <col min="6209" max="6209" width="4.5" customWidth="1"/>
    <col min="6210" max="6210" width="15.5" customWidth="1"/>
    <col min="6211" max="6211" width="15.625" customWidth="1"/>
    <col min="6212" max="6217" width="16.5" customWidth="1"/>
    <col min="6219" max="6219" width="3.5" customWidth="1"/>
    <col min="6220" max="6220" width="4.5" customWidth="1"/>
    <col min="6221" max="6221" width="15.5" customWidth="1"/>
    <col min="6222" max="6222" width="15.625" customWidth="1"/>
    <col min="6223" max="6228" width="16.5" customWidth="1"/>
    <col min="6230" max="6230" width="3.5" customWidth="1"/>
    <col min="6231" max="6231" width="4.5" customWidth="1"/>
    <col min="6232" max="6232" width="15.5" customWidth="1"/>
    <col min="6233" max="6233" width="15.625" customWidth="1"/>
    <col min="6234" max="6239" width="16.5" customWidth="1"/>
    <col min="6240" max="6240" width="8.5" customWidth="1"/>
    <col min="6241" max="6241" width="3.5" customWidth="1"/>
    <col min="6242" max="6242" width="4.5" customWidth="1"/>
    <col min="6243" max="6243" width="15.5" customWidth="1"/>
    <col min="6244" max="6244" width="15.625" customWidth="1"/>
    <col min="6245" max="6250" width="16.5" customWidth="1"/>
    <col min="6252" max="6252" width="3.5" customWidth="1"/>
    <col min="6253" max="6253" width="4.5" customWidth="1"/>
    <col min="6254" max="6254" width="15.5" customWidth="1"/>
    <col min="6255" max="6255" width="15.625" customWidth="1"/>
    <col min="6256" max="6261" width="16.5" customWidth="1"/>
    <col min="6263" max="6263" width="3.5" customWidth="1"/>
    <col min="6264" max="6264" width="4.5" customWidth="1"/>
    <col min="6265" max="6265" width="15.5" customWidth="1"/>
    <col min="6266" max="6266" width="15.625" customWidth="1"/>
    <col min="6267" max="6272" width="16.5" customWidth="1"/>
    <col min="6274" max="6274" width="3.5" customWidth="1"/>
    <col min="6275" max="6275" width="4.5" customWidth="1"/>
    <col min="6276" max="6276" width="15.5" customWidth="1"/>
    <col min="6277" max="6277" width="15.625" customWidth="1"/>
    <col min="6278" max="6283" width="16.5" customWidth="1"/>
    <col min="6285" max="6285" width="3.5" customWidth="1"/>
    <col min="6286" max="6286" width="4.5" customWidth="1"/>
    <col min="6287" max="6287" width="15.5" customWidth="1"/>
    <col min="6288" max="6288" width="15.625" customWidth="1"/>
    <col min="6289" max="6294" width="16.5" customWidth="1"/>
    <col min="6296" max="6296" width="3.5" customWidth="1"/>
    <col min="6297" max="6297" width="4.5" customWidth="1"/>
    <col min="6298" max="6298" width="15.5" customWidth="1"/>
    <col min="6299" max="6299" width="15.625" customWidth="1"/>
    <col min="6300" max="6305" width="16.5" customWidth="1"/>
    <col min="6320" max="6320" width="3.5" customWidth="1"/>
    <col min="6321" max="6321" width="4.5" customWidth="1"/>
    <col min="6322" max="6322" width="15.5" customWidth="1"/>
    <col min="6323" max="6323" width="15.625" customWidth="1"/>
    <col min="6324" max="6324" width="18.375" customWidth="1"/>
    <col min="6325" max="6325" width="16.5" customWidth="1"/>
    <col min="6326" max="6326" width="19" customWidth="1"/>
    <col min="6327" max="6329" width="16.5" customWidth="1"/>
    <col min="6331" max="6331" width="5" customWidth="1"/>
    <col min="6332" max="6332" width="3.5" customWidth="1"/>
    <col min="6333" max="6333" width="4.5" customWidth="1"/>
    <col min="6334" max="6334" width="15.5" customWidth="1"/>
    <col min="6335" max="6335" width="15.625" customWidth="1"/>
    <col min="6336" max="6342" width="16.5" customWidth="1"/>
    <col min="6343" max="6343" width="3.5" customWidth="1"/>
    <col min="6344" max="6344" width="6.625" customWidth="1"/>
    <col min="6345" max="6345" width="15.5" customWidth="1"/>
    <col min="6346" max="6346" width="15.625" customWidth="1"/>
    <col min="6347" max="6352" width="16.5" customWidth="1"/>
    <col min="6354" max="6354" width="3.5" customWidth="1"/>
    <col min="6355" max="6355" width="4.5" customWidth="1"/>
    <col min="6356" max="6356" width="15.5" customWidth="1"/>
    <col min="6357" max="6357" width="15.625" customWidth="1"/>
    <col min="6358" max="6363" width="16.5" customWidth="1"/>
    <col min="6365" max="6365" width="3.5" customWidth="1"/>
    <col min="6366" max="6366" width="4.5" customWidth="1"/>
    <col min="6367" max="6367" width="15.5" customWidth="1"/>
    <col min="6368" max="6368" width="15.625" customWidth="1"/>
    <col min="6369" max="6374" width="16.5" customWidth="1"/>
    <col min="6376" max="6376" width="3.5" customWidth="1"/>
    <col min="6377" max="6377" width="4.5" customWidth="1"/>
    <col min="6378" max="6378" width="15.5" customWidth="1"/>
    <col min="6379" max="6379" width="15.625" customWidth="1"/>
    <col min="6380" max="6385" width="16.5" customWidth="1"/>
    <col min="6387" max="6387" width="3.5" customWidth="1"/>
    <col min="6388" max="6388" width="4.5" customWidth="1"/>
    <col min="6389" max="6389" width="15.5" customWidth="1"/>
    <col min="6390" max="6390" width="15.625" customWidth="1"/>
    <col min="6391" max="6396" width="16.5" customWidth="1"/>
    <col min="6398" max="6398" width="3.5" customWidth="1"/>
    <col min="6399" max="6399" width="4.5" customWidth="1"/>
    <col min="6400" max="6400" width="15.5" customWidth="1"/>
    <col min="6401" max="6401" width="15.625" customWidth="1"/>
    <col min="6402" max="6407" width="16.5" customWidth="1"/>
    <col min="6409" max="6409" width="3.5" customWidth="1"/>
    <col min="6410" max="6410" width="4.5" customWidth="1"/>
    <col min="6411" max="6411" width="15.5" customWidth="1"/>
    <col min="6412" max="6412" width="15.625" customWidth="1"/>
    <col min="6413" max="6418" width="16.5" customWidth="1"/>
    <col min="6420" max="6420" width="3.5" customWidth="1"/>
    <col min="6421" max="6421" width="4.5" customWidth="1"/>
    <col min="6422" max="6422" width="15.5" customWidth="1"/>
    <col min="6423" max="6423" width="15.625" customWidth="1"/>
    <col min="6424" max="6429" width="16.5" customWidth="1"/>
    <col min="6431" max="6431" width="3.5" customWidth="1"/>
    <col min="6432" max="6432" width="4.5" customWidth="1"/>
    <col min="6433" max="6433" width="15.5" customWidth="1"/>
    <col min="6434" max="6434" width="15.625" customWidth="1"/>
    <col min="6435" max="6440" width="16.5" customWidth="1"/>
    <col min="6442" max="6442" width="3.5" customWidth="1"/>
    <col min="6443" max="6443" width="4.5" customWidth="1"/>
    <col min="6444" max="6444" width="15.5" customWidth="1"/>
    <col min="6445" max="6445" width="15.625" customWidth="1"/>
    <col min="6446" max="6451" width="16.5" customWidth="1"/>
    <col min="6453" max="6453" width="3.5" customWidth="1"/>
    <col min="6454" max="6454" width="4.5" customWidth="1"/>
    <col min="6455" max="6455" width="15.5" customWidth="1"/>
    <col min="6456" max="6456" width="15.625" customWidth="1"/>
    <col min="6457" max="6462" width="16.5" customWidth="1"/>
    <col min="6464" max="6464" width="3.5" customWidth="1"/>
    <col min="6465" max="6465" width="4.5" customWidth="1"/>
    <col min="6466" max="6466" width="15.5" customWidth="1"/>
    <col min="6467" max="6467" width="15.625" customWidth="1"/>
    <col min="6468" max="6473" width="16.5" customWidth="1"/>
    <col min="6475" max="6475" width="3.5" customWidth="1"/>
    <col min="6476" max="6476" width="4.5" customWidth="1"/>
    <col min="6477" max="6477" width="15.5" customWidth="1"/>
    <col min="6478" max="6478" width="15.625" customWidth="1"/>
    <col min="6479" max="6484" width="16.5" customWidth="1"/>
    <col min="6486" max="6486" width="3.5" customWidth="1"/>
    <col min="6487" max="6487" width="4.5" customWidth="1"/>
    <col min="6488" max="6488" width="15.5" customWidth="1"/>
    <col min="6489" max="6489" width="15.625" customWidth="1"/>
    <col min="6490" max="6495" width="16.5" customWidth="1"/>
    <col min="6496" max="6496" width="8.5" customWidth="1"/>
    <col min="6497" max="6497" width="3.5" customWidth="1"/>
    <col min="6498" max="6498" width="4.5" customWidth="1"/>
    <col min="6499" max="6499" width="15.5" customWidth="1"/>
    <col min="6500" max="6500" width="15.625" customWidth="1"/>
    <col min="6501" max="6506" width="16.5" customWidth="1"/>
    <col min="6508" max="6508" width="3.5" customWidth="1"/>
    <col min="6509" max="6509" width="4.5" customWidth="1"/>
    <col min="6510" max="6510" width="15.5" customWidth="1"/>
    <col min="6511" max="6511" width="15.625" customWidth="1"/>
    <col min="6512" max="6517" width="16.5" customWidth="1"/>
    <col min="6519" max="6519" width="3.5" customWidth="1"/>
    <col min="6520" max="6520" width="4.5" customWidth="1"/>
    <col min="6521" max="6521" width="15.5" customWidth="1"/>
    <col min="6522" max="6522" width="15.625" customWidth="1"/>
    <col min="6523" max="6528" width="16.5" customWidth="1"/>
    <col min="6530" max="6530" width="3.5" customWidth="1"/>
    <col min="6531" max="6531" width="4.5" customWidth="1"/>
    <col min="6532" max="6532" width="15.5" customWidth="1"/>
    <col min="6533" max="6533" width="15.625" customWidth="1"/>
    <col min="6534" max="6539" width="16.5" customWidth="1"/>
    <col min="6541" max="6541" width="3.5" customWidth="1"/>
    <col min="6542" max="6542" width="4.5" customWidth="1"/>
    <col min="6543" max="6543" width="15.5" customWidth="1"/>
    <col min="6544" max="6544" width="15.625" customWidth="1"/>
    <col min="6545" max="6550" width="16.5" customWidth="1"/>
    <col min="6552" max="6552" width="3.5" customWidth="1"/>
    <col min="6553" max="6553" width="4.5" customWidth="1"/>
    <col min="6554" max="6554" width="15.5" customWidth="1"/>
    <col min="6555" max="6555" width="15.625" customWidth="1"/>
    <col min="6556" max="6561" width="16.5" customWidth="1"/>
    <col min="6576" max="6576" width="3.5" customWidth="1"/>
    <col min="6577" max="6577" width="4.5" customWidth="1"/>
    <col min="6578" max="6578" width="15.5" customWidth="1"/>
    <col min="6579" max="6579" width="15.625" customWidth="1"/>
    <col min="6580" max="6580" width="18.375" customWidth="1"/>
    <col min="6581" max="6581" width="16.5" customWidth="1"/>
    <col min="6582" max="6582" width="19" customWidth="1"/>
    <col min="6583" max="6585" width="16.5" customWidth="1"/>
    <col min="6587" max="6587" width="5" customWidth="1"/>
    <col min="6588" max="6588" width="3.5" customWidth="1"/>
    <col min="6589" max="6589" width="4.5" customWidth="1"/>
    <col min="6590" max="6590" width="15.5" customWidth="1"/>
    <col min="6591" max="6591" width="15.625" customWidth="1"/>
    <col min="6592" max="6598" width="16.5" customWidth="1"/>
    <col min="6599" max="6599" width="3.5" customWidth="1"/>
    <col min="6600" max="6600" width="6.625" customWidth="1"/>
    <col min="6601" max="6601" width="15.5" customWidth="1"/>
    <col min="6602" max="6602" width="15.625" customWidth="1"/>
    <col min="6603" max="6608" width="16.5" customWidth="1"/>
    <col min="6610" max="6610" width="3.5" customWidth="1"/>
    <col min="6611" max="6611" width="4.5" customWidth="1"/>
    <col min="6612" max="6612" width="15.5" customWidth="1"/>
    <col min="6613" max="6613" width="15.625" customWidth="1"/>
    <col min="6614" max="6619" width="16.5" customWidth="1"/>
    <col min="6621" max="6621" width="3.5" customWidth="1"/>
    <col min="6622" max="6622" width="4.5" customWidth="1"/>
    <col min="6623" max="6623" width="15.5" customWidth="1"/>
    <col min="6624" max="6624" width="15.625" customWidth="1"/>
    <col min="6625" max="6630" width="16.5" customWidth="1"/>
    <col min="6632" max="6632" width="3.5" customWidth="1"/>
    <col min="6633" max="6633" width="4.5" customWidth="1"/>
    <col min="6634" max="6634" width="15.5" customWidth="1"/>
    <col min="6635" max="6635" width="15.625" customWidth="1"/>
    <col min="6636" max="6641" width="16.5" customWidth="1"/>
    <col min="6643" max="6643" width="3.5" customWidth="1"/>
    <col min="6644" max="6644" width="4.5" customWidth="1"/>
    <col min="6645" max="6645" width="15.5" customWidth="1"/>
    <col min="6646" max="6646" width="15.625" customWidth="1"/>
    <col min="6647" max="6652" width="16.5" customWidth="1"/>
    <col min="6654" max="6654" width="3.5" customWidth="1"/>
    <col min="6655" max="6655" width="4.5" customWidth="1"/>
    <col min="6656" max="6656" width="15.5" customWidth="1"/>
    <col min="6657" max="6657" width="15.625" customWidth="1"/>
    <col min="6658" max="6663" width="16.5" customWidth="1"/>
    <col min="6665" max="6665" width="3.5" customWidth="1"/>
    <col min="6666" max="6666" width="4.5" customWidth="1"/>
    <col min="6667" max="6667" width="15.5" customWidth="1"/>
    <col min="6668" max="6668" width="15.625" customWidth="1"/>
    <col min="6669" max="6674" width="16.5" customWidth="1"/>
    <col min="6676" max="6676" width="3.5" customWidth="1"/>
    <col min="6677" max="6677" width="4.5" customWidth="1"/>
    <col min="6678" max="6678" width="15.5" customWidth="1"/>
    <col min="6679" max="6679" width="15.625" customWidth="1"/>
    <col min="6680" max="6685" width="16.5" customWidth="1"/>
    <col min="6687" max="6687" width="3.5" customWidth="1"/>
    <col min="6688" max="6688" width="4.5" customWidth="1"/>
    <col min="6689" max="6689" width="15.5" customWidth="1"/>
    <col min="6690" max="6690" width="15.625" customWidth="1"/>
    <col min="6691" max="6696" width="16.5" customWidth="1"/>
    <col min="6698" max="6698" width="3.5" customWidth="1"/>
    <col min="6699" max="6699" width="4.5" customWidth="1"/>
    <col min="6700" max="6700" width="15.5" customWidth="1"/>
    <col min="6701" max="6701" width="15.625" customWidth="1"/>
    <col min="6702" max="6707" width="16.5" customWidth="1"/>
    <col min="6709" max="6709" width="3.5" customWidth="1"/>
    <col min="6710" max="6710" width="4.5" customWidth="1"/>
    <col min="6711" max="6711" width="15.5" customWidth="1"/>
    <col min="6712" max="6712" width="15.625" customWidth="1"/>
    <col min="6713" max="6718" width="16.5" customWidth="1"/>
    <col min="6720" max="6720" width="3.5" customWidth="1"/>
    <col min="6721" max="6721" width="4.5" customWidth="1"/>
    <col min="6722" max="6722" width="15.5" customWidth="1"/>
    <col min="6723" max="6723" width="15.625" customWidth="1"/>
    <col min="6724" max="6729" width="16.5" customWidth="1"/>
    <col min="6731" max="6731" width="3.5" customWidth="1"/>
    <col min="6732" max="6732" width="4.5" customWidth="1"/>
    <col min="6733" max="6733" width="15.5" customWidth="1"/>
    <col min="6734" max="6734" width="15.625" customWidth="1"/>
    <col min="6735" max="6740" width="16.5" customWidth="1"/>
    <col min="6742" max="6742" width="3.5" customWidth="1"/>
    <col min="6743" max="6743" width="4.5" customWidth="1"/>
    <col min="6744" max="6744" width="15.5" customWidth="1"/>
    <col min="6745" max="6745" width="15.625" customWidth="1"/>
    <col min="6746" max="6751" width="16.5" customWidth="1"/>
    <col min="6752" max="6752" width="8.5" customWidth="1"/>
    <col min="6753" max="6753" width="3.5" customWidth="1"/>
    <col min="6754" max="6754" width="4.5" customWidth="1"/>
    <col min="6755" max="6755" width="15.5" customWidth="1"/>
    <col min="6756" max="6756" width="15.625" customWidth="1"/>
    <col min="6757" max="6762" width="16.5" customWidth="1"/>
    <col min="6764" max="6764" width="3.5" customWidth="1"/>
    <col min="6765" max="6765" width="4.5" customWidth="1"/>
    <col min="6766" max="6766" width="15.5" customWidth="1"/>
    <col min="6767" max="6767" width="15.625" customWidth="1"/>
    <col min="6768" max="6773" width="16.5" customWidth="1"/>
    <col min="6775" max="6775" width="3.5" customWidth="1"/>
    <col min="6776" max="6776" width="4.5" customWidth="1"/>
    <col min="6777" max="6777" width="15.5" customWidth="1"/>
    <col min="6778" max="6778" width="15.625" customWidth="1"/>
    <col min="6779" max="6784" width="16.5" customWidth="1"/>
    <col min="6786" max="6786" width="3.5" customWidth="1"/>
    <col min="6787" max="6787" width="4.5" customWidth="1"/>
    <col min="6788" max="6788" width="15.5" customWidth="1"/>
    <col min="6789" max="6789" width="15.625" customWidth="1"/>
    <col min="6790" max="6795" width="16.5" customWidth="1"/>
    <col min="6797" max="6797" width="3.5" customWidth="1"/>
    <col min="6798" max="6798" width="4.5" customWidth="1"/>
    <col min="6799" max="6799" width="15.5" customWidth="1"/>
    <col min="6800" max="6800" width="15.625" customWidth="1"/>
    <col min="6801" max="6806" width="16.5" customWidth="1"/>
    <col min="6808" max="6808" width="3.5" customWidth="1"/>
    <col min="6809" max="6809" width="4.5" customWidth="1"/>
    <col min="6810" max="6810" width="15.5" customWidth="1"/>
    <col min="6811" max="6811" width="15.625" customWidth="1"/>
    <col min="6812" max="6817" width="16.5" customWidth="1"/>
    <col min="6832" max="6832" width="3.5" customWidth="1"/>
    <col min="6833" max="6833" width="4.5" customWidth="1"/>
    <col min="6834" max="6834" width="15.5" customWidth="1"/>
    <col min="6835" max="6835" width="15.625" customWidth="1"/>
    <col min="6836" max="6836" width="18.375" customWidth="1"/>
    <col min="6837" max="6837" width="16.5" customWidth="1"/>
    <col min="6838" max="6838" width="19" customWidth="1"/>
    <col min="6839" max="6841" width="16.5" customWidth="1"/>
    <col min="6843" max="6843" width="5" customWidth="1"/>
    <col min="6844" max="6844" width="3.5" customWidth="1"/>
    <col min="6845" max="6845" width="4.5" customWidth="1"/>
    <col min="6846" max="6846" width="15.5" customWidth="1"/>
    <col min="6847" max="6847" width="15.625" customWidth="1"/>
    <col min="6848" max="6854" width="16.5" customWidth="1"/>
    <col min="6855" max="6855" width="3.5" customWidth="1"/>
    <col min="6856" max="6856" width="6.625" customWidth="1"/>
    <col min="6857" max="6857" width="15.5" customWidth="1"/>
    <col min="6858" max="6858" width="15.625" customWidth="1"/>
    <col min="6859" max="6864" width="16.5" customWidth="1"/>
    <col min="6866" max="6866" width="3.5" customWidth="1"/>
    <col min="6867" max="6867" width="4.5" customWidth="1"/>
    <col min="6868" max="6868" width="15.5" customWidth="1"/>
    <col min="6869" max="6869" width="15.625" customWidth="1"/>
    <col min="6870" max="6875" width="16.5" customWidth="1"/>
    <col min="6877" max="6877" width="3.5" customWidth="1"/>
    <col min="6878" max="6878" width="4.5" customWidth="1"/>
    <col min="6879" max="6879" width="15.5" customWidth="1"/>
    <col min="6880" max="6880" width="15.625" customWidth="1"/>
    <col min="6881" max="6886" width="16.5" customWidth="1"/>
    <col min="6888" max="6888" width="3.5" customWidth="1"/>
    <col min="6889" max="6889" width="4.5" customWidth="1"/>
    <col min="6890" max="6890" width="15.5" customWidth="1"/>
    <col min="6891" max="6891" width="15.625" customWidth="1"/>
    <col min="6892" max="6897" width="16.5" customWidth="1"/>
    <col min="6899" max="6899" width="3.5" customWidth="1"/>
    <col min="6900" max="6900" width="4.5" customWidth="1"/>
    <col min="6901" max="6901" width="15.5" customWidth="1"/>
    <col min="6902" max="6902" width="15.625" customWidth="1"/>
    <col min="6903" max="6908" width="16.5" customWidth="1"/>
    <col min="6910" max="6910" width="3.5" customWidth="1"/>
    <col min="6911" max="6911" width="4.5" customWidth="1"/>
    <col min="6912" max="6912" width="15.5" customWidth="1"/>
    <col min="6913" max="6913" width="15.625" customWidth="1"/>
    <col min="6914" max="6919" width="16.5" customWidth="1"/>
    <col min="6921" max="6921" width="3.5" customWidth="1"/>
    <col min="6922" max="6922" width="4.5" customWidth="1"/>
    <col min="6923" max="6923" width="15.5" customWidth="1"/>
    <col min="6924" max="6924" width="15.625" customWidth="1"/>
    <col min="6925" max="6930" width="16.5" customWidth="1"/>
    <col min="6932" max="6932" width="3.5" customWidth="1"/>
    <col min="6933" max="6933" width="4.5" customWidth="1"/>
    <col min="6934" max="6934" width="15.5" customWidth="1"/>
    <col min="6935" max="6935" width="15.625" customWidth="1"/>
    <col min="6936" max="6941" width="16.5" customWidth="1"/>
    <col min="6943" max="6943" width="3.5" customWidth="1"/>
    <col min="6944" max="6944" width="4.5" customWidth="1"/>
    <col min="6945" max="6945" width="15.5" customWidth="1"/>
    <col min="6946" max="6946" width="15.625" customWidth="1"/>
    <col min="6947" max="6952" width="16.5" customWidth="1"/>
    <col min="6954" max="6954" width="3.5" customWidth="1"/>
    <col min="6955" max="6955" width="4.5" customWidth="1"/>
    <col min="6956" max="6956" width="15.5" customWidth="1"/>
    <col min="6957" max="6957" width="15.625" customWidth="1"/>
    <col min="6958" max="6963" width="16.5" customWidth="1"/>
    <col min="6965" max="6965" width="3.5" customWidth="1"/>
    <col min="6966" max="6966" width="4.5" customWidth="1"/>
    <col min="6967" max="6967" width="15.5" customWidth="1"/>
    <col min="6968" max="6968" width="15.625" customWidth="1"/>
    <col min="6969" max="6974" width="16.5" customWidth="1"/>
    <col min="6976" max="6976" width="3.5" customWidth="1"/>
    <col min="6977" max="6977" width="4.5" customWidth="1"/>
    <col min="6978" max="6978" width="15.5" customWidth="1"/>
    <col min="6979" max="6979" width="15.625" customWidth="1"/>
    <col min="6980" max="6985" width="16.5" customWidth="1"/>
    <col min="6987" max="6987" width="3.5" customWidth="1"/>
    <col min="6988" max="6988" width="4.5" customWidth="1"/>
    <col min="6989" max="6989" width="15.5" customWidth="1"/>
    <col min="6990" max="6990" width="15.625" customWidth="1"/>
    <col min="6991" max="6996" width="16.5" customWidth="1"/>
    <col min="6998" max="6998" width="3.5" customWidth="1"/>
    <col min="6999" max="6999" width="4.5" customWidth="1"/>
    <col min="7000" max="7000" width="15.5" customWidth="1"/>
    <col min="7001" max="7001" width="15.625" customWidth="1"/>
    <col min="7002" max="7007" width="16.5" customWidth="1"/>
    <col min="7008" max="7008" width="8.5" customWidth="1"/>
    <col min="7009" max="7009" width="3.5" customWidth="1"/>
    <col min="7010" max="7010" width="4.5" customWidth="1"/>
    <col min="7011" max="7011" width="15.5" customWidth="1"/>
    <col min="7012" max="7012" width="15.625" customWidth="1"/>
    <col min="7013" max="7018" width="16.5" customWidth="1"/>
    <col min="7020" max="7020" width="3.5" customWidth="1"/>
    <col min="7021" max="7021" width="4.5" customWidth="1"/>
    <col min="7022" max="7022" width="15.5" customWidth="1"/>
    <col min="7023" max="7023" width="15.625" customWidth="1"/>
    <col min="7024" max="7029" width="16.5" customWidth="1"/>
    <col min="7031" max="7031" width="3.5" customWidth="1"/>
    <col min="7032" max="7032" width="4.5" customWidth="1"/>
    <col min="7033" max="7033" width="15.5" customWidth="1"/>
    <col min="7034" max="7034" width="15.625" customWidth="1"/>
    <col min="7035" max="7040" width="16.5" customWidth="1"/>
    <col min="7042" max="7042" width="3.5" customWidth="1"/>
    <col min="7043" max="7043" width="4.5" customWidth="1"/>
    <col min="7044" max="7044" width="15.5" customWidth="1"/>
    <col min="7045" max="7045" width="15.625" customWidth="1"/>
    <col min="7046" max="7051" width="16.5" customWidth="1"/>
    <col min="7053" max="7053" width="3.5" customWidth="1"/>
    <col min="7054" max="7054" width="4.5" customWidth="1"/>
    <col min="7055" max="7055" width="15.5" customWidth="1"/>
    <col min="7056" max="7056" width="15.625" customWidth="1"/>
    <col min="7057" max="7062" width="16.5" customWidth="1"/>
    <col min="7064" max="7064" width="3.5" customWidth="1"/>
    <col min="7065" max="7065" width="4.5" customWidth="1"/>
    <col min="7066" max="7066" width="15.5" customWidth="1"/>
    <col min="7067" max="7067" width="15.625" customWidth="1"/>
    <col min="7068" max="7073" width="16.5" customWidth="1"/>
    <col min="7088" max="7088" width="3.5" customWidth="1"/>
    <col min="7089" max="7089" width="4.5" customWidth="1"/>
    <col min="7090" max="7090" width="15.5" customWidth="1"/>
    <col min="7091" max="7091" width="15.625" customWidth="1"/>
    <col min="7092" max="7092" width="18.375" customWidth="1"/>
    <col min="7093" max="7093" width="16.5" customWidth="1"/>
    <col min="7094" max="7094" width="19" customWidth="1"/>
    <col min="7095" max="7097" width="16.5" customWidth="1"/>
    <col min="7099" max="7099" width="5" customWidth="1"/>
    <col min="7100" max="7100" width="3.5" customWidth="1"/>
    <col min="7101" max="7101" width="4.5" customWidth="1"/>
    <col min="7102" max="7102" width="15.5" customWidth="1"/>
    <col min="7103" max="7103" width="15.625" customWidth="1"/>
    <col min="7104" max="7110" width="16.5" customWidth="1"/>
    <col min="7111" max="7111" width="3.5" customWidth="1"/>
    <col min="7112" max="7112" width="6.625" customWidth="1"/>
    <col min="7113" max="7113" width="15.5" customWidth="1"/>
    <col min="7114" max="7114" width="15.625" customWidth="1"/>
    <col min="7115" max="7120" width="16.5" customWidth="1"/>
    <col min="7122" max="7122" width="3.5" customWidth="1"/>
    <col min="7123" max="7123" width="4.5" customWidth="1"/>
    <col min="7124" max="7124" width="15.5" customWidth="1"/>
    <col min="7125" max="7125" width="15.625" customWidth="1"/>
    <col min="7126" max="7131" width="16.5" customWidth="1"/>
    <col min="7133" max="7133" width="3.5" customWidth="1"/>
    <col min="7134" max="7134" width="4.5" customWidth="1"/>
    <col min="7135" max="7135" width="15.5" customWidth="1"/>
    <col min="7136" max="7136" width="15.625" customWidth="1"/>
    <col min="7137" max="7142" width="16.5" customWidth="1"/>
    <col min="7144" max="7144" width="3.5" customWidth="1"/>
    <col min="7145" max="7145" width="4.5" customWidth="1"/>
    <col min="7146" max="7146" width="15.5" customWidth="1"/>
    <col min="7147" max="7147" width="15.625" customWidth="1"/>
    <col min="7148" max="7153" width="16.5" customWidth="1"/>
    <col min="7155" max="7155" width="3.5" customWidth="1"/>
    <col min="7156" max="7156" width="4.5" customWidth="1"/>
    <col min="7157" max="7157" width="15.5" customWidth="1"/>
    <col min="7158" max="7158" width="15.625" customWidth="1"/>
    <col min="7159" max="7164" width="16.5" customWidth="1"/>
    <col min="7166" max="7166" width="3.5" customWidth="1"/>
    <col min="7167" max="7167" width="4.5" customWidth="1"/>
    <col min="7168" max="7168" width="15.5" customWidth="1"/>
    <col min="7169" max="7169" width="15.625" customWidth="1"/>
    <col min="7170" max="7175" width="16.5" customWidth="1"/>
    <col min="7177" max="7177" width="3.5" customWidth="1"/>
    <col min="7178" max="7178" width="4.5" customWidth="1"/>
    <col min="7179" max="7179" width="15.5" customWidth="1"/>
    <col min="7180" max="7180" width="15.625" customWidth="1"/>
    <col min="7181" max="7186" width="16.5" customWidth="1"/>
    <col min="7188" max="7188" width="3.5" customWidth="1"/>
    <col min="7189" max="7189" width="4.5" customWidth="1"/>
    <col min="7190" max="7190" width="15.5" customWidth="1"/>
    <col min="7191" max="7191" width="15.625" customWidth="1"/>
    <col min="7192" max="7197" width="16.5" customWidth="1"/>
    <col min="7199" max="7199" width="3.5" customWidth="1"/>
    <col min="7200" max="7200" width="4.5" customWidth="1"/>
    <col min="7201" max="7201" width="15.5" customWidth="1"/>
    <col min="7202" max="7202" width="15.625" customWidth="1"/>
    <col min="7203" max="7208" width="16.5" customWidth="1"/>
    <col min="7210" max="7210" width="3.5" customWidth="1"/>
    <col min="7211" max="7211" width="4.5" customWidth="1"/>
    <col min="7212" max="7212" width="15.5" customWidth="1"/>
    <col min="7213" max="7213" width="15.625" customWidth="1"/>
    <col min="7214" max="7219" width="16.5" customWidth="1"/>
    <col min="7221" max="7221" width="3.5" customWidth="1"/>
    <col min="7222" max="7222" width="4.5" customWidth="1"/>
    <col min="7223" max="7223" width="15.5" customWidth="1"/>
    <col min="7224" max="7224" width="15.625" customWidth="1"/>
    <col min="7225" max="7230" width="16.5" customWidth="1"/>
    <col min="7232" max="7232" width="3.5" customWidth="1"/>
    <col min="7233" max="7233" width="4.5" customWidth="1"/>
    <col min="7234" max="7234" width="15.5" customWidth="1"/>
    <col min="7235" max="7235" width="15.625" customWidth="1"/>
    <col min="7236" max="7241" width="16.5" customWidth="1"/>
    <col min="7243" max="7243" width="3.5" customWidth="1"/>
    <col min="7244" max="7244" width="4.5" customWidth="1"/>
    <col min="7245" max="7245" width="15.5" customWidth="1"/>
    <col min="7246" max="7246" width="15.625" customWidth="1"/>
    <col min="7247" max="7252" width="16.5" customWidth="1"/>
    <col min="7254" max="7254" width="3.5" customWidth="1"/>
    <col min="7255" max="7255" width="4.5" customWidth="1"/>
    <col min="7256" max="7256" width="15.5" customWidth="1"/>
    <col min="7257" max="7257" width="15.625" customWidth="1"/>
    <col min="7258" max="7263" width="16.5" customWidth="1"/>
    <col min="7264" max="7264" width="8.5" customWidth="1"/>
    <col min="7265" max="7265" width="3.5" customWidth="1"/>
    <col min="7266" max="7266" width="4.5" customWidth="1"/>
    <col min="7267" max="7267" width="15.5" customWidth="1"/>
    <col min="7268" max="7268" width="15.625" customWidth="1"/>
    <col min="7269" max="7274" width="16.5" customWidth="1"/>
    <col min="7276" max="7276" width="3.5" customWidth="1"/>
    <col min="7277" max="7277" width="4.5" customWidth="1"/>
    <col min="7278" max="7278" width="15.5" customWidth="1"/>
    <col min="7279" max="7279" width="15.625" customWidth="1"/>
    <col min="7280" max="7285" width="16.5" customWidth="1"/>
    <col min="7287" max="7287" width="3.5" customWidth="1"/>
    <col min="7288" max="7288" width="4.5" customWidth="1"/>
    <col min="7289" max="7289" width="15.5" customWidth="1"/>
    <col min="7290" max="7290" width="15.625" customWidth="1"/>
    <col min="7291" max="7296" width="16.5" customWidth="1"/>
    <col min="7298" max="7298" width="3.5" customWidth="1"/>
    <col min="7299" max="7299" width="4.5" customWidth="1"/>
    <col min="7300" max="7300" width="15.5" customWidth="1"/>
    <col min="7301" max="7301" width="15.625" customWidth="1"/>
    <col min="7302" max="7307" width="16.5" customWidth="1"/>
    <col min="7309" max="7309" width="3.5" customWidth="1"/>
    <col min="7310" max="7310" width="4.5" customWidth="1"/>
    <col min="7311" max="7311" width="15.5" customWidth="1"/>
    <col min="7312" max="7312" width="15.625" customWidth="1"/>
    <col min="7313" max="7318" width="16.5" customWidth="1"/>
    <col min="7320" max="7320" width="3.5" customWidth="1"/>
    <col min="7321" max="7321" width="4.5" customWidth="1"/>
    <col min="7322" max="7322" width="15.5" customWidth="1"/>
    <col min="7323" max="7323" width="15.625" customWidth="1"/>
    <col min="7324" max="7329" width="16.5" customWidth="1"/>
    <col min="7344" max="7344" width="3.5" customWidth="1"/>
    <col min="7345" max="7345" width="4.5" customWidth="1"/>
    <col min="7346" max="7346" width="15.5" customWidth="1"/>
    <col min="7347" max="7347" width="15.625" customWidth="1"/>
    <col min="7348" max="7348" width="18.375" customWidth="1"/>
    <col min="7349" max="7349" width="16.5" customWidth="1"/>
    <col min="7350" max="7350" width="19" customWidth="1"/>
    <col min="7351" max="7353" width="16.5" customWidth="1"/>
    <col min="7355" max="7355" width="5" customWidth="1"/>
    <col min="7356" max="7356" width="3.5" customWidth="1"/>
    <col min="7357" max="7357" width="4.5" customWidth="1"/>
    <col min="7358" max="7358" width="15.5" customWidth="1"/>
    <col min="7359" max="7359" width="15.625" customWidth="1"/>
    <col min="7360" max="7366" width="16.5" customWidth="1"/>
    <col min="7367" max="7367" width="3.5" customWidth="1"/>
    <col min="7368" max="7368" width="6.625" customWidth="1"/>
    <col min="7369" max="7369" width="15.5" customWidth="1"/>
    <col min="7370" max="7370" width="15.625" customWidth="1"/>
    <col min="7371" max="7376" width="16.5" customWidth="1"/>
    <col min="7378" max="7378" width="3.5" customWidth="1"/>
    <col min="7379" max="7379" width="4.5" customWidth="1"/>
    <col min="7380" max="7380" width="15.5" customWidth="1"/>
    <col min="7381" max="7381" width="15.625" customWidth="1"/>
    <col min="7382" max="7387" width="16.5" customWidth="1"/>
    <col min="7389" max="7389" width="3.5" customWidth="1"/>
    <col min="7390" max="7390" width="4.5" customWidth="1"/>
    <col min="7391" max="7391" width="15.5" customWidth="1"/>
    <col min="7392" max="7392" width="15.625" customWidth="1"/>
    <col min="7393" max="7398" width="16.5" customWidth="1"/>
    <col min="7400" max="7400" width="3.5" customWidth="1"/>
    <col min="7401" max="7401" width="4.5" customWidth="1"/>
    <col min="7402" max="7402" width="15.5" customWidth="1"/>
    <col min="7403" max="7403" width="15.625" customWidth="1"/>
    <col min="7404" max="7409" width="16.5" customWidth="1"/>
    <col min="7411" max="7411" width="3.5" customWidth="1"/>
    <col min="7412" max="7412" width="4.5" customWidth="1"/>
    <col min="7413" max="7413" width="15.5" customWidth="1"/>
    <col min="7414" max="7414" width="15.625" customWidth="1"/>
    <col min="7415" max="7420" width="16.5" customWidth="1"/>
    <col min="7422" max="7422" width="3.5" customWidth="1"/>
    <col min="7423" max="7423" width="4.5" customWidth="1"/>
    <col min="7424" max="7424" width="15.5" customWidth="1"/>
    <col min="7425" max="7425" width="15.625" customWidth="1"/>
    <col min="7426" max="7431" width="16.5" customWidth="1"/>
    <col min="7433" max="7433" width="3.5" customWidth="1"/>
    <col min="7434" max="7434" width="4.5" customWidth="1"/>
    <col min="7435" max="7435" width="15.5" customWidth="1"/>
    <col min="7436" max="7436" width="15.625" customWidth="1"/>
    <col min="7437" max="7442" width="16.5" customWidth="1"/>
    <col min="7444" max="7444" width="3.5" customWidth="1"/>
    <col min="7445" max="7445" width="4.5" customWidth="1"/>
    <col min="7446" max="7446" width="15.5" customWidth="1"/>
    <col min="7447" max="7447" width="15.625" customWidth="1"/>
    <col min="7448" max="7453" width="16.5" customWidth="1"/>
    <col min="7455" max="7455" width="3.5" customWidth="1"/>
    <col min="7456" max="7456" width="4.5" customWidth="1"/>
    <col min="7457" max="7457" width="15.5" customWidth="1"/>
    <col min="7458" max="7458" width="15.625" customWidth="1"/>
    <col min="7459" max="7464" width="16.5" customWidth="1"/>
    <col min="7466" max="7466" width="3.5" customWidth="1"/>
    <col min="7467" max="7467" width="4.5" customWidth="1"/>
    <col min="7468" max="7468" width="15.5" customWidth="1"/>
    <col min="7469" max="7469" width="15.625" customWidth="1"/>
    <col min="7470" max="7475" width="16.5" customWidth="1"/>
    <col min="7477" max="7477" width="3.5" customWidth="1"/>
    <col min="7478" max="7478" width="4.5" customWidth="1"/>
    <col min="7479" max="7479" width="15.5" customWidth="1"/>
    <col min="7480" max="7480" width="15.625" customWidth="1"/>
    <col min="7481" max="7486" width="16.5" customWidth="1"/>
    <col min="7488" max="7488" width="3.5" customWidth="1"/>
    <col min="7489" max="7489" width="4.5" customWidth="1"/>
    <col min="7490" max="7490" width="15.5" customWidth="1"/>
    <col min="7491" max="7491" width="15.625" customWidth="1"/>
    <col min="7492" max="7497" width="16.5" customWidth="1"/>
    <col min="7499" max="7499" width="3.5" customWidth="1"/>
    <col min="7500" max="7500" width="4.5" customWidth="1"/>
    <col min="7501" max="7501" width="15.5" customWidth="1"/>
    <col min="7502" max="7502" width="15.625" customWidth="1"/>
    <col min="7503" max="7508" width="16.5" customWidth="1"/>
    <col min="7510" max="7510" width="3.5" customWidth="1"/>
    <col min="7511" max="7511" width="4.5" customWidth="1"/>
    <col min="7512" max="7512" width="15.5" customWidth="1"/>
    <col min="7513" max="7513" width="15.625" customWidth="1"/>
    <col min="7514" max="7519" width="16.5" customWidth="1"/>
    <col min="7520" max="7520" width="8.5" customWidth="1"/>
    <col min="7521" max="7521" width="3.5" customWidth="1"/>
    <col min="7522" max="7522" width="4.5" customWidth="1"/>
    <col min="7523" max="7523" width="15.5" customWidth="1"/>
    <col min="7524" max="7524" width="15.625" customWidth="1"/>
    <col min="7525" max="7530" width="16.5" customWidth="1"/>
    <col min="7532" max="7532" width="3.5" customWidth="1"/>
    <col min="7533" max="7533" width="4.5" customWidth="1"/>
    <col min="7534" max="7534" width="15.5" customWidth="1"/>
    <col min="7535" max="7535" width="15.625" customWidth="1"/>
    <col min="7536" max="7541" width="16.5" customWidth="1"/>
    <col min="7543" max="7543" width="3.5" customWidth="1"/>
    <col min="7544" max="7544" width="4.5" customWidth="1"/>
    <col min="7545" max="7545" width="15.5" customWidth="1"/>
    <col min="7546" max="7546" width="15.625" customWidth="1"/>
    <col min="7547" max="7552" width="16.5" customWidth="1"/>
    <col min="7554" max="7554" width="3.5" customWidth="1"/>
    <col min="7555" max="7555" width="4.5" customWidth="1"/>
    <col min="7556" max="7556" width="15.5" customWidth="1"/>
    <col min="7557" max="7557" width="15.625" customWidth="1"/>
    <col min="7558" max="7563" width="16.5" customWidth="1"/>
    <col min="7565" max="7565" width="3.5" customWidth="1"/>
    <col min="7566" max="7566" width="4.5" customWidth="1"/>
    <col min="7567" max="7567" width="15.5" customWidth="1"/>
    <col min="7568" max="7568" width="15.625" customWidth="1"/>
    <col min="7569" max="7574" width="16.5" customWidth="1"/>
    <col min="7576" max="7576" width="3.5" customWidth="1"/>
    <col min="7577" max="7577" width="4.5" customWidth="1"/>
    <col min="7578" max="7578" width="15.5" customWidth="1"/>
    <col min="7579" max="7579" width="15.625" customWidth="1"/>
    <col min="7580" max="7585" width="16.5" customWidth="1"/>
    <col min="7600" max="7600" width="3.5" customWidth="1"/>
    <col min="7601" max="7601" width="4.5" customWidth="1"/>
    <col min="7602" max="7602" width="15.5" customWidth="1"/>
    <col min="7603" max="7603" width="15.625" customWidth="1"/>
    <col min="7604" max="7604" width="18.375" customWidth="1"/>
    <col min="7605" max="7605" width="16.5" customWidth="1"/>
    <col min="7606" max="7606" width="19" customWidth="1"/>
    <col min="7607" max="7609" width="16.5" customWidth="1"/>
    <col min="7611" max="7611" width="5" customWidth="1"/>
    <col min="7612" max="7612" width="3.5" customWidth="1"/>
    <col min="7613" max="7613" width="4.5" customWidth="1"/>
    <col min="7614" max="7614" width="15.5" customWidth="1"/>
    <col min="7615" max="7615" width="15.625" customWidth="1"/>
    <col min="7616" max="7622" width="16.5" customWidth="1"/>
    <col min="7623" max="7623" width="3.5" customWidth="1"/>
    <col min="7624" max="7624" width="6.625" customWidth="1"/>
    <col min="7625" max="7625" width="15.5" customWidth="1"/>
    <col min="7626" max="7626" width="15.625" customWidth="1"/>
    <col min="7627" max="7632" width="16.5" customWidth="1"/>
    <col min="7634" max="7634" width="3.5" customWidth="1"/>
    <col min="7635" max="7635" width="4.5" customWidth="1"/>
    <col min="7636" max="7636" width="15.5" customWidth="1"/>
    <col min="7637" max="7637" width="15.625" customWidth="1"/>
    <col min="7638" max="7643" width="16.5" customWidth="1"/>
    <col min="7645" max="7645" width="3.5" customWidth="1"/>
    <col min="7646" max="7646" width="4.5" customWidth="1"/>
    <col min="7647" max="7647" width="15.5" customWidth="1"/>
    <col min="7648" max="7648" width="15.625" customWidth="1"/>
    <col min="7649" max="7654" width="16.5" customWidth="1"/>
    <col min="7656" max="7656" width="3.5" customWidth="1"/>
    <col min="7657" max="7657" width="4.5" customWidth="1"/>
    <col min="7658" max="7658" width="15.5" customWidth="1"/>
    <col min="7659" max="7659" width="15.625" customWidth="1"/>
    <col min="7660" max="7665" width="16.5" customWidth="1"/>
    <col min="7667" max="7667" width="3.5" customWidth="1"/>
    <col min="7668" max="7668" width="4.5" customWidth="1"/>
    <col min="7669" max="7669" width="15.5" customWidth="1"/>
    <col min="7670" max="7670" width="15.625" customWidth="1"/>
    <col min="7671" max="7676" width="16.5" customWidth="1"/>
    <col min="7678" max="7678" width="3.5" customWidth="1"/>
    <col min="7679" max="7679" width="4.5" customWidth="1"/>
    <col min="7680" max="7680" width="15.5" customWidth="1"/>
    <col min="7681" max="7681" width="15.625" customWidth="1"/>
    <col min="7682" max="7687" width="16.5" customWidth="1"/>
    <col min="7689" max="7689" width="3.5" customWidth="1"/>
    <col min="7690" max="7690" width="4.5" customWidth="1"/>
    <col min="7691" max="7691" width="15.5" customWidth="1"/>
    <col min="7692" max="7692" width="15.625" customWidth="1"/>
    <col min="7693" max="7698" width="16.5" customWidth="1"/>
    <col min="7700" max="7700" width="3.5" customWidth="1"/>
    <col min="7701" max="7701" width="4.5" customWidth="1"/>
    <col min="7702" max="7702" width="15.5" customWidth="1"/>
    <col min="7703" max="7703" width="15.625" customWidth="1"/>
    <col min="7704" max="7709" width="16.5" customWidth="1"/>
    <col min="7711" max="7711" width="3.5" customWidth="1"/>
    <col min="7712" max="7712" width="4.5" customWidth="1"/>
    <col min="7713" max="7713" width="15.5" customWidth="1"/>
    <col min="7714" max="7714" width="15.625" customWidth="1"/>
    <col min="7715" max="7720" width="16.5" customWidth="1"/>
    <col min="7722" max="7722" width="3.5" customWidth="1"/>
    <col min="7723" max="7723" width="4.5" customWidth="1"/>
    <col min="7724" max="7724" width="15.5" customWidth="1"/>
    <col min="7725" max="7725" width="15.625" customWidth="1"/>
    <col min="7726" max="7731" width="16.5" customWidth="1"/>
    <col min="7733" max="7733" width="3.5" customWidth="1"/>
    <col min="7734" max="7734" width="4.5" customWidth="1"/>
    <col min="7735" max="7735" width="15.5" customWidth="1"/>
    <col min="7736" max="7736" width="15.625" customWidth="1"/>
    <col min="7737" max="7742" width="16.5" customWidth="1"/>
    <col min="7744" max="7744" width="3.5" customWidth="1"/>
    <col min="7745" max="7745" width="4.5" customWidth="1"/>
    <col min="7746" max="7746" width="15.5" customWidth="1"/>
    <col min="7747" max="7747" width="15.625" customWidth="1"/>
    <col min="7748" max="7753" width="16.5" customWidth="1"/>
    <col min="7755" max="7755" width="3.5" customWidth="1"/>
    <col min="7756" max="7756" width="4.5" customWidth="1"/>
    <col min="7757" max="7757" width="15.5" customWidth="1"/>
    <col min="7758" max="7758" width="15.625" customWidth="1"/>
    <col min="7759" max="7764" width="16.5" customWidth="1"/>
    <col min="7766" max="7766" width="3.5" customWidth="1"/>
    <col min="7767" max="7767" width="4.5" customWidth="1"/>
    <col min="7768" max="7768" width="15.5" customWidth="1"/>
    <col min="7769" max="7769" width="15.625" customWidth="1"/>
    <col min="7770" max="7775" width="16.5" customWidth="1"/>
    <col min="7776" max="7776" width="8.5" customWidth="1"/>
    <col min="7777" max="7777" width="3.5" customWidth="1"/>
    <col min="7778" max="7778" width="4.5" customWidth="1"/>
    <col min="7779" max="7779" width="15.5" customWidth="1"/>
    <col min="7780" max="7780" width="15.625" customWidth="1"/>
    <col min="7781" max="7786" width="16.5" customWidth="1"/>
    <col min="7788" max="7788" width="3.5" customWidth="1"/>
    <col min="7789" max="7789" width="4.5" customWidth="1"/>
    <col min="7790" max="7790" width="15.5" customWidth="1"/>
    <col min="7791" max="7791" width="15.625" customWidth="1"/>
    <col min="7792" max="7797" width="16.5" customWidth="1"/>
    <col min="7799" max="7799" width="3.5" customWidth="1"/>
    <col min="7800" max="7800" width="4.5" customWidth="1"/>
    <col min="7801" max="7801" width="15.5" customWidth="1"/>
    <col min="7802" max="7802" width="15.625" customWidth="1"/>
    <col min="7803" max="7808" width="16.5" customWidth="1"/>
    <col min="7810" max="7810" width="3.5" customWidth="1"/>
    <col min="7811" max="7811" width="4.5" customWidth="1"/>
    <col min="7812" max="7812" width="15.5" customWidth="1"/>
    <col min="7813" max="7813" width="15.625" customWidth="1"/>
    <col min="7814" max="7819" width="16.5" customWidth="1"/>
    <col min="7821" max="7821" width="3.5" customWidth="1"/>
    <col min="7822" max="7822" width="4.5" customWidth="1"/>
    <col min="7823" max="7823" width="15.5" customWidth="1"/>
    <col min="7824" max="7824" width="15.625" customWidth="1"/>
    <col min="7825" max="7830" width="16.5" customWidth="1"/>
    <col min="7832" max="7832" width="3.5" customWidth="1"/>
    <col min="7833" max="7833" width="4.5" customWidth="1"/>
    <col min="7834" max="7834" width="15.5" customWidth="1"/>
    <col min="7835" max="7835" width="15.625" customWidth="1"/>
    <col min="7836" max="7841" width="16.5" customWidth="1"/>
    <col min="7856" max="7856" width="3.5" customWidth="1"/>
    <col min="7857" max="7857" width="4.5" customWidth="1"/>
    <col min="7858" max="7858" width="15.5" customWidth="1"/>
    <col min="7859" max="7859" width="15.625" customWidth="1"/>
    <col min="7860" max="7860" width="18.375" customWidth="1"/>
    <col min="7861" max="7861" width="16.5" customWidth="1"/>
    <col min="7862" max="7862" width="19" customWidth="1"/>
    <col min="7863" max="7865" width="16.5" customWidth="1"/>
    <col min="7867" max="7867" width="5" customWidth="1"/>
    <col min="7868" max="7868" width="3.5" customWidth="1"/>
    <col min="7869" max="7869" width="4.5" customWidth="1"/>
    <col min="7870" max="7870" width="15.5" customWidth="1"/>
    <col min="7871" max="7871" width="15.625" customWidth="1"/>
    <col min="7872" max="7878" width="16.5" customWidth="1"/>
    <col min="7879" max="7879" width="3.5" customWidth="1"/>
    <col min="7880" max="7880" width="6.625" customWidth="1"/>
    <col min="7881" max="7881" width="15.5" customWidth="1"/>
    <col min="7882" max="7882" width="15.625" customWidth="1"/>
    <col min="7883" max="7888" width="16.5" customWidth="1"/>
    <col min="7890" max="7890" width="3.5" customWidth="1"/>
    <col min="7891" max="7891" width="4.5" customWidth="1"/>
    <col min="7892" max="7892" width="15.5" customWidth="1"/>
    <col min="7893" max="7893" width="15.625" customWidth="1"/>
    <col min="7894" max="7899" width="16.5" customWidth="1"/>
    <col min="7901" max="7901" width="3.5" customWidth="1"/>
    <col min="7902" max="7902" width="4.5" customWidth="1"/>
    <col min="7903" max="7903" width="15.5" customWidth="1"/>
    <col min="7904" max="7904" width="15.625" customWidth="1"/>
    <col min="7905" max="7910" width="16.5" customWidth="1"/>
    <col min="7912" max="7912" width="3.5" customWidth="1"/>
    <col min="7913" max="7913" width="4.5" customWidth="1"/>
    <col min="7914" max="7914" width="15.5" customWidth="1"/>
    <col min="7915" max="7915" width="15.625" customWidth="1"/>
    <col min="7916" max="7921" width="16.5" customWidth="1"/>
    <col min="7923" max="7923" width="3.5" customWidth="1"/>
    <col min="7924" max="7924" width="4.5" customWidth="1"/>
    <col min="7925" max="7925" width="15.5" customWidth="1"/>
    <col min="7926" max="7926" width="15.625" customWidth="1"/>
    <col min="7927" max="7932" width="16.5" customWidth="1"/>
    <col min="7934" max="7934" width="3.5" customWidth="1"/>
    <col min="7935" max="7935" width="4.5" customWidth="1"/>
    <col min="7936" max="7936" width="15.5" customWidth="1"/>
    <col min="7937" max="7937" width="15.625" customWidth="1"/>
    <col min="7938" max="7943" width="16.5" customWidth="1"/>
    <col min="7945" max="7945" width="3.5" customWidth="1"/>
    <col min="7946" max="7946" width="4.5" customWidth="1"/>
    <col min="7947" max="7947" width="15.5" customWidth="1"/>
    <col min="7948" max="7948" width="15.625" customWidth="1"/>
    <col min="7949" max="7954" width="16.5" customWidth="1"/>
    <col min="7956" max="7956" width="3.5" customWidth="1"/>
    <col min="7957" max="7957" width="4.5" customWidth="1"/>
    <col min="7958" max="7958" width="15.5" customWidth="1"/>
    <col min="7959" max="7959" width="15.625" customWidth="1"/>
    <col min="7960" max="7965" width="16.5" customWidth="1"/>
    <col min="7967" max="7967" width="3.5" customWidth="1"/>
    <col min="7968" max="7968" width="4.5" customWidth="1"/>
    <col min="7969" max="7969" width="15.5" customWidth="1"/>
    <col min="7970" max="7970" width="15.625" customWidth="1"/>
    <col min="7971" max="7976" width="16.5" customWidth="1"/>
    <col min="7978" max="7978" width="3.5" customWidth="1"/>
    <col min="7979" max="7979" width="4.5" customWidth="1"/>
    <col min="7980" max="7980" width="15.5" customWidth="1"/>
    <col min="7981" max="7981" width="15.625" customWidth="1"/>
    <col min="7982" max="7987" width="16.5" customWidth="1"/>
    <col min="7989" max="7989" width="3.5" customWidth="1"/>
    <col min="7990" max="7990" width="4.5" customWidth="1"/>
    <col min="7991" max="7991" width="15.5" customWidth="1"/>
    <col min="7992" max="7992" width="15.625" customWidth="1"/>
    <col min="7993" max="7998" width="16.5" customWidth="1"/>
    <col min="8000" max="8000" width="3.5" customWidth="1"/>
    <col min="8001" max="8001" width="4.5" customWidth="1"/>
    <col min="8002" max="8002" width="15.5" customWidth="1"/>
    <col min="8003" max="8003" width="15.625" customWidth="1"/>
    <col min="8004" max="8009" width="16.5" customWidth="1"/>
    <col min="8011" max="8011" width="3.5" customWidth="1"/>
    <col min="8012" max="8012" width="4.5" customWidth="1"/>
    <col min="8013" max="8013" width="15.5" customWidth="1"/>
    <col min="8014" max="8014" width="15.625" customWidth="1"/>
    <col min="8015" max="8020" width="16.5" customWidth="1"/>
    <col min="8022" max="8022" width="3.5" customWidth="1"/>
    <col min="8023" max="8023" width="4.5" customWidth="1"/>
    <col min="8024" max="8024" width="15.5" customWidth="1"/>
    <col min="8025" max="8025" width="15.625" customWidth="1"/>
    <col min="8026" max="8031" width="16.5" customWidth="1"/>
    <col min="8032" max="8032" width="8.5" customWidth="1"/>
    <col min="8033" max="8033" width="3.5" customWidth="1"/>
    <col min="8034" max="8034" width="4.5" customWidth="1"/>
    <col min="8035" max="8035" width="15.5" customWidth="1"/>
    <col min="8036" max="8036" width="15.625" customWidth="1"/>
    <col min="8037" max="8042" width="16.5" customWidth="1"/>
    <col min="8044" max="8044" width="3.5" customWidth="1"/>
    <col min="8045" max="8045" width="4.5" customWidth="1"/>
    <col min="8046" max="8046" width="15.5" customWidth="1"/>
    <col min="8047" max="8047" width="15.625" customWidth="1"/>
    <col min="8048" max="8053" width="16.5" customWidth="1"/>
    <col min="8055" max="8055" width="3.5" customWidth="1"/>
    <col min="8056" max="8056" width="4.5" customWidth="1"/>
    <col min="8057" max="8057" width="15.5" customWidth="1"/>
    <col min="8058" max="8058" width="15.625" customWidth="1"/>
    <col min="8059" max="8064" width="16.5" customWidth="1"/>
    <col min="8066" max="8066" width="3.5" customWidth="1"/>
    <col min="8067" max="8067" width="4.5" customWidth="1"/>
    <col min="8068" max="8068" width="15.5" customWidth="1"/>
    <col min="8069" max="8069" width="15.625" customWidth="1"/>
    <col min="8070" max="8075" width="16.5" customWidth="1"/>
    <col min="8077" max="8077" width="3.5" customWidth="1"/>
    <col min="8078" max="8078" width="4.5" customWidth="1"/>
    <col min="8079" max="8079" width="15.5" customWidth="1"/>
    <col min="8080" max="8080" width="15.625" customWidth="1"/>
    <col min="8081" max="8086" width="16.5" customWidth="1"/>
    <col min="8088" max="8088" width="3.5" customWidth="1"/>
    <col min="8089" max="8089" width="4.5" customWidth="1"/>
    <col min="8090" max="8090" width="15.5" customWidth="1"/>
    <col min="8091" max="8091" width="15.625" customWidth="1"/>
    <col min="8092" max="8097" width="16.5" customWidth="1"/>
    <col min="8112" max="8112" width="3.5" customWidth="1"/>
    <col min="8113" max="8113" width="4.5" customWidth="1"/>
    <col min="8114" max="8114" width="15.5" customWidth="1"/>
    <col min="8115" max="8115" width="15.625" customWidth="1"/>
    <col min="8116" max="8116" width="18.375" customWidth="1"/>
    <col min="8117" max="8117" width="16.5" customWidth="1"/>
    <col min="8118" max="8118" width="19" customWidth="1"/>
    <col min="8119" max="8121" width="16.5" customWidth="1"/>
    <col min="8123" max="8123" width="5" customWidth="1"/>
    <col min="8124" max="8124" width="3.5" customWidth="1"/>
    <col min="8125" max="8125" width="4.5" customWidth="1"/>
    <col min="8126" max="8126" width="15.5" customWidth="1"/>
    <col min="8127" max="8127" width="15.625" customWidth="1"/>
    <col min="8128" max="8134" width="16.5" customWidth="1"/>
    <col min="8135" max="8135" width="3.5" customWidth="1"/>
    <col min="8136" max="8136" width="6.625" customWidth="1"/>
    <col min="8137" max="8137" width="15.5" customWidth="1"/>
    <col min="8138" max="8138" width="15.625" customWidth="1"/>
    <col min="8139" max="8144" width="16.5" customWidth="1"/>
    <col min="8146" max="8146" width="3.5" customWidth="1"/>
    <col min="8147" max="8147" width="4.5" customWidth="1"/>
    <col min="8148" max="8148" width="15.5" customWidth="1"/>
    <col min="8149" max="8149" width="15.625" customWidth="1"/>
    <col min="8150" max="8155" width="16.5" customWidth="1"/>
    <col min="8157" max="8157" width="3.5" customWidth="1"/>
    <col min="8158" max="8158" width="4.5" customWidth="1"/>
    <col min="8159" max="8159" width="15.5" customWidth="1"/>
    <col min="8160" max="8160" width="15.625" customWidth="1"/>
    <col min="8161" max="8166" width="16.5" customWidth="1"/>
    <col min="8168" max="8168" width="3.5" customWidth="1"/>
    <col min="8169" max="8169" width="4.5" customWidth="1"/>
    <col min="8170" max="8170" width="15.5" customWidth="1"/>
    <col min="8171" max="8171" width="15.625" customWidth="1"/>
    <col min="8172" max="8177" width="16.5" customWidth="1"/>
    <col min="8179" max="8179" width="3.5" customWidth="1"/>
    <col min="8180" max="8180" width="4.5" customWidth="1"/>
    <col min="8181" max="8181" width="15.5" customWidth="1"/>
    <col min="8182" max="8182" width="15.625" customWidth="1"/>
    <col min="8183" max="8188" width="16.5" customWidth="1"/>
    <col min="8190" max="8190" width="3.5" customWidth="1"/>
    <col min="8191" max="8191" width="4.5" customWidth="1"/>
    <col min="8192" max="8192" width="15.5" customWidth="1"/>
    <col min="8193" max="8193" width="15.625" customWidth="1"/>
    <col min="8194" max="8199" width="16.5" customWidth="1"/>
    <col min="8201" max="8201" width="3.5" customWidth="1"/>
    <col min="8202" max="8202" width="4.5" customWidth="1"/>
    <col min="8203" max="8203" width="15.5" customWidth="1"/>
    <col min="8204" max="8204" width="15.625" customWidth="1"/>
    <col min="8205" max="8210" width="16.5" customWidth="1"/>
    <col min="8212" max="8212" width="3.5" customWidth="1"/>
    <col min="8213" max="8213" width="4.5" customWidth="1"/>
    <col min="8214" max="8214" width="15.5" customWidth="1"/>
    <col min="8215" max="8215" width="15.625" customWidth="1"/>
    <col min="8216" max="8221" width="16.5" customWidth="1"/>
    <col min="8223" max="8223" width="3.5" customWidth="1"/>
    <col min="8224" max="8224" width="4.5" customWidth="1"/>
    <col min="8225" max="8225" width="15.5" customWidth="1"/>
    <col min="8226" max="8226" width="15.625" customWidth="1"/>
    <col min="8227" max="8232" width="16.5" customWidth="1"/>
    <col min="8234" max="8234" width="3.5" customWidth="1"/>
    <col min="8235" max="8235" width="4.5" customWidth="1"/>
    <col min="8236" max="8236" width="15.5" customWidth="1"/>
    <col min="8237" max="8237" width="15.625" customWidth="1"/>
    <col min="8238" max="8243" width="16.5" customWidth="1"/>
    <col min="8245" max="8245" width="3.5" customWidth="1"/>
    <col min="8246" max="8246" width="4.5" customWidth="1"/>
    <col min="8247" max="8247" width="15.5" customWidth="1"/>
    <col min="8248" max="8248" width="15.625" customWidth="1"/>
    <col min="8249" max="8254" width="16.5" customWidth="1"/>
    <col min="8256" max="8256" width="3.5" customWidth="1"/>
    <col min="8257" max="8257" width="4.5" customWidth="1"/>
    <col min="8258" max="8258" width="15.5" customWidth="1"/>
    <col min="8259" max="8259" width="15.625" customWidth="1"/>
    <col min="8260" max="8265" width="16.5" customWidth="1"/>
    <col min="8267" max="8267" width="3.5" customWidth="1"/>
    <col min="8268" max="8268" width="4.5" customWidth="1"/>
    <col min="8269" max="8269" width="15.5" customWidth="1"/>
    <col min="8270" max="8270" width="15.625" customWidth="1"/>
    <col min="8271" max="8276" width="16.5" customWidth="1"/>
    <col min="8278" max="8278" width="3.5" customWidth="1"/>
    <col min="8279" max="8279" width="4.5" customWidth="1"/>
    <col min="8280" max="8280" width="15.5" customWidth="1"/>
    <col min="8281" max="8281" width="15.625" customWidth="1"/>
    <col min="8282" max="8287" width="16.5" customWidth="1"/>
    <col min="8288" max="8288" width="8.5" customWidth="1"/>
    <col min="8289" max="8289" width="3.5" customWidth="1"/>
    <col min="8290" max="8290" width="4.5" customWidth="1"/>
    <col min="8291" max="8291" width="15.5" customWidth="1"/>
    <col min="8292" max="8292" width="15.625" customWidth="1"/>
    <col min="8293" max="8298" width="16.5" customWidth="1"/>
    <col min="8300" max="8300" width="3.5" customWidth="1"/>
    <col min="8301" max="8301" width="4.5" customWidth="1"/>
    <col min="8302" max="8302" width="15.5" customWidth="1"/>
    <col min="8303" max="8303" width="15.625" customWidth="1"/>
    <col min="8304" max="8309" width="16.5" customWidth="1"/>
    <col min="8311" max="8311" width="3.5" customWidth="1"/>
    <col min="8312" max="8312" width="4.5" customWidth="1"/>
    <col min="8313" max="8313" width="15.5" customWidth="1"/>
    <col min="8314" max="8314" width="15.625" customWidth="1"/>
    <col min="8315" max="8320" width="16.5" customWidth="1"/>
    <col min="8322" max="8322" width="3.5" customWidth="1"/>
    <col min="8323" max="8323" width="4.5" customWidth="1"/>
    <col min="8324" max="8324" width="15.5" customWidth="1"/>
    <col min="8325" max="8325" width="15.625" customWidth="1"/>
    <col min="8326" max="8331" width="16.5" customWidth="1"/>
    <col min="8333" max="8333" width="3.5" customWidth="1"/>
    <col min="8334" max="8334" width="4.5" customWidth="1"/>
    <col min="8335" max="8335" width="15.5" customWidth="1"/>
    <col min="8336" max="8336" width="15.625" customWidth="1"/>
    <col min="8337" max="8342" width="16.5" customWidth="1"/>
    <col min="8344" max="8344" width="3.5" customWidth="1"/>
    <col min="8345" max="8345" width="4.5" customWidth="1"/>
    <col min="8346" max="8346" width="15.5" customWidth="1"/>
    <col min="8347" max="8347" width="15.625" customWidth="1"/>
    <col min="8348" max="8353" width="16.5" customWidth="1"/>
    <col min="8368" max="8368" width="3.5" customWidth="1"/>
    <col min="8369" max="8369" width="4.5" customWidth="1"/>
    <col min="8370" max="8370" width="15.5" customWidth="1"/>
    <col min="8371" max="8371" width="15.625" customWidth="1"/>
    <col min="8372" max="8372" width="18.375" customWidth="1"/>
    <col min="8373" max="8373" width="16.5" customWidth="1"/>
    <col min="8374" max="8374" width="19" customWidth="1"/>
    <col min="8375" max="8377" width="16.5" customWidth="1"/>
    <col min="8379" max="8379" width="5" customWidth="1"/>
    <col min="8380" max="8380" width="3.5" customWidth="1"/>
    <col min="8381" max="8381" width="4.5" customWidth="1"/>
    <col min="8382" max="8382" width="15.5" customWidth="1"/>
    <col min="8383" max="8383" width="15.625" customWidth="1"/>
    <col min="8384" max="8390" width="16.5" customWidth="1"/>
    <col min="8391" max="8391" width="3.5" customWidth="1"/>
    <col min="8392" max="8392" width="6.625" customWidth="1"/>
    <col min="8393" max="8393" width="15.5" customWidth="1"/>
    <col min="8394" max="8394" width="15.625" customWidth="1"/>
    <col min="8395" max="8400" width="16.5" customWidth="1"/>
    <col min="8402" max="8402" width="3.5" customWidth="1"/>
    <col min="8403" max="8403" width="4.5" customWidth="1"/>
    <col min="8404" max="8404" width="15.5" customWidth="1"/>
    <col min="8405" max="8405" width="15.625" customWidth="1"/>
    <col min="8406" max="8411" width="16.5" customWidth="1"/>
    <col min="8413" max="8413" width="3.5" customWidth="1"/>
    <col min="8414" max="8414" width="4.5" customWidth="1"/>
    <col min="8415" max="8415" width="15.5" customWidth="1"/>
    <col min="8416" max="8416" width="15.625" customWidth="1"/>
    <col min="8417" max="8422" width="16.5" customWidth="1"/>
    <col min="8424" max="8424" width="3.5" customWidth="1"/>
    <col min="8425" max="8425" width="4.5" customWidth="1"/>
    <col min="8426" max="8426" width="15.5" customWidth="1"/>
    <col min="8427" max="8427" width="15.625" customWidth="1"/>
    <col min="8428" max="8433" width="16.5" customWidth="1"/>
    <col min="8435" max="8435" width="3.5" customWidth="1"/>
    <col min="8436" max="8436" width="4.5" customWidth="1"/>
    <col min="8437" max="8437" width="15.5" customWidth="1"/>
    <col min="8438" max="8438" width="15.625" customWidth="1"/>
    <col min="8439" max="8444" width="16.5" customWidth="1"/>
    <col min="8446" max="8446" width="3.5" customWidth="1"/>
    <col min="8447" max="8447" width="4.5" customWidth="1"/>
    <col min="8448" max="8448" width="15.5" customWidth="1"/>
    <col min="8449" max="8449" width="15.625" customWidth="1"/>
    <col min="8450" max="8455" width="16.5" customWidth="1"/>
    <col min="8457" max="8457" width="3.5" customWidth="1"/>
    <col min="8458" max="8458" width="4.5" customWidth="1"/>
    <col min="8459" max="8459" width="15.5" customWidth="1"/>
    <col min="8460" max="8460" width="15.625" customWidth="1"/>
    <col min="8461" max="8466" width="16.5" customWidth="1"/>
    <col min="8468" max="8468" width="3.5" customWidth="1"/>
    <col min="8469" max="8469" width="4.5" customWidth="1"/>
    <col min="8470" max="8470" width="15.5" customWidth="1"/>
    <col min="8471" max="8471" width="15.625" customWidth="1"/>
    <col min="8472" max="8477" width="16.5" customWidth="1"/>
    <col min="8479" max="8479" width="3.5" customWidth="1"/>
    <col min="8480" max="8480" width="4.5" customWidth="1"/>
    <col min="8481" max="8481" width="15.5" customWidth="1"/>
    <col min="8482" max="8482" width="15.625" customWidth="1"/>
    <col min="8483" max="8488" width="16.5" customWidth="1"/>
    <col min="8490" max="8490" width="3.5" customWidth="1"/>
    <col min="8491" max="8491" width="4.5" customWidth="1"/>
    <col min="8492" max="8492" width="15.5" customWidth="1"/>
    <col min="8493" max="8493" width="15.625" customWidth="1"/>
    <col min="8494" max="8499" width="16.5" customWidth="1"/>
    <col min="8501" max="8501" width="3.5" customWidth="1"/>
    <col min="8502" max="8502" width="4.5" customWidth="1"/>
    <col min="8503" max="8503" width="15.5" customWidth="1"/>
    <col min="8504" max="8504" width="15.625" customWidth="1"/>
    <col min="8505" max="8510" width="16.5" customWidth="1"/>
    <col min="8512" max="8512" width="3.5" customWidth="1"/>
    <col min="8513" max="8513" width="4.5" customWidth="1"/>
    <col min="8514" max="8514" width="15.5" customWidth="1"/>
    <col min="8515" max="8515" width="15.625" customWidth="1"/>
    <col min="8516" max="8521" width="16.5" customWidth="1"/>
    <col min="8523" max="8523" width="3.5" customWidth="1"/>
    <col min="8524" max="8524" width="4.5" customWidth="1"/>
    <col min="8525" max="8525" width="15.5" customWidth="1"/>
    <col min="8526" max="8526" width="15.625" customWidth="1"/>
    <col min="8527" max="8532" width="16.5" customWidth="1"/>
    <col min="8534" max="8534" width="3.5" customWidth="1"/>
    <col min="8535" max="8535" width="4.5" customWidth="1"/>
    <col min="8536" max="8536" width="15.5" customWidth="1"/>
    <col min="8537" max="8537" width="15.625" customWidth="1"/>
    <col min="8538" max="8543" width="16.5" customWidth="1"/>
    <col min="8544" max="8544" width="8.5" customWidth="1"/>
    <col min="8545" max="8545" width="3.5" customWidth="1"/>
    <col min="8546" max="8546" width="4.5" customWidth="1"/>
    <col min="8547" max="8547" width="15.5" customWidth="1"/>
    <col min="8548" max="8548" width="15.625" customWidth="1"/>
    <col min="8549" max="8554" width="16.5" customWidth="1"/>
    <col min="8556" max="8556" width="3.5" customWidth="1"/>
    <col min="8557" max="8557" width="4.5" customWidth="1"/>
    <col min="8558" max="8558" width="15.5" customWidth="1"/>
    <col min="8559" max="8559" width="15.625" customWidth="1"/>
    <col min="8560" max="8565" width="16.5" customWidth="1"/>
    <col min="8567" max="8567" width="3.5" customWidth="1"/>
    <col min="8568" max="8568" width="4.5" customWidth="1"/>
    <col min="8569" max="8569" width="15.5" customWidth="1"/>
    <col min="8570" max="8570" width="15.625" customWidth="1"/>
    <col min="8571" max="8576" width="16.5" customWidth="1"/>
    <col min="8578" max="8578" width="3.5" customWidth="1"/>
    <col min="8579" max="8579" width="4.5" customWidth="1"/>
    <col min="8580" max="8580" width="15.5" customWidth="1"/>
    <col min="8581" max="8581" width="15.625" customWidth="1"/>
    <col min="8582" max="8587" width="16.5" customWidth="1"/>
    <col min="8589" max="8589" width="3.5" customWidth="1"/>
    <col min="8590" max="8590" width="4.5" customWidth="1"/>
    <col min="8591" max="8591" width="15.5" customWidth="1"/>
    <col min="8592" max="8592" width="15.625" customWidth="1"/>
    <col min="8593" max="8598" width="16.5" customWidth="1"/>
    <col min="8600" max="8600" width="3.5" customWidth="1"/>
    <col min="8601" max="8601" width="4.5" customWidth="1"/>
    <col min="8602" max="8602" width="15.5" customWidth="1"/>
    <col min="8603" max="8603" width="15.625" customWidth="1"/>
    <col min="8604" max="8609" width="16.5" customWidth="1"/>
    <col min="8624" max="8624" width="3.5" customWidth="1"/>
    <col min="8625" max="8625" width="4.5" customWidth="1"/>
    <col min="8626" max="8626" width="15.5" customWidth="1"/>
    <col min="8627" max="8627" width="15.625" customWidth="1"/>
    <col min="8628" max="8628" width="18.375" customWidth="1"/>
    <col min="8629" max="8629" width="16.5" customWidth="1"/>
    <col min="8630" max="8630" width="19" customWidth="1"/>
    <col min="8631" max="8633" width="16.5" customWidth="1"/>
    <col min="8635" max="8635" width="5" customWidth="1"/>
    <col min="8636" max="8636" width="3.5" customWidth="1"/>
    <col min="8637" max="8637" width="4.5" customWidth="1"/>
    <col min="8638" max="8638" width="15.5" customWidth="1"/>
    <col min="8639" max="8639" width="15.625" customWidth="1"/>
    <col min="8640" max="8646" width="16.5" customWidth="1"/>
    <col min="8647" max="8647" width="3.5" customWidth="1"/>
    <col min="8648" max="8648" width="6.625" customWidth="1"/>
    <col min="8649" max="8649" width="15.5" customWidth="1"/>
    <col min="8650" max="8650" width="15.625" customWidth="1"/>
    <col min="8651" max="8656" width="16.5" customWidth="1"/>
    <col min="8658" max="8658" width="3.5" customWidth="1"/>
    <col min="8659" max="8659" width="4.5" customWidth="1"/>
    <col min="8660" max="8660" width="15.5" customWidth="1"/>
    <col min="8661" max="8661" width="15.625" customWidth="1"/>
    <col min="8662" max="8667" width="16.5" customWidth="1"/>
    <col min="8669" max="8669" width="3.5" customWidth="1"/>
    <col min="8670" max="8670" width="4.5" customWidth="1"/>
    <col min="8671" max="8671" width="15.5" customWidth="1"/>
    <col min="8672" max="8672" width="15.625" customWidth="1"/>
    <col min="8673" max="8678" width="16.5" customWidth="1"/>
    <col min="8680" max="8680" width="3.5" customWidth="1"/>
    <col min="8681" max="8681" width="4.5" customWidth="1"/>
    <col min="8682" max="8682" width="15.5" customWidth="1"/>
    <col min="8683" max="8683" width="15.625" customWidth="1"/>
    <col min="8684" max="8689" width="16.5" customWidth="1"/>
    <col min="8691" max="8691" width="3.5" customWidth="1"/>
    <col min="8692" max="8692" width="4.5" customWidth="1"/>
    <col min="8693" max="8693" width="15.5" customWidth="1"/>
    <col min="8694" max="8694" width="15.625" customWidth="1"/>
    <col min="8695" max="8700" width="16.5" customWidth="1"/>
    <col min="8702" max="8702" width="3.5" customWidth="1"/>
    <col min="8703" max="8703" width="4.5" customWidth="1"/>
    <col min="8704" max="8704" width="15.5" customWidth="1"/>
    <col min="8705" max="8705" width="15.625" customWidth="1"/>
    <col min="8706" max="8711" width="16.5" customWidth="1"/>
    <col min="8713" max="8713" width="3.5" customWidth="1"/>
    <col min="8714" max="8714" width="4.5" customWidth="1"/>
    <col min="8715" max="8715" width="15.5" customWidth="1"/>
    <col min="8716" max="8716" width="15.625" customWidth="1"/>
    <col min="8717" max="8722" width="16.5" customWidth="1"/>
    <col min="8724" max="8724" width="3.5" customWidth="1"/>
    <col min="8725" max="8725" width="4.5" customWidth="1"/>
    <col min="8726" max="8726" width="15.5" customWidth="1"/>
    <col min="8727" max="8727" width="15.625" customWidth="1"/>
    <col min="8728" max="8733" width="16.5" customWidth="1"/>
    <col min="8735" max="8735" width="3.5" customWidth="1"/>
    <col min="8736" max="8736" width="4.5" customWidth="1"/>
    <col min="8737" max="8737" width="15.5" customWidth="1"/>
    <col min="8738" max="8738" width="15.625" customWidth="1"/>
    <col min="8739" max="8744" width="16.5" customWidth="1"/>
    <col min="8746" max="8746" width="3.5" customWidth="1"/>
    <col min="8747" max="8747" width="4.5" customWidth="1"/>
    <col min="8748" max="8748" width="15.5" customWidth="1"/>
    <col min="8749" max="8749" width="15.625" customWidth="1"/>
    <col min="8750" max="8755" width="16.5" customWidth="1"/>
    <col min="8757" max="8757" width="3.5" customWidth="1"/>
    <col min="8758" max="8758" width="4.5" customWidth="1"/>
    <col min="8759" max="8759" width="15.5" customWidth="1"/>
    <col min="8760" max="8760" width="15.625" customWidth="1"/>
    <col min="8761" max="8766" width="16.5" customWidth="1"/>
    <col min="8768" max="8768" width="3.5" customWidth="1"/>
    <col min="8769" max="8769" width="4.5" customWidth="1"/>
    <col min="8770" max="8770" width="15.5" customWidth="1"/>
    <col min="8771" max="8771" width="15.625" customWidth="1"/>
    <col min="8772" max="8777" width="16.5" customWidth="1"/>
    <col min="8779" max="8779" width="3.5" customWidth="1"/>
    <col min="8780" max="8780" width="4.5" customWidth="1"/>
    <col min="8781" max="8781" width="15.5" customWidth="1"/>
    <col min="8782" max="8782" width="15.625" customWidth="1"/>
    <col min="8783" max="8788" width="16.5" customWidth="1"/>
    <col min="8790" max="8790" width="3.5" customWidth="1"/>
    <col min="8791" max="8791" width="4.5" customWidth="1"/>
    <col min="8792" max="8792" width="15.5" customWidth="1"/>
    <col min="8793" max="8793" width="15.625" customWidth="1"/>
    <col min="8794" max="8799" width="16.5" customWidth="1"/>
    <col min="8800" max="8800" width="8.5" customWidth="1"/>
    <col min="8801" max="8801" width="3.5" customWidth="1"/>
    <col min="8802" max="8802" width="4.5" customWidth="1"/>
    <col min="8803" max="8803" width="15.5" customWidth="1"/>
    <col min="8804" max="8804" width="15.625" customWidth="1"/>
    <col min="8805" max="8810" width="16.5" customWidth="1"/>
    <col min="8812" max="8812" width="3.5" customWidth="1"/>
    <col min="8813" max="8813" width="4.5" customWidth="1"/>
    <col min="8814" max="8814" width="15.5" customWidth="1"/>
    <col min="8815" max="8815" width="15.625" customWidth="1"/>
    <col min="8816" max="8821" width="16.5" customWidth="1"/>
    <col min="8823" max="8823" width="3.5" customWidth="1"/>
    <col min="8824" max="8824" width="4.5" customWidth="1"/>
    <col min="8825" max="8825" width="15.5" customWidth="1"/>
    <col min="8826" max="8826" width="15.625" customWidth="1"/>
    <col min="8827" max="8832" width="16.5" customWidth="1"/>
    <col min="8834" max="8834" width="3.5" customWidth="1"/>
    <col min="8835" max="8835" width="4.5" customWidth="1"/>
    <col min="8836" max="8836" width="15.5" customWidth="1"/>
    <col min="8837" max="8837" width="15.625" customWidth="1"/>
    <col min="8838" max="8843" width="16.5" customWidth="1"/>
    <col min="8845" max="8845" width="3.5" customWidth="1"/>
    <col min="8846" max="8846" width="4.5" customWidth="1"/>
    <col min="8847" max="8847" width="15.5" customWidth="1"/>
    <col min="8848" max="8848" width="15.625" customWidth="1"/>
    <col min="8849" max="8854" width="16.5" customWidth="1"/>
    <col min="8856" max="8856" width="3.5" customWidth="1"/>
    <col min="8857" max="8857" width="4.5" customWidth="1"/>
    <col min="8858" max="8858" width="15.5" customWidth="1"/>
    <col min="8859" max="8859" width="15.625" customWidth="1"/>
    <col min="8860" max="8865" width="16.5" customWidth="1"/>
    <col min="8880" max="8880" width="3.5" customWidth="1"/>
    <col min="8881" max="8881" width="4.5" customWidth="1"/>
    <col min="8882" max="8882" width="15.5" customWidth="1"/>
    <col min="8883" max="8883" width="15.625" customWidth="1"/>
    <col min="8884" max="8884" width="18.375" customWidth="1"/>
    <col min="8885" max="8885" width="16.5" customWidth="1"/>
    <col min="8886" max="8886" width="19" customWidth="1"/>
    <col min="8887" max="8889" width="16.5" customWidth="1"/>
    <col min="8891" max="8891" width="5" customWidth="1"/>
    <col min="8892" max="8892" width="3.5" customWidth="1"/>
    <col min="8893" max="8893" width="4.5" customWidth="1"/>
    <col min="8894" max="8894" width="15.5" customWidth="1"/>
    <col min="8895" max="8895" width="15.625" customWidth="1"/>
    <col min="8896" max="8902" width="16.5" customWidth="1"/>
    <col min="8903" max="8903" width="3.5" customWidth="1"/>
    <col min="8904" max="8904" width="6.625" customWidth="1"/>
    <col min="8905" max="8905" width="15.5" customWidth="1"/>
    <col min="8906" max="8906" width="15.625" customWidth="1"/>
    <col min="8907" max="8912" width="16.5" customWidth="1"/>
    <col min="8914" max="8914" width="3.5" customWidth="1"/>
    <col min="8915" max="8915" width="4.5" customWidth="1"/>
    <col min="8916" max="8916" width="15.5" customWidth="1"/>
    <col min="8917" max="8917" width="15.625" customWidth="1"/>
    <col min="8918" max="8923" width="16.5" customWidth="1"/>
    <col min="8925" max="8925" width="3.5" customWidth="1"/>
    <col min="8926" max="8926" width="4.5" customWidth="1"/>
    <col min="8927" max="8927" width="15.5" customWidth="1"/>
    <col min="8928" max="8928" width="15.625" customWidth="1"/>
    <col min="8929" max="8934" width="16.5" customWidth="1"/>
    <col min="8936" max="8936" width="3.5" customWidth="1"/>
    <col min="8937" max="8937" width="4.5" customWidth="1"/>
    <col min="8938" max="8938" width="15.5" customWidth="1"/>
    <col min="8939" max="8939" width="15.625" customWidth="1"/>
    <col min="8940" max="8945" width="16.5" customWidth="1"/>
    <col min="8947" max="8947" width="3.5" customWidth="1"/>
    <col min="8948" max="8948" width="4.5" customWidth="1"/>
    <col min="8949" max="8949" width="15.5" customWidth="1"/>
    <col min="8950" max="8950" width="15.625" customWidth="1"/>
    <col min="8951" max="8956" width="16.5" customWidth="1"/>
    <col min="8958" max="8958" width="3.5" customWidth="1"/>
    <col min="8959" max="8959" width="4.5" customWidth="1"/>
    <col min="8960" max="8960" width="15.5" customWidth="1"/>
    <col min="8961" max="8961" width="15.625" customWidth="1"/>
    <col min="8962" max="8967" width="16.5" customWidth="1"/>
    <col min="8969" max="8969" width="3.5" customWidth="1"/>
    <col min="8970" max="8970" width="4.5" customWidth="1"/>
    <col min="8971" max="8971" width="15.5" customWidth="1"/>
    <col min="8972" max="8972" width="15.625" customWidth="1"/>
    <col min="8973" max="8978" width="16.5" customWidth="1"/>
    <col min="8980" max="8980" width="3.5" customWidth="1"/>
    <col min="8981" max="8981" width="4.5" customWidth="1"/>
    <col min="8982" max="8982" width="15.5" customWidth="1"/>
    <col min="8983" max="8983" width="15.625" customWidth="1"/>
    <col min="8984" max="8989" width="16.5" customWidth="1"/>
    <col min="8991" max="8991" width="3.5" customWidth="1"/>
    <col min="8992" max="8992" width="4.5" customWidth="1"/>
    <col min="8993" max="8993" width="15.5" customWidth="1"/>
    <col min="8994" max="8994" width="15.625" customWidth="1"/>
    <col min="8995" max="9000" width="16.5" customWidth="1"/>
    <col min="9002" max="9002" width="3.5" customWidth="1"/>
    <col min="9003" max="9003" width="4.5" customWidth="1"/>
    <col min="9004" max="9004" width="15.5" customWidth="1"/>
    <col min="9005" max="9005" width="15.625" customWidth="1"/>
    <col min="9006" max="9011" width="16.5" customWidth="1"/>
    <col min="9013" max="9013" width="3.5" customWidth="1"/>
    <col min="9014" max="9014" width="4.5" customWidth="1"/>
    <col min="9015" max="9015" width="15.5" customWidth="1"/>
    <col min="9016" max="9016" width="15.625" customWidth="1"/>
    <col min="9017" max="9022" width="16.5" customWidth="1"/>
    <col min="9024" max="9024" width="3.5" customWidth="1"/>
    <col min="9025" max="9025" width="4.5" customWidth="1"/>
    <col min="9026" max="9026" width="15.5" customWidth="1"/>
    <col min="9027" max="9027" width="15.625" customWidth="1"/>
    <col min="9028" max="9033" width="16.5" customWidth="1"/>
    <col min="9035" max="9035" width="3.5" customWidth="1"/>
    <col min="9036" max="9036" width="4.5" customWidth="1"/>
    <col min="9037" max="9037" width="15.5" customWidth="1"/>
    <col min="9038" max="9038" width="15.625" customWidth="1"/>
    <col min="9039" max="9044" width="16.5" customWidth="1"/>
    <col min="9046" max="9046" width="3.5" customWidth="1"/>
    <col min="9047" max="9047" width="4.5" customWidth="1"/>
    <col min="9048" max="9048" width="15.5" customWidth="1"/>
    <col min="9049" max="9049" width="15.625" customWidth="1"/>
    <col min="9050" max="9055" width="16.5" customWidth="1"/>
    <col min="9056" max="9056" width="8.5" customWidth="1"/>
    <col min="9057" max="9057" width="3.5" customWidth="1"/>
    <col min="9058" max="9058" width="4.5" customWidth="1"/>
    <col min="9059" max="9059" width="15.5" customWidth="1"/>
    <col min="9060" max="9060" width="15.625" customWidth="1"/>
    <col min="9061" max="9066" width="16.5" customWidth="1"/>
    <col min="9068" max="9068" width="3.5" customWidth="1"/>
    <col min="9069" max="9069" width="4.5" customWidth="1"/>
    <col min="9070" max="9070" width="15.5" customWidth="1"/>
    <col min="9071" max="9071" width="15.625" customWidth="1"/>
    <col min="9072" max="9077" width="16.5" customWidth="1"/>
    <col min="9079" max="9079" width="3.5" customWidth="1"/>
    <col min="9080" max="9080" width="4.5" customWidth="1"/>
    <col min="9081" max="9081" width="15.5" customWidth="1"/>
    <col min="9082" max="9082" width="15.625" customWidth="1"/>
    <col min="9083" max="9088" width="16.5" customWidth="1"/>
    <col min="9090" max="9090" width="3.5" customWidth="1"/>
    <col min="9091" max="9091" width="4.5" customWidth="1"/>
    <col min="9092" max="9092" width="15.5" customWidth="1"/>
    <col min="9093" max="9093" width="15.625" customWidth="1"/>
    <col min="9094" max="9099" width="16.5" customWidth="1"/>
    <col min="9101" max="9101" width="3.5" customWidth="1"/>
    <col min="9102" max="9102" width="4.5" customWidth="1"/>
    <col min="9103" max="9103" width="15.5" customWidth="1"/>
    <col min="9104" max="9104" width="15.625" customWidth="1"/>
    <col min="9105" max="9110" width="16.5" customWidth="1"/>
    <col min="9112" max="9112" width="3.5" customWidth="1"/>
    <col min="9113" max="9113" width="4.5" customWidth="1"/>
    <col min="9114" max="9114" width="15.5" customWidth="1"/>
    <col min="9115" max="9115" width="15.625" customWidth="1"/>
    <col min="9116" max="9121" width="16.5" customWidth="1"/>
    <col min="9136" max="9136" width="3.5" customWidth="1"/>
    <col min="9137" max="9137" width="4.5" customWidth="1"/>
    <col min="9138" max="9138" width="15.5" customWidth="1"/>
    <col min="9139" max="9139" width="15.625" customWidth="1"/>
    <col min="9140" max="9140" width="18.375" customWidth="1"/>
    <col min="9141" max="9141" width="16.5" customWidth="1"/>
    <col min="9142" max="9142" width="19" customWidth="1"/>
    <col min="9143" max="9145" width="16.5" customWidth="1"/>
    <col min="9147" max="9147" width="5" customWidth="1"/>
    <col min="9148" max="9148" width="3.5" customWidth="1"/>
    <col min="9149" max="9149" width="4.5" customWidth="1"/>
    <col min="9150" max="9150" width="15.5" customWidth="1"/>
    <col min="9151" max="9151" width="15.625" customWidth="1"/>
    <col min="9152" max="9158" width="16.5" customWidth="1"/>
    <col min="9159" max="9159" width="3.5" customWidth="1"/>
    <col min="9160" max="9160" width="6.625" customWidth="1"/>
    <col min="9161" max="9161" width="15.5" customWidth="1"/>
    <col min="9162" max="9162" width="15.625" customWidth="1"/>
    <col min="9163" max="9168" width="16.5" customWidth="1"/>
    <col min="9170" max="9170" width="3.5" customWidth="1"/>
    <col min="9171" max="9171" width="4.5" customWidth="1"/>
    <col min="9172" max="9172" width="15.5" customWidth="1"/>
    <col min="9173" max="9173" width="15.625" customWidth="1"/>
    <col min="9174" max="9179" width="16.5" customWidth="1"/>
    <col min="9181" max="9181" width="3.5" customWidth="1"/>
    <col min="9182" max="9182" width="4.5" customWidth="1"/>
    <col min="9183" max="9183" width="15.5" customWidth="1"/>
    <col min="9184" max="9184" width="15.625" customWidth="1"/>
    <col min="9185" max="9190" width="16.5" customWidth="1"/>
    <col min="9192" max="9192" width="3.5" customWidth="1"/>
    <col min="9193" max="9193" width="4.5" customWidth="1"/>
    <col min="9194" max="9194" width="15.5" customWidth="1"/>
    <col min="9195" max="9195" width="15.625" customWidth="1"/>
    <col min="9196" max="9201" width="16.5" customWidth="1"/>
    <col min="9203" max="9203" width="3.5" customWidth="1"/>
    <col min="9204" max="9204" width="4.5" customWidth="1"/>
    <col min="9205" max="9205" width="15.5" customWidth="1"/>
    <col min="9206" max="9206" width="15.625" customWidth="1"/>
    <col min="9207" max="9212" width="16.5" customWidth="1"/>
    <col min="9214" max="9214" width="3.5" customWidth="1"/>
    <col min="9215" max="9215" width="4.5" customWidth="1"/>
    <col min="9216" max="9216" width="15.5" customWidth="1"/>
    <col min="9217" max="9217" width="15.625" customWidth="1"/>
    <col min="9218" max="9223" width="16.5" customWidth="1"/>
    <col min="9225" max="9225" width="3.5" customWidth="1"/>
    <col min="9226" max="9226" width="4.5" customWidth="1"/>
    <col min="9227" max="9227" width="15.5" customWidth="1"/>
    <col min="9228" max="9228" width="15.625" customWidth="1"/>
    <col min="9229" max="9234" width="16.5" customWidth="1"/>
    <col min="9236" max="9236" width="3.5" customWidth="1"/>
    <col min="9237" max="9237" width="4.5" customWidth="1"/>
    <col min="9238" max="9238" width="15.5" customWidth="1"/>
    <col min="9239" max="9239" width="15.625" customWidth="1"/>
    <col min="9240" max="9245" width="16.5" customWidth="1"/>
    <col min="9247" max="9247" width="3.5" customWidth="1"/>
    <col min="9248" max="9248" width="4.5" customWidth="1"/>
    <col min="9249" max="9249" width="15.5" customWidth="1"/>
    <col min="9250" max="9250" width="15.625" customWidth="1"/>
    <col min="9251" max="9256" width="16.5" customWidth="1"/>
    <col min="9258" max="9258" width="3.5" customWidth="1"/>
    <col min="9259" max="9259" width="4.5" customWidth="1"/>
    <col min="9260" max="9260" width="15.5" customWidth="1"/>
    <col min="9261" max="9261" width="15.625" customWidth="1"/>
    <col min="9262" max="9267" width="16.5" customWidth="1"/>
    <col min="9269" max="9269" width="3.5" customWidth="1"/>
    <col min="9270" max="9270" width="4.5" customWidth="1"/>
    <col min="9271" max="9271" width="15.5" customWidth="1"/>
    <col min="9272" max="9272" width="15.625" customWidth="1"/>
    <col min="9273" max="9278" width="16.5" customWidth="1"/>
    <col min="9280" max="9280" width="3.5" customWidth="1"/>
    <col min="9281" max="9281" width="4.5" customWidth="1"/>
    <col min="9282" max="9282" width="15.5" customWidth="1"/>
    <col min="9283" max="9283" width="15.625" customWidth="1"/>
    <col min="9284" max="9289" width="16.5" customWidth="1"/>
    <col min="9291" max="9291" width="3.5" customWidth="1"/>
    <col min="9292" max="9292" width="4.5" customWidth="1"/>
    <col min="9293" max="9293" width="15.5" customWidth="1"/>
    <col min="9294" max="9294" width="15.625" customWidth="1"/>
    <col min="9295" max="9300" width="16.5" customWidth="1"/>
    <col min="9302" max="9302" width="3.5" customWidth="1"/>
    <col min="9303" max="9303" width="4.5" customWidth="1"/>
    <col min="9304" max="9304" width="15.5" customWidth="1"/>
    <col min="9305" max="9305" width="15.625" customWidth="1"/>
    <col min="9306" max="9311" width="16.5" customWidth="1"/>
    <col min="9312" max="9312" width="8.5" customWidth="1"/>
    <col min="9313" max="9313" width="3.5" customWidth="1"/>
    <col min="9314" max="9314" width="4.5" customWidth="1"/>
    <col min="9315" max="9315" width="15.5" customWidth="1"/>
    <col min="9316" max="9316" width="15.625" customWidth="1"/>
    <col min="9317" max="9322" width="16.5" customWidth="1"/>
    <col min="9324" max="9324" width="3.5" customWidth="1"/>
    <col min="9325" max="9325" width="4.5" customWidth="1"/>
    <col min="9326" max="9326" width="15.5" customWidth="1"/>
    <col min="9327" max="9327" width="15.625" customWidth="1"/>
    <col min="9328" max="9333" width="16.5" customWidth="1"/>
    <col min="9335" max="9335" width="3.5" customWidth="1"/>
    <col min="9336" max="9336" width="4.5" customWidth="1"/>
    <col min="9337" max="9337" width="15.5" customWidth="1"/>
    <col min="9338" max="9338" width="15.625" customWidth="1"/>
    <col min="9339" max="9344" width="16.5" customWidth="1"/>
    <col min="9346" max="9346" width="3.5" customWidth="1"/>
    <col min="9347" max="9347" width="4.5" customWidth="1"/>
    <col min="9348" max="9348" width="15.5" customWidth="1"/>
    <col min="9349" max="9349" width="15.625" customWidth="1"/>
    <col min="9350" max="9355" width="16.5" customWidth="1"/>
    <col min="9357" max="9357" width="3.5" customWidth="1"/>
    <col min="9358" max="9358" width="4.5" customWidth="1"/>
    <col min="9359" max="9359" width="15.5" customWidth="1"/>
    <col min="9360" max="9360" width="15.625" customWidth="1"/>
    <col min="9361" max="9366" width="16.5" customWidth="1"/>
    <col min="9368" max="9368" width="3.5" customWidth="1"/>
    <col min="9369" max="9369" width="4.5" customWidth="1"/>
    <col min="9370" max="9370" width="15.5" customWidth="1"/>
    <col min="9371" max="9371" width="15.625" customWidth="1"/>
    <col min="9372" max="9377" width="16.5" customWidth="1"/>
    <col min="9392" max="9392" width="3.5" customWidth="1"/>
    <col min="9393" max="9393" width="4.5" customWidth="1"/>
    <col min="9394" max="9394" width="15.5" customWidth="1"/>
    <col min="9395" max="9395" width="15.625" customWidth="1"/>
    <col min="9396" max="9396" width="18.375" customWidth="1"/>
    <col min="9397" max="9397" width="16.5" customWidth="1"/>
    <col min="9398" max="9398" width="19" customWidth="1"/>
    <col min="9399" max="9401" width="16.5" customWidth="1"/>
    <col min="9403" max="9403" width="5" customWidth="1"/>
    <col min="9404" max="9404" width="3.5" customWidth="1"/>
    <col min="9405" max="9405" width="4.5" customWidth="1"/>
    <col min="9406" max="9406" width="15.5" customWidth="1"/>
    <col min="9407" max="9407" width="15.625" customWidth="1"/>
    <col min="9408" max="9414" width="16.5" customWidth="1"/>
    <col min="9415" max="9415" width="3.5" customWidth="1"/>
    <col min="9416" max="9416" width="6.625" customWidth="1"/>
    <col min="9417" max="9417" width="15.5" customWidth="1"/>
    <col min="9418" max="9418" width="15.625" customWidth="1"/>
    <col min="9419" max="9424" width="16.5" customWidth="1"/>
    <col min="9426" max="9426" width="3.5" customWidth="1"/>
    <col min="9427" max="9427" width="4.5" customWidth="1"/>
    <col min="9428" max="9428" width="15.5" customWidth="1"/>
    <col min="9429" max="9429" width="15.625" customWidth="1"/>
    <col min="9430" max="9435" width="16.5" customWidth="1"/>
    <col min="9437" max="9437" width="3.5" customWidth="1"/>
    <col min="9438" max="9438" width="4.5" customWidth="1"/>
    <col min="9439" max="9439" width="15.5" customWidth="1"/>
    <col min="9440" max="9440" width="15.625" customWidth="1"/>
    <col min="9441" max="9446" width="16.5" customWidth="1"/>
    <col min="9448" max="9448" width="3.5" customWidth="1"/>
    <col min="9449" max="9449" width="4.5" customWidth="1"/>
    <col min="9450" max="9450" width="15.5" customWidth="1"/>
    <col min="9451" max="9451" width="15.625" customWidth="1"/>
    <col min="9452" max="9457" width="16.5" customWidth="1"/>
    <col min="9459" max="9459" width="3.5" customWidth="1"/>
    <col min="9460" max="9460" width="4.5" customWidth="1"/>
    <col min="9461" max="9461" width="15.5" customWidth="1"/>
    <col min="9462" max="9462" width="15.625" customWidth="1"/>
    <col min="9463" max="9468" width="16.5" customWidth="1"/>
    <col min="9470" max="9470" width="3.5" customWidth="1"/>
    <col min="9471" max="9471" width="4.5" customWidth="1"/>
    <col min="9472" max="9472" width="15.5" customWidth="1"/>
    <col min="9473" max="9473" width="15.625" customWidth="1"/>
    <col min="9474" max="9479" width="16.5" customWidth="1"/>
    <col min="9481" max="9481" width="3.5" customWidth="1"/>
    <col min="9482" max="9482" width="4.5" customWidth="1"/>
    <col min="9483" max="9483" width="15.5" customWidth="1"/>
    <col min="9484" max="9484" width="15.625" customWidth="1"/>
    <col min="9485" max="9490" width="16.5" customWidth="1"/>
    <col min="9492" max="9492" width="3.5" customWidth="1"/>
    <col min="9493" max="9493" width="4.5" customWidth="1"/>
    <col min="9494" max="9494" width="15.5" customWidth="1"/>
    <col min="9495" max="9495" width="15.625" customWidth="1"/>
    <col min="9496" max="9501" width="16.5" customWidth="1"/>
    <col min="9503" max="9503" width="3.5" customWidth="1"/>
    <col min="9504" max="9504" width="4.5" customWidth="1"/>
    <col min="9505" max="9505" width="15.5" customWidth="1"/>
    <col min="9506" max="9506" width="15.625" customWidth="1"/>
    <col min="9507" max="9512" width="16.5" customWidth="1"/>
    <col min="9514" max="9514" width="3.5" customWidth="1"/>
    <col min="9515" max="9515" width="4.5" customWidth="1"/>
    <col min="9516" max="9516" width="15.5" customWidth="1"/>
    <col min="9517" max="9517" width="15.625" customWidth="1"/>
    <col min="9518" max="9523" width="16.5" customWidth="1"/>
    <col min="9525" max="9525" width="3.5" customWidth="1"/>
    <col min="9526" max="9526" width="4.5" customWidth="1"/>
    <col min="9527" max="9527" width="15.5" customWidth="1"/>
    <col min="9528" max="9528" width="15.625" customWidth="1"/>
    <col min="9529" max="9534" width="16.5" customWidth="1"/>
    <col min="9536" max="9536" width="3.5" customWidth="1"/>
    <col min="9537" max="9537" width="4.5" customWidth="1"/>
    <col min="9538" max="9538" width="15.5" customWidth="1"/>
    <col min="9539" max="9539" width="15.625" customWidth="1"/>
    <col min="9540" max="9545" width="16.5" customWidth="1"/>
    <col min="9547" max="9547" width="3.5" customWidth="1"/>
    <col min="9548" max="9548" width="4.5" customWidth="1"/>
    <col min="9549" max="9549" width="15.5" customWidth="1"/>
    <col min="9550" max="9550" width="15.625" customWidth="1"/>
    <col min="9551" max="9556" width="16.5" customWidth="1"/>
    <col min="9558" max="9558" width="3.5" customWidth="1"/>
    <col min="9559" max="9559" width="4.5" customWidth="1"/>
    <col min="9560" max="9560" width="15.5" customWidth="1"/>
    <col min="9561" max="9561" width="15.625" customWidth="1"/>
    <col min="9562" max="9567" width="16.5" customWidth="1"/>
    <col min="9568" max="9568" width="8.5" customWidth="1"/>
    <col min="9569" max="9569" width="3.5" customWidth="1"/>
    <col min="9570" max="9570" width="4.5" customWidth="1"/>
    <col min="9571" max="9571" width="15.5" customWidth="1"/>
    <col min="9572" max="9572" width="15.625" customWidth="1"/>
    <col min="9573" max="9578" width="16.5" customWidth="1"/>
    <col min="9580" max="9580" width="3.5" customWidth="1"/>
    <col min="9581" max="9581" width="4.5" customWidth="1"/>
    <col min="9582" max="9582" width="15.5" customWidth="1"/>
    <col min="9583" max="9583" width="15.625" customWidth="1"/>
    <col min="9584" max="9589" width="16.5" customWidth="1"/>
    <col min="9591" max="9591" width="3.5" customWidth="1"/>
    <col min="9592" max="9592" width="4.5" customWidth="1"/>
    <col min="9593" max="9593" width="15.5" customWidth="1"/>
    <col min="9594" max="9594" width="15.625" customWidth="1"/>
    <col min="9595" max="9600" width="16.5" customWidth="1"/>
    <col min="9602" max="9602" width="3.5" customWidth="1"/>
    <col min="9603" max="9603" width="4.5" customWidth="1"/>
    <col min="9604" max="9604" width="15.5" customWidth="1"/>
    <col min="9605" max="9605" width="15.625" customWidth="1"/>
    <col min="9606" max="9611" width="16.5" customWidth="1"/>
    <col min="9613" max="9613" width="3.5" customWidth="1"/>
    <col min="9614" max="9614" width="4.5" customWidth="1"/>
    <col min="9615" max="9615" width="15.5" customWidth="1"/>
    <col min="9616" max="9616" width="15.625" customWidth="1"/>
    <col min="9617" max="9622" width="16.5" customWidth="1"/>
    <col min="9624" max="9624" width="3.5" customWidth="1"/>
    <col min="9625" max="9625" width="4.5" customWidth="1"/>
    <col min="9626" max="9626" width="15.5" customWidth="1"/>
    <col min="9627" max="9627" width="15.625" customWidth="1"/>
    <col min="9628" max="9633" width="16.5" customWidth="1"/>
    <col min="9648" max="9648" width="3.5" customWidth="1"/>
    <col min="9649" max="9649" width="4.5" customWidth="1"/>
    <col min="9650" max="9650" width="15.5" customWidth="1"/>
    <col min="9651" max="9651" width="15.625" customWidth="1"/>
    <col min="9652" max="9652" width="18.375" customWidth="1"/>
    <col min="9653" max="9653" width="16.5" customWidth="1"/>
    <col min="9654" max="9654" width="19" customWidth="1"/>
    <col min="9655" max="9657" width="16.5" customWidth="1"/>
    <col min="9659" max="9659" width="5" customWidth="1"/>
    <col min="9660" max="9660" width="3.5" customWidth="1"/>
    <col min="9661" max="9661" width="4.5" customWidth="1"/>
    <col min="9662" max="9662" width="15.5" customWidth="1"/>
    <col min="9663" max="9663" width="15.625" customWidth="1"/>
    <col min="9664" max="9670" width="16.5" customWidth="1"/>
    <col min="9671" max="9671" width="3.5" customWidth="1"/>
    <col min="9672" max="9672" width="6.625" customWidth="1"/>
    <col min="9673" max="9673" width="15.5" customWidth="1"/>
    <col min="9674" max="9674" width="15.625" customWidth="1"/>
    <col min="9675" max="9680" width="16.5" customWidth="1"/>
    <col min="9682" max="9682" width="3.5" customWidth="1"/>
    <col min="9683" max="9683" width="4.5" customWidth="1"/>
    <col min="9684" max="9684" width="15.5" customWidth="1"/>
    <col min="9685" max="9685" width="15.625" customWidth="1"/>
    <col min="9686" max="9691" width="16.5" customWidth="1"/>
    <col min="9693" max="9693" width="3.5" customWidth="1"/>
    <col min="9694" max="9694" width="4.5" customWidth="1"/>
    <col min="9695" max="9695" width="15.5" customWidth="1"/>
    <col min="9696" max="9696" width="15.625" customWidth="1"/>
    <col min="9697" max="9702" width="16.5" customWidth="1"/>
    <col min="9704" max="9704" width="3.5" customWidth="1"/>
    <col min="9705" max="9705" width="4.5" customWidth="1"/>
    <col min="9706" max="9706" width="15.5" customWidth="1"/>
    <col min="9707" max="9707" width="15.625" customWidth="1"/>
    <col min="9708" max="9713" width="16.5" customWidth="1"/>
    <col min="9715" max="9715" width="3.5" customWidth="1"/>
    <col min="9716" max="9716" width="4.5" customWidth="1"/>
    <col min="9717" max="9717" width="15.5" customWidth="1"/>
    <col min="9718" max="9718" width="15.625" customWidth="1"/>
    <col min="9719" max="9724" width="16.5" customWidth="1"/>
    <col min="9726" max="9726" width="3.5" customWidth="1"/>
    <col min="9727" max="9727" width="4.5" customWidth="1"/>
    <col min="9728" max="9728" width="15.5" customWidth="1"/>
    <col min="9729" max="9729" width="15.625" customWidth="1"/>
    <col min="9730" max="9735" width="16.5" customWidth="1"/>
    <col min="9737" max="9737" width="3.5" customWidth="1"/>
    <col min="9738" max="9738" width="4.5" customWidth="1"/>
    <col min="9739" max="9739" width="15.5" customWidth="1"/>
    <col min="9740" max="9740" width="15.625" customWidth="1"/>
    <col min="9741" max="9746" width="16.5" customWidth="1"/>
    <col min="9748" max="9748" width="3.5" customWidth="1"/>
    <col min="9749" max="9749" width="4.5" customWidth="1"/>
    <col min="9750" max="9750" width="15.5" customWidth="1"/>
    <col min="9751" max="9751" width="15.625" customWidth="1"/>
    <col min="9752" max="9757" width="16.5" customWidth="1"/>
    <col min="9759" max="9759" width="3.5" customWidth="1"/>
    <col min="9760" max="9760" width="4.5" customWidth="1"/>
    <col min="9761" max="9761" width="15.5" customWidth="1"/>
    <col min="9762" max="9762" width="15.625" customWidth="1"/>
    <col min="9763" max="9768" width="16.5" customWidth="1"/>
    <col min="9770" max="9770" width="3.5" customWidth="1"/>
    <col min="9771" max="9771" width="4.5" customWidth="1"/>
    <col min="9772" max="9772" width="15.5" customWidth="1"/>
    <col min="9773" max="9773" width="15.625" customWidth="1"/>
    <col min="9774" max="9779" width="16.5" customWidth="1"/>
    <col min="9781" max="9781" width="3.5" customWidth="1"/>
    <col min="9782" max="9782" width="4.5" customWidth="1"/>
    <col min="9783" max="9783" width="15.5" customWidth="1"/>
    <col min="9784" max="9784" width="15.625" customWidth="1"/>
    <col min="9785" max="9790" width="16.5" customWidth="1"/>
    <col min="9792" max="9792" width="3.5" customWidth="1"/>
    <col min="9793" max="9793" width="4.5" customWidth="1"/>
    <col min="9794" max="9794" width="15.5" customWidth="1"/>
    <col min="9795" max="9795" width="15.625" customWidth="1"/>
    <col min="9796" max="9801" width="16.5" customWidth="1"/>
    <col min="9803" max="9803" width="3.5" customWidth="1"/>
    <col min="9804" max="9804" width="4.5" customWidth="1"/>
    <col min="9805" max="9805" width="15.5" customWidth="1"/>
    <col min="9806" max="9806" width="15.625" customWidth="1"/>
    <col min="9807" max="9812" width="16.5" customWidth="1"/>
    <col min="9814" max="9814" width="3.5" customWidth="1"/>
    <col min="9815" max="9815" width="4.5" customWidth="1"/>
    <col min="9816" max="9816" width="15.5" customWidth="1"/>
    <col min="9817" max="9817" width="15.625" customWidth="1"/>
    <col min="9818" max="9823" width="16.5" customWidth="1"/>
    <col min="9824" max="9824" width="8.5" customWidth="1"/>
    <col min="9825" max="9825" width="3.5" customWidth="1"/>
    <col min="9826" max="9826" width="4.5" customWidth="1"/>
    <col min="9827" max="9827" width="15.5" customWidth="1"/>
    <col min="9828" max="9828" width="15.625" customWidth="1"/>
    <col min="9829" max="9834" width="16.5" customWidth="1"/>
    <col min="9836" max="9836" width="3.5" customWidth="1"/>
    <col min="9837" max="9837" width="4.5" customWidth="1"/>
    <col min="9838" max="9838" width="15.5" customWidth="1"/>
    <col min="9839" max="9839" width="15.625" customWidth="1"/>
    <col min="9840" max="9845" width="16.5" customWidth="1"/>
    <col min="9847" max="9847" width="3.5" customWidth="1"/>
    <col min="9848" max="9848" width="4.5" customWidth="1"/>
    <col min="9849" max="9849" width="15.5" customWidth="1"/>
    <col min="9850" max="9850" width="15.625" customWidth="1"/>
    <col min="9851" max="9856" width="16.5" customWidth="1"/>
    <col min="9858" max="9858" width="3.5" customWidth="1"/>
    <col min="9859" max="9859" width="4.5" customWidth="1"/>
    <col min="9860" max="9860" width="15.5" customWidth="1"/>
    <col min="9861" max="9861" width="15.625" customWidth="1"/>
    <col min="9862" max="9867" width="16.5" customWidth="1"/>
    <col min="9869" max="9869" width="3.5" customWidth="1"/>
    <col min="9870" max="9870" width="4.5" customWidth="1"/>
    <col min="9871" max="9871" width="15.5" customWidth="1"/>
    <col min="9872" max="9872" width="15.625" customWidth="1"/>
    <col min="9873" max="9878" width="16.5" customWidth="1"/>
    <col min="9880" max="9880" width="3.5" customWidth="1"/>
    <col min="9881" max="9881" width="4.5" customWidth="1"/>
    <col min="9882" max="9882" width="15.5" customWidth="1"/>
    <col min="9883" max="9883" width="15.625" customWidth="1"/>
    <col min="9884" max="9889" width="16.5" customWidth="1"/>
    <col min="9904" max="9904" width="3.5" customWidth="1"/>
    <col min="9905" max="9905" width="4.5" customWidth="1"/>
    <col min="9906" max="9906" width="15.5" customWidth="1"/>
    <col min="9907" max="9907" width="15.625" customWidth="1"/>
    <col min="9908" max="9908" width="18.375" customWidth="1"/>
    <col min="9909" max="9909" width="16.5" customWidth="1"/>
    <col min="9910" max="9910" width="19" customWidth="1"/>
    <col min="9911" max="9913" width="16.5" customWidth="1"/>
    <col min="9915" max="9915" width="5" customWidth="1"/>
    <col min="9916" max="9916" width="3.5" customWidth="1"/>
    <col min="9917" max="9917" width="4.5" customWidth="1"/>
    <col min="9918" max="9918" width="15.5" customWidth="1"/>
    <col min="9919" max="9919" width="15.625" customWidth="1"/>
    <col min="9920" max="9926" width="16.5" customWidth="1"/>
    <col min="9927" max="9927" width="3.5" customWidth="1"/>
    <col min="9928" max="9928" width="6.625" customWidth="1"/>
    <col min="9929" max="9929" width="15.5" customWidth="1"/>
    <col min="9930" max="9930" width="15.625" customWidth="1"/>
    <col min="9931" max="9936" width="16.5" customWidth="1"/>
    <col min="9938" max="9938" width="3.5" customWidth="1"/>
    <col min="9939" max="9939" width="4.5" customWidth="1"/>
    <col min="9940" max="9940" width="15.5" customWidth="1"/>
    <col min="9941" max="9941" width="15.625" customWidth="1"/>
    <col min="9942" max="9947" width="16.5" customWidth="1"/>
    <col min="9949" max="9949" width="3.5" customWidth="1"/>
    <col min="9950" max="9950" width="4.5" customWidth="1"/>
    <col min="9951" max="9951" width="15.5" customWidth="1"/>
    <col min="9952" max="9952" width="15.625" customWidth="1"/>
    <col min="9953" max="9958" width="16.5" customWidth="1"/>
    <col min="9960" max="9960" width="3.5" customWidth="1"/>
    <col min="9961" max="9961" width="4.5" customWidth="1"/>
    <col min="9962" max="9962" width="15.5" customWidth="1"/>
    <col min="9963" max="9963" width="15.625" customWidth="1"/>
    <col min="9964" max="9969" width="16.5" customWidth="1"/>
    <col min="9971" max="9971" width="3.5" customWidth="1"/>
    <col min="9972" max="9972" width="4.5" customWidth="1"/>
    <col min="9973" max="9973" width="15.5" customWidth="1"/>
    <col min="9974" max="9974" width="15.625" customWidth="1"/>
    <col min="9975" max="9980" width="16.5" customWidth="1"/>
    <col min="9982" max="9982" width="3.5" customWidth="1"/>
    <col min="9983" max="9983" width="4.5" customWidth="1"/>
    <col min="9984" max="9984" width="15.5" customWidth="1"/>
    <col min="9985" max="9985" width="15.625" customWidth="1"/>
    <col min="9986" max="9991" width="16.5" customWidth="1"/>
    <col min="9993" max="9993" width="3.5" customWidth="1"/>
    <col min="9994" max="9994" width="4.5" customWidth="1"/>
    <col min="9995" max="9995" width="15.5" customWidth="1"/>
    <col min="9996" max="9996" width="15.625" customWidth="1"/>
    <col min="9997" max="10002" width="16.5" customWidth="1"/>
    <col min="10004" max="10004" width="3.5" customWidth="1"/>
    <col min="10005" max="10005" width="4.5" customWidth="1"/>
    <col min="10006" max="10006" width="15.5" customWidth="1"/>
    <col min="10007" max="10007" width="15.625" customWidth="1"/>
    <col min="10008" max="10013" width="16.5" customWidth="1"/>
    <col min="10015" max="10015" width="3.5" customWidth="1"/>
    <col min="10016" max="10016" width="4.5" customWidth="1"/>
    <col min="10017" max="10017" width="15.5" customWidth="1"/>
    <col min="10018" max="10018" width="15.625" customWidth="1"/>
    <col min="10019" max="10024" width="16.5" customWidth="1"/>
    <col min="10026" max="10026" width="3.5" customWidth="1"/>
    <col min="10027" max="10027" width="4.5" customWidth="1"/>
    <col min="10028" max="10028" width="15.5" customWidth="1"/>
    <col min="10029" max="10029" width="15.625" customWidth="1"/>
    <col min="10030" max="10035" width="16.5" customWidth="1"/>
    <col min="10037" max="10037" width="3.5" customWidth="1"/>
    <col min="10038" max="10038" width="4.5" customWidth="1"/>
    <col min="10039" max="10039" width="15.5" customWidth="1"/>
    <col min="10040" max="10040" width="15.625" customWidth="1"/>
    <col min="10041" max="10046" width="16.5" customWidth="1"/>
    <col min="10048" max="10048" width="3.5" customWidth="1"/>
    <col min="10049" max="10049" width="4.5" customWidth="1"/>
    <col min="10050" max="10050" width="15.5" customWidth="1"/>
    <col min="10051" max="10051" width="15.625" customWidth="1"/>
    <col min="10052" max="10057" width="16.5" customWidth="1"/>
    <col min="10059" max="10059" width="3.5" customWidth="1"/>
    <col min="10060" max="10060" width="4.5" customWidth="1"/>
    <col min="10061" max="10061" width="15.5" customWidth="1"/>
    <col min="10062" max="10062" width="15.625" customWidth="1"/>
    <col min="10063" max="10068" width="16.5" customWidth="1"/>
    <col min="10070" max="10070" width="3.5" customWidth="1"/>
    <col min="10071" max="10071" width="4.5" customWidth="1"/>
    <col min="10072" max="10072" width="15.5" customWidth="1"/>
    <col min="10073" max="10073" width="15.625" customWidth="1"/>
    <col min="10074" max="10079" width="16.5" customWidth="1"/>
    <col min="10080" max="10080" width="8.5" customWidth="1"/>
    <col min="10081" max="10081" width="3.5" customWidth="1"/>
    <col min="10082" max="10082" width="4.5" customWidth="1"/>
    <col min="10083" max="10083" width="15.5" customWidth="1"/>
    <col min="10084" max="10084" width="15.625" customWidth="1"/>
    <col min="10085" max="10090" width="16.5" customWidth="1"/>
    <col min="10092" max="10092" width="3.5" customWidth="1"/>
    <col min="10093" max="10093" width="4.5" customWidth="1"/>
    <col min="10094" max="10094" width="15.5" customWidth="1"/>
    <col min="10095" max="10095" width="15.625" customWidth="1"/>
    <col min="10096" max="10101" width="16.5" customWidth="1"/>
    <col min="10103" max="10103" width="3.5" customWidth="1"/>
    <col min="10104" max="10104" width="4.5" customWidth="1"/>
    <col min="10105" max="10105" width="15.5" customWidth="1"/>
    <col min="10106" max="10106" width="15.625" customWidth="1"/>
    <col min="10107" max="10112" width="16.5" customWidth="1"/>
    <col min="10114" max="10114" width="3.5" customWidth="1"/>
    <col min="10115" max="10115" width="4.5" customWidth="1"/>
    <col min="10116" max="10116" width="15.5" customWidth="1"/>
    <col min="10117" max="10117" width="15.625" customWidth="1"/>
    <col min="10118" max="10123" width="16.5" customWidth="1"/>
    <col min="10125" max="10125" width="3.5" customWidth="1"/>
    <col min="10126" max="10126" width="4.5" customWidth="1"/>
    <col min="10127" max="10127" width="15.5" customWidth="1"/>
    <col min="10128" max="10128" width="15.625" customWidth="1"/>
    <col min="10129" max="10134" width="16.5" customWidth="1"/>
    <col min="10136" max="10136" width="3.5" customWidth="1"/>
    <col min="10137" max="10137" width="4.5" customWidth="1"/>
    <col min="10138" max="10138" width="15.5" customWidth="1"/>
    <col min="10139" max="10139" width="15.625" customWidth="1"/>
    <col min="10140" max="10145" width="16.5" customWidth="1"/>
    <col min="10160" max="10160" width="3.5" customWidth="1"/>
    <col min="10161" max="10161" width="4.5" customWidth="1"/>
    <col min="10162" max="10162" width="15.5" customWidth="1"/>
    <col min="10163" max="10163" width="15.625" customWidth="1"/>
    <col min="10164" max="10164" width="18.375" customWidth="1"/>
    <col min="10165" max="10165" width="16.5" customWidth="1"/>
    <col min="10166" max="10166" width="19" customWidth="1"/>
    <col min="10167" max="10169" width="16.5" customWidth="1"/>
    <col min="10171" max="10171" width="5" customWidth="1"/>
    <col min="10172" max="10172" width="3.5" customWidth="1"/>
    <col min="10173" max="10173" width="4.5" customWidth="1"/>
    <col min="10174" max="10174" width="15.5" customWidth="1"/>
    <col min="10175" max="10175" width="15.625" customWidth="1"/>
    <col min="10176" max="10182" width="16.5" customWidth="1"/>
    <col min="10183" max="10183" width="3.5" customWidth="1"/>
    <col min="10184" max="10184" width="6.625" customWidth="1"/>
    <col min="10185" max="10185" width="15.5" customWidth="1"/>
    <col min="10186" max="10186" width="15.625" customWidth="1"/>
    <col min="10187" max="10192" width="16.5" customWidth="1"/>
    <col min="10194" max="10194" width="3.5" customWidth="1"/>
    <col min="10195" max="10195" width="4.5" customWidth="1"/>
    <col min="10196" max="10196" width="15.5" customWidth="1"/>
    <col min="10197" max="10197" width="15.625" customWidth="1"/>
    <col min="10198" max="10203" width="16.5" customWidth="1"/>
    <col min="10205" max="10205" width="3.5" customWidth="1"/>
    <col min="10206" max="10206" width="4.5" customWidth="1"/>
    <col min="10207" max="10207" width="15.5" customWidth="1"/>
    <col min="10208" max="10208" width="15.625" customWidth="1"/>
    <col min="10209" max="10214" width="16.5" customWidth="1"/>
    <col min="10216" max="10216" width="3.5" customWidth="1"/>
    <col min="10217" max="10217" width="4.5" customWidth="1"/>
    <col min="10218" max="10218" width="15.5" customWidth="1"/>
    <col min="10219" max="10219" width="15.625" customWidth="1"/>
    <col min="10220" max="10225" width="16.5" customWidth="1"/>
    <col min="10227" max="10227" width="3.5" customWidth="1"/>
    <col min="10228" max="10228" width="4.5" customWidth="1"/>
    <col min="10229" max="10229" width="15.5" customWidth="1"/>
    <col min="10230" max="10230" width="15.625" customWidth="1"/>
    <col min="10231" max="10236" width="16.5" customWidth="1"/>
    <col min="10238" max="10238" width="3.5" customWidth="1"/>
    <col min="10239" max="10239" width="4.5" customWidth="1"/>
    <col min="10240" max="10240" width="15.5" customWidth="1"/>
    <col min="10241" max="10241" width="15.625" customWidth="1"/>
    <col min="10242" max="10247" width="16.5" customWidth="1"/>
    <col min="10249" max="10249" width="3.5" customWidth="1"/>
    <col min="10250" max="10250" width="4.5" customWidth="1"/>
    <col min="10251" max="10251" width="15.5" customWidth="1"/>
    <col min="10252" max="10252" width="15.625" customWidth="1"/>
    <col min="10253" max="10258" width="16.5" customWidth="1"/>
    <col min="10260" max="10260" width="3.5" customWidth="1"/>
    <col min="10261" max="10261" width="4.5" customWidth="1"/>
    <col min="10262" max="10262" width="15.5" customWidth="1"/>
    <col min="10263" max="10263" width="15.625" customWidth="1"/>
    <col min="10264" max="10269" width="16.5" customWidth="1"/>
    <col min="10271" max="10271" width="3.5" customWidth="1"/>
    <col min="10272" max="10272" width="4.5" customWidth="1"/>
    <col min="10273" max="10273" width="15.5" customWidth="1"/>
    <col min="10274" max="10274" width="15.625" customWidth="1"/>
    <col min="10275" max="10280" width="16.5" customWidth="1"/>
    <col min="10282" max="10282" width="3.5" customWidth="1"/>
    <col min="10283" max="10283" width="4.5" customWidth="1"/>
    <col min="10284" max="10284" width="15.5" customWidth="1"/>
    <col min="10285" max="10285" width="15.625" customWidth="1"/>
    <col min="10286" max="10291" width="16.5" customWidth="1"/>
    <col min="10293" max="10293" width="3.5" customWidth="1"/>
    <col min="10294" max="10294" width="4.5" customWidth="1"/>
    <col min="10295" max="10295" width="15.5" customWidth="1"/>
    <col min="10296" max="10296" width="15.625" customWidth="1"/>
    <col min="10297" max="10302" width="16.5" customWidth="1"/>
    <col min="10304" max="10304" width="3.5" customWidth="1"/>
    <col min="10305" max="10305" width="4.5" customWidth="1"/>
    <col min="10306" max="10306" width="15.5" customWidth="1"/>
    <col min="10307" max="10307" width="15.625" customWidth="1"/>
    <col min="10308" max="10313" width="16.5" customWidth="1"/>
    <col min="10315" max="10315" width="3.5" customWidth="1"/>
    <col min="10316" max="10316" width="4.5" customWidth="1"/>
    <col min="10317" max="10317" width="15.5" customWidth="1"/>
    <col min="10318" max="10318" width="15.625" customWidth="1"/>
    <col min="10319" max="10324" width="16.5" customWidth="1"/>
    <col min="10326" max="10326" width="3.5" customWidth="1"/>
    <col min="10327" max="10327" width="4.5" customWidth="1"/>
    <col min="10328" max="10328" width="15.5" customWidth="1"/>
    <col min="10329" max="10329" width="15.625" customWidth="1"/>
    <col min="10330" max="10335" width="16.5" customWidth="1"/>
    <col min="10336" max="10336" width="8.5" customWidth="1"/>
    <col min="10337" max="10337" width="3.5" customWidth="1"/>
    <col min="10338" max="10338" width="4.5" customWidth="1"/>
    <col min="10339" max="10339" width="15.5" customWidth="1"/>
    <col min="10340" max="10340" width="15.625" customWidth="1"/>
    <col min="10341" max="10346" width="16.5" customWidth="1"/>
    <col min="10348" max="10348" width="3.5" customWidth="1"/>
    <col min="10349" max="10349" width="4.5" customWidth="1"/>
    <col min="10350" max="10350" width="15.5" customWidth="1"/>
    <col min="10351" max="10351" width="15.625" customWidth="1"/>
    <col min="10352" max="10357" width="16.5" customWidth="1"/>
    <col min="10359" max="10359" width="3.5" customWidth="1"/>
    <col min="10360" max="10360" width="4.5" customWidth="1"/>
    <col min="10361" max="10361" width="15.5" customWidth="1"/>
    <col min="10362" max="10362" width="15.625" customWidth="1"/>
    <col min="10363" max="10368" width="16.5" customWidth="1"/>
    <col min="10370" max="10370" width="3.5" customWidth="1"/>
    <col min="10371" max="10371" width="4.5" customWidth="1"/>
    <col min="10372" max="10372" width="15.5" customWidth="1"/>
    <col min="10373" max="10373" width="15.625" customWidth="1"/>
    <col min="10374" max="10379" width="16.5" customWidth="1"/>
    <col min="10381" max="10381" width="3.5" customWidth="1"/>
    <col min="10382" max="10382" width="4.5" customWidth="1"/>
    <col min="10383" max="10383" width="15.5" customWidth="1"/>
    <col min="10384" max="10384" width="15.625" customWidth="1"/>
    <col min="10385" max="10390" width="16.5" customWidth="1"/>
    <col min="10392" max="10392" width="3.5" customWidth="1"/>
    <col min="10393" max="10393" width="4.5" customWidth="1"/>
    <col min="10394" max="10394" width="15.5" customWidth="1"/>
    <col min="10395" max="10395" width="15.625" customWidth="1"/>
    <col min="10396" max="10401" width="16.5" customWidth="1"/>
    <col min="10416" max="10416" width="3.5" customWidth="1"/>
    <col min="10417" max="10417" width="4.5" customWidth="1"/>
    <col min="10418" max="10418" width="15.5" customWidth="1"/>
    <col min="10419" max="10419" width="15.625" customWidth="1"/>
    <col min="10420" max="10420" width="18.375" customWidth="1"/>
    <col min="10421" max="10421" width="16.5" customWidth="1"/>
    <col min="10422" max="10422" width="19" customWidth="1"/>
    <col min="10423" max="10425" width="16.5" customWidth="1"/>
    <col min="10427" max="10427" width="5" customWidth="1"/>
    <col min="10428" max="10428" width="3.5" customWidth="1"/>
    <col min="10429" max="10429" width="4.5" customWidth="1"/>
    <col min="10430" max="10430" width="15.5" customWidth="1"/>
    <col min="10431" max="10431" width="15.625" customWidth="1"/>
    <col min="10432" max="10438" width="16.5" customWidth="1"/>
    <col min="10439" max="10439" width="3.5" customWidth="1"/>
    <col min="10440" max="10440" width="6.625" customWidth="1"/>
    <col min="10441" max="10441" width="15.5" customWidth="1"/>
    <col min="10442" max="10442" width="15.625" customWidth="1"/>
    <col min="10443" max="10448" width="16.5" customWidth="1"/>
    <col min="10450" max="10450" width="3.5" customWidth="1"/>
    <col min="10451" max="10451" width="4.5" customWidth="1"/>
    <col min="10452" max="10452" width="15.5" customWidth="1"/>
    <col min="10453" max="10453" width="15.625" customWidth="1"/>
    <col min="10454" max="10459" width="16.5" customWidth="1"/>
    <col min="10461" max="10461" width="3.5" customWidth="1"/>
    <col min="10462" max="10462" width="4.5" customWidth="1"/>
    <col min="10463" max="10463" width="15.5" customWidth="1"/>
    <col min="10464" max="10464" width="15.625" customWidth="1"/>
    <col min="10465" max="10470" width="16.5" customWidth="1"/>
    <col min="10472" max="10472" width="3.5" customWidth="1"/>
    <col min="10473" max="10473" width="4.5" customWidth="1"/>
    <col min="10474" max="10474" width="15.5" customWidth="1"/>
    <col min="10475" max="10475" width="15.625" customWidth="1"/>
    <col min="10476" max="10481" width="16.5" customWidth="1"/>
    <col min="10483" max="10483" width="3.5" customWidth="1"/>
    <col min="10484" max="10484" width="4.5" customWidth="1"/>
    <col min="10485" max="10485" width="15.5" customWidth="1"/>
    <col min="10486" max="10486" width="15.625" customWidth="1"/>
    <col min="10487" max="10492" width="16.5" customWidth="1"/>
    <col min="10494" max="10494" width="3.5" customWidth="1"/>
    <col min="10495" max="10495" width="4.5" customWidth="1"/>
    <col min="10496" max="10496" width="15.5" customWidth="1"/>
    <col min="10497" max="10497" width="15.625" customWidth="1"/>
    <col min="10498" max="10503" width="16.5" customWidth="1"/>
    <col min="10505" max="10505" width="3.5" customWidth="1"/>
    <col min="10506" max="10506" width="4.5" customWidth="1"/>
    <col min="10507" max="10507" width="15.5" customWidth="1"/>
    <col min="10508" max="10508" width="15.625" customWidth="1"/>
    <col min="10509" max="10514" width="16.5" customWidth="1"/>
    <col min="10516" max="10516" width="3.5" customWidth="1"/>
    <col min="10517" max="10517" width="4.5" customWidth="1"/>
    <col min="10518" max="10518" width="15.5" customWidth="1"/>
    <col min="10519" max="10519" width="15.625" customWidth="1"/>
    <col min="10520" max="10525" width="16.5" customWidth="1"/>
    <col min="10527" max="10527" width="3.5" customWidth="1"/>
    <col min="10528" max="10528" width="4.5" customWidth="1"/>
    <col min="10529" max="10529" width="15.5" customWidth="1"/>
    <col min="10530" max="10530" width="15.625" customWidth="1"/>
    <col min="10531" max="10536" width="16.5" customWidth="1"/>
    <col min="10538" max="10538" width="3.5" customWidth="1"/>
    <col min="10539" max="10539" width="4.5" customWidth="1"/>
    <col min="10540" max="10540" width="15.5" customWidth="1"/>
    <col min="10541" max="10541" width="15.625" customWidth="1"/>
    <col min="10542" max="10547" width="16.5" customWidth="1"/>
    <col min="10549" max="10549" width="3.5" customWidth="1"/>
    <col min="10550" max="10550" width="4.5" customWidth="1"/>
    <col min="10551" max="10551" width="15.5" customWidth="1"/>
    <col min="10552" max="10552" width="15.625" customWidth="1"/>
    <col min="10553" max="10558" width="16.5" customWidth="1"/>
    <col min="10560" max="10560" width="3.5" customWidth="1"/>
    <col min="10561" max="10561" width="4.5" customWidth="1"/>
    <col min="10562" max="10562" width="15.5" customWidth="1"/>
    <col min="10563" max="10563" width="15.625" customWidth="1"/>
    <col min="10564" max="10569" width="16.5" customWidth="1"/>
    <col min="10571" max="10571" width="3.5" customWidth="1"/>
    <col min="10572" max="10572" width="4.5" customWidth="1"/>
    <col min="10573" max="10573" width="15.5" customWidth="1"/>
    <col min="10574" max="10574" width="15.625" customWidth="1"/>
    <col min="10575" max="10580" width="16.5" customWidth="1"/>
    <col min="10582" max="10582" width="3.5" customWidth="1"/>
    <col min="10583" max="10583" width="4.5" customWidth="1"/>
    <col min="10584" max="10584" width="15.5" customWidth="1"/>
    <col min="10585" max="10585" width="15.625" customWidth="1"/>
    <col min="10586" max="10591" width="16.5" customWidth="1"/>
    <col min="10592" max="10592" width="8.5" customWidth="1"/>
    <col min="10593" max="10593" width="3.5" customWidth="1"/>
    <col min="10594" max="10594" width="4.5" customWidth="1"/>
    <col min="10595" max="10595" width="15.5" customWidth="1"/>
    <col min="10596" max="10596" width="15.625" customWidth="1"/>
    <col min="10597" max="10602" width="16.5" customWidth="1"/>
    <col min="10604" max="10604" width="3.5" customWidth="1"/>
    <col min="10605" max="10605" width="4.5" customWidth="1"/>
    <col min="10606" max="10606" width="15.5" customWidth="1"/>
    <col min="10607" max="10607" width="15.625" customWidth="1"/>
    <col min="10608" max="10613" width="16.5" customWidth="1"/>
    <col min="10615" max="10615" width="3.5" customWidth="1"/>
    <col min="10616" max="10616" width="4.5" customWidth="1"/>
    <col min="10617" max="10617" width="15.5" customWidth="1"/>
    <col min="10618" max="10618" width="15.625" customWidth="1"/>
    <col min="10619" max="10624" width="16.5" customWidth="1"/>
    <col min="10626" max="10626" width="3.5" customWidth="1"/>
    <col min="10627" max="10627" width="4.5" customWidth="1"/>
    <col min="10628" max="10628" width="15.5" customWidth="1"/>
    <col min="10629" max="10629" width="15.625" customWidth="1"/>
    <col min="10630" max="10635" width="16.5" customWidth="1"/>
    <col min="10637" max="10637" width="3.5" customWidth="1"/>
    <col min="10638" max="10638" width="4.5" customWidth="1"/>
    <col min="10639" max="10639" width="15.5" customWidth="1"/>
    <col min="10640" max="10640" width="15.625" customWidth="1"/>
    <col min="10641" max="10646" width="16.5" customWidth="1"/>
    <col min="10648" max="10648" width="3.5" customWidth="1"/>
    <col min="10649" max="10649" width="4.5" customWidth="1"/>
    <col min="10650" max="10650" width="15.5" customWidth="1"/>
    <col min="10651" max="10651" width="15.625" customWidth="1"/>
    <col min="10652" max="10657" width="16.5" customWidth="1"/>
    <col min="10672" max="10672" width="3.5" customWidth="1"/>
    <col min="10673" max="10673" width="4.5" customWidth="1"/>
    <col min="10674" max="10674" width="15.5" customWidth="1"/>
    <col min="10675" max="10675" width="15.625" customWidth="1"/>
    <col min="10676" max="10676" width="18.375" customWidth="1"/>
    <col min="10677" max="10677" width="16.5" customWidth="1"/>
    <col min="10678" max="10678" width="19" customWidth="1"/>
    <col min="10679" max="10681" width="16.5" customWidth="1"/>
    <col min="10683" max="10683" width="5" customWidth="1"/>
    <col min="10684" max="10684" width="3.5" customWidth="1"/>
    <col min="10685" max="10685" width="4.5" customWidth="1"/>
    <col min="10686" max="10686" width="15.5" customWidth="1"/>
    <col min="10687" max="10687" width="15.625" customWidth="1"/>
    <col min="10688" max="10694" width="16.5" customWidth="1"/>
    <col min="10695" max="10695" width="3.5" customWidth="1"/>
    <col min="10696" max="10696" width="6.625" customWidth="1"/>
    <col min="10697" max="10697" width="15.5" customWidth="1"/>
    <col min="10698" max="10698" width="15.625" customWidth="1"/>
    <col min="10699" max="10704" width="16.5" customWidth="1"/>
    <col min="10706" max="10706" width="3.5" customWidth="1"/>
    <col min="10707" max="10707" width="4.5" customWidth="1"/>
    <col min="10708" max="10708" width="15.5" customWidth="1"/>
    <col min="10709" max="10709" width="15.625" customWidth="1"/>
    <col min="10710" max="10715" width="16.5" customWidth="1"/>
    <col min="10717" max="10717" width="3.5" customWidth="1"/>
    <col min="10718" max="10718" width="4.5" customWidth="1"/>
    <col min="10719" max="10719" width="15.5" customWidth="1"/>
    <col min="10720" max="10720" width="15.625" customWidth="1"/>
    <col min="10721" max="10726" width="16.5" customWidth="1"/>
    <col min="10728" max="10728" width="3.5" customWidth="1"/>
    <col min="10729" max="10729" width="4.5" customWidth="1"/>
    <col min="10730" max="10730" width="15.5" customWidth="1"/>
    <col min="10731" max="10731" width="15.625" customWidth="1"/>
    <col min="10732" max="10737" width="16.5" customWidth="1"/>
    <col min="10739" max="10739" width="3.5" customWidth="1"/>
    <col min="10740" max="10740" width="4.5" customWidth="1"/>
    <col min="10741" max="10741" width="15.5" customWidth="1"/>
    <col min="10742" max="10742" width="15.625" customWidth="1"/>
    <col min="10743" max="10748" width="16.5" customWidth="1"/>
    <col min="10750" max="10750" width="3.5" customWidth="1"/>
    <col min="10751" max="10751" width="4.5" customWidth="1"/>
    <col min="10752" max="10752" width="15.5" customWidth="1"/>
    <col min="10753" max="10753" width="15.625" customWidth="1"/>
    <col min="10754" max="10759" width="16.5" customWidth="1"/>
    <col min="10761" max="10761" width="3.5" customWidth="1"/>
    <col min="10762" max="10762" width="4.5" customWidth="1"/>
    <col min="10763" max="10763" width="15.5" customWidth="1"/>
    <col min="10764" max="10764" width="15.625" customWidth="1"/>
    <col min="10765" max="10770" width="16.5" customWidth="1"/>
    <col min="10772" max="10772" width="3.5" customWidth="1"/>
    <col min="10773" max="10773" width="4.5" customWidth="1"/>
    <col min="10774" max="10774" width="15.5" customWidth="1"/>
    <col min="10775" max="10775" width="15.625" customWidth="1"/>
    <col min="10776" max="10781" width="16.5" customWidth="1"/>
    <col min="10783" max="10783" width="3.5" customWidth="1"/>
    <col min="10784" max="10784" width="4.5" customWidth="1"/>
    <col min="10785" max="10785" width="15.5" customWidth="1"/>
    <col min="10786" max="10786" width="15.625" customWidth="1"/>
    <col min="10787" max="10792" width="16.5" customWidth="1"/>
    <col min="10794" max="10794" width="3.5" customWidth="1"/>
    <col min="10795" max="10795" width="4.5" customWidth="1"/>
    <col min="10796" max="10796" width="15.5" customWidth="1"/>
    <col min="10797" max="10797" width="15.625" customWidth="1"/>
    <col min="10798" max="10803" width="16.5" customWidth="1"/>
    <col min="10805" max="10805" width="3.5" customWidth="1"/>
    <col min="10806" max="10806" width="4.5" customWidth="1"/>
    <col min="10807" max="10807" width="15.5" customWidth="1"/>
    <col min="10808" max="10808" width="15.625" customWidth="1"/>
    <col min="10809" max="10814" width="16.5" customWidth="1"/>
    <col min="10816" max="10816" width="3.5" customWidth="1"/>
    <col min="10817" max="10817" width="4.5" customWidth="1"/>
    <col min="10818" max="10818" width="15.5" customWidth="1"/>
    <col min="10819" max="10819" width="15.625" customWidth="1"/>
    <col min="10820" max="10825" width="16.5" customWidth="1"/>
    <col min="10827" max="10827" width="3.5" customWidth="1"/>
    <col min="10828" max="10828" width="4.5" customWidth="1"/>
    <col min="10829" max="10829" width="15.5" customWidth="1"/>
    <col min="10830" max="10830" width="15.625" customWidth="1"/>
    <col min="10831" max="10836" width="16.5" customWidth="1"/>
    <col min="10838" max="10838" width="3.5" customWidth="1"/>
    <col min="10839" max="10839" width="4.5" customWidth="1"/>
    <col min="10840" max="10840" width="15.5" customWidth="1"/>
    <col min="10841" max="10841" width="15.625" customWidth="1"/>
    <col min="10842" max="10847" width="16.5" customWidth="1"/>
    <col min="10848" max="10848" width="8.5" customWidth="1"/>
    <col min="10849" max="10849" width="3.5" customWidth="1"/>
    <col min="10850" max="10850" width="4.5" customWidth="1"/>
    <col min="10851" max="10851" width="15.5" customWidth="1"/>
    <col min="10852" max="10852" width="15.625" customWidth="1"/>
    <col min="10853" max="10858" width="16.5" customWidth="1"/>
    <col min="10860" max="10860" width="3.5" customWidth="1"/>
    <col min="10861" max="10861" width="4.5" customWidth="1"/>
    <col min="10862" max="10862" width="15.5" customWidth="1"/>
    <col min="10863" max="10863" width="15.625" customWidth="1"/>
    <col min="10864" max="10869" width="16.5" customWidth="1"/>
    <col min="10871" max="10871" width="3.5" customWidth="1"/>
    <col min="10872" max="10872" width="4.5" customWidth="1"/>
    <col min="10873" max="10873" width="15.5" customWidth="1"/>
    <col min="10874" max="10874" width="15.625" customWidth="1"/>
    <col min="10875" max="10880" width="16.5" customWidth="1"/>
    <col min="10882" max="10882" width="3.5" customWidth="1"/>
    <col min="10883" max="10883" width="4.5" customWidth="1"/>
    <col min="10884" max="10884" width="15.5" customWidth="1"/>
    <col min="10885" max="10885" width="15.625" customWidth="1"/>
    <col min="10886" max="10891" width="16.5" customWidth="1"/>
    <col min="10893" max="10893" width="3.5" customWidth="1"/>
    <col min="10894" max="10894" width="4.5" customWidth="1"/>
    <col min="10895" max="10895" width="15.5" customWidth="1"/>
    <col min="10896" max="10896" width="15.625" customWidth="1"/>
    <col min="10897" max="10902" width="16.5" customWidth="1"/>
    <col min="10904" max="10904" width="3.5" customWidth="1"/>
    <col min="10905" max="10905" width="4.5" customWidth="1"/>
    <col min="10906" max="10906" width="15.5" customWidth="1"/>
    <col min="10907" max="10907" width="15.625" customWidth="1"/>
    <col min="10908" max="10913" width="16.5" customWidth="1"/>
    <col min="10928" max="10928" width="3.5" customWidth="1"/>
    <col min="10929" max="10929" width="4.5" customWidth="1"/>
    <col min="10930" max="10930" width="15.5" customWidth="1"/>
    <col min="10931" max="10931" width="15.625" customWidth="1"/>
    <col min="10932" max="10932" width="18.375" customWidth="1"/>
    <col min="10933" max="10933" width="16.5" customWidth="1"/>
    <col min="10934" max="10934" width="19" customWidth="1"/>
    <col min="10935" max="10937" width="16.5" customWidth="1"/>
    <col min="10939" max="10939" width="5" customWidth="1"/>
    <col min="10940" max="10940" width="3.5" customWidth="1"/>
    <col min="10941" max="10941" width="4.5" customWidth="1"/>
    <col min="10942" max="10942" width="15.5" customWidth="1"/>
    <col min="10943" max="10943" width="15.625" customWidth="1"/>
    <col min="10944" max="10950" width="16.5" customWidth="1"/>
    <col min="10951" max="10951" width="3.5" customWidth="1"/>
    <col min="10952" max="10952" width="6.625" customWidth="1"/>
    <col min="10953" max="10953" width="15.5" customWidth="1"/>
    <col min="10954" max="10954" width="15.625" customWidth="1"/>
    <col min="10955" max="10960" width="16.5" customWidth="1"/>
    <col min="10962" max="10962" width="3.5" customWidth="1"/>
    <col min="10963" max="10963" width="4.5" customWidth="1"/>
    <col min="10964" max="10964" width="15.5" customWidth="1"/>
    <col min="10965" max="10965" width="15.625" customWidth="1"/>
    <col min="10966" max="10971" width="16.5" customWidth="1"/>
    <col min="10973" max="10973" width="3.5" customWidth="1"/>
    <col min="10974" max="10974" width="4.5" customWidth="1"/>
    <col min="10975" max="10975" width="15.5" customWidth="1"/>
    <col min="10976" max="10976" width="15.625" customWidth="1"/>
    <col min="10977" max="10982" width="16.5" customWidth="1"/>
    <col min="10984" max="10984" width="3.5" customWidth="1"/>
    <col min="10985" max="10985" width="4.5" customWidth="1"/>
    <col min="10986" max="10986" width="15.5" customWidth="1"/>
    <col min="10987" max="10987" width="15.625" customWidth="1"/>
    <col min="10988" max="10993" width="16.5" customWidth="1"/>
    <col min="10995" max="10995" width="3.5" customWidth="1"/>
    <col min="10996" max="10996" width="4.5" customWidth="1"/>
    <col min="10997" max="10997" width="15.5" customWidth="1"/>
    <col min="10998" max="10998" width="15.625" customWidth="1"/>
    <col min="10999" max="11004" width="16.5" customWidth="1"/>
    <col min="11006" max="11006" width="3.5" customWidth="1"/>
    <col min="11007" max="11007" width="4.5" customWidth="1"/>
    <col min="11008" max="11008" width="15.5" customWidth="1"/>
    <col min="11009" max="11009" width="15.625" customWidth="1"/>
    <col min="11010" max="11015" width="16.5" customWidth="1"/>
    <col min="11017" max="11017" width="3.5" customWidth="1"/>
    <col min="11018" max="11018" width="4.5" customWidth="1"/>
    <col min="11019" max="11019" width="15.5" customWidth="1"/>
    <col min="11020" max="11020" width="15.625" customWidth="1"/>
    <col min="11021" max="11026" width="16.5" customWidth="1"/>
    <col min="11028" max="11028" width="3.5" customWidth="1"/>
    <col min="11029" max="11029" width="4.5" customWidth="1"/>
    <col min="11030" max="11030" width="15.5" customWidth="1"/>
    <col min="11031" max="11031" width="15.625" customWidth="1"/>
    <col min="11032" max="11037" width="16.5" customWidth="1"/>
    <col min="11039" max="11039" width="3.5" customWidth="1"/>
    <col min="11040" max="11040" width="4.5" customWidth="1"/>
    <col min="11041" max="11041" width="15.5" customWidth="1"/>
    <col min="11042" max="11042" width="15.625" customWidth="1"/>
    <col min="11043" max="11048" width="16.5" customWidth="1"/>
    <col min="11050" max="11050" width="3.5" customWidth="1"/>
    <col min="11051" max="11051" width="4.5" customWidth="1"/>
    <col min="11052" max="11052" width="15.5" customWidth="1"/>
    <col min="11053" max="11053" width="15.625" customWidth="1"/>
    <col min="11054" max="11059" width="16.5" customWidth="1"/>
    <col min="11061" max="11061" width="3.5" customWidth="1"/>
    <col min="11062" max="11062" width="4.5" customWidth="1"/>
    <col min="11063" max="11063" width="15.5" customWidth="1"/>
    <col min="11064" max="11064" width="15.625" customWidth="1"/>
    <col min="11065" max="11070" width="16.5" customWidth="1"/>
    <col min="11072" max="11072" width="3.5" customWidth="1"/>
    <col min="11073" max="11073" width="4.5" customWidth="1"/>
    <col min="11074" max="11074" width="15.5" customWidth="1"/>
    <col min="11075" max="11075" width="15.625" customWidth="1"/>
    <col min="11076" max="11081" width="16.5" customWidth="1"/>
    <col min="11083" max="11083" width="3.5" customWidth="1"/>
    <col min="11084" max="11084" width="4.5" customWidth="1"/>
    <col min="11085" max="11085" width="15.5" customWidth="1"/>
    <col min="11086" max="11086" width="15.625" customWidth="1"/>
    <col min="11087" max="11092" width="16.5" customWidth="1"/>
    <col min="11094" max="11094" width="3.5" customWidth="1"/>
    <col min="11095" max="11095" width="4.5" customWidth="1"/>
    <col min="11096" max="11096" width="15.5" customWidth="1"/>
    <col min="11097" max="11097" width="15.625" customWidth="1"/>
    <col min="11098" max="11103" width="16.5" customWidth="1"/>
    <col min="11104" max="11104" width="8.5" customWidth="1"/>
    <col min="11105" max="11105" width="3.5" customWidth="1"/>
    <col min="11106" max="11106" width="4.5" customWidth="1"/>
    <col min="11107" max="11107" width="15.5" customWidth="1"/>
    <col min="11108" max="11108" width="15.625" customWidth="1"/>
    <col min="11109" max="11114" width="16.5" customWidth="1"/>
    <col min="11116" max="11116" width="3.5" customWidth="1"/>
    <col min="11117" max="11117" width="4.5" customWidth="1"/>
    <col min="11118" max="11118" width="15.5" customWidth="1"/>
    <col min="11119" max="11119" width="15.625" customWidth="1"/>
    <col min="11120" max="11125" width="16.5" customWidth="1"/>
    <col min="11127" max="11127" width="3.5" customWidth="1"/>
    <col min="11128" max="11128" width="4.5" customWidth="1"/>
    <col min="11129" max="11129" width="15.5" customWidth="1"/>
    <col min="11130" max="11130" width="15.625" customWidth="1"/>
    <col min="11131" max="11136" width="16.5" customWidth="1"/>
    <col min="11138" max="11138" width="3.5" customWidth="1"/>
    <col min="11139" max="11139" width="4.5" customWidth="1"/>
    <col min="11140" max="11140" width="15.5" customWidth="1"/>
    <col min="11141" max="11141" width="15.625" customWidth="1"/>
    <col min="11142" max="11147" width="16.5" customWidth="1"/>
    <col min="11149" max="11149" width="3.5" customWidth="1"/>
    <col min="11150" max="11150" width="4.5" customWidth="1"/>
    <col min="11151" max="11151" width="15.5" customWidth="1"/>
    <col min="11152" max="11152" width="15.625" customWidth="1"/>
    <col min="11153" max="11158" width="16.5" customWidth="1"/>
    <col min="11160" max="11160" width="3.5" customWidth="1"/>
    <col min="11161" max="11161" width="4.5" customWidth="1"/>
    <col min="11162" max="11162" width="15.5" customWidth="1"/>
    <col min="11163" max="11163" width="15.625" customWidth="1"/>
    <col min="11164" max="11169" width="16.5" customWidth="1"/>
    <col min="11184" max="11184" width="3.5" customWidth="1"/>
    <col min="11185" max="11185" width="4.5" customWidth="1"/>
    <col min="11186" max="11186" width="15.5" customWidth="1"/>
    <col min="11187" max="11187" width="15.625" customWidth="1"/>
    <col min="11188" max="11188" width="18.375" customWidth="1"/>
    <col min="11189" max="11189" width="16.5" customWidth="1"/>
    <col min="11190" max="11190" width="19" customWidth="1"/>
    <col min="11191" max="11193" width="16.5" customWidth="1"/>
    <col min="11195" max="11195" width="5" customWidth="1"/>
    <col min="11196" max="11196" width="3.5" customWidth="1"/>
    <col min="11197" max="11197" width="4.5" customWidth="1"/>
    <col min="11198" max="11198" width="15.5" customWidth="1"/>
    <col min="11199" max="11199" width="15.625" customWidth="1"/>
    <col min="11200" max="11206" width="16.5" customWidth="1"/>
    <col min="11207" max="11207" width="3.5" customWidth="1"/>
    <col min="11208" max="11208" width="6.625" customWidth="1"/>
    <col min="11209" max="11209" width="15.5" customWidth="1"/>
    <col min="11210" max="11210" width="15.625" customWidth="1"/>
    <col min="11211" max="11216" width="16.5" customWidth="1"/>
    <col min="11218" max="11218" width="3.5" customWidth="1"/>
    <col min="11219" max="11219" width="4.5" customWidth="1"/>
    <col min="11220" max="11220" width="15.5" customWidth="1"/>
    <col min="11221" max="11221" width="15.625" customWidth="1"/>
    <col min="11222" max="11227" width="16.5" customWidth="1"/>
    <col min="11229" max="11229" width="3.5" customWidth="1"/>
    <col min="11230" max="11230" width="4.5" customWidth="1"/>
    <col min="11231" max="11231" width="15.5" customWidth="1"/>
    <col min="11232" max="11232" width="15.625" customWidth="1"/>
    <col min="11233" max="11238" width="16.5" customWidth="1"/>
    <col min="11240" max="11240" width="3.5" customWidth="1"/>
    <col min="11241" max="11241" width="4.5" customWidth="1"/>
    <col min="11242" max="11242" width="15.5" customWidth="1"/>
    <col min="11243" max="11243" width="15.625" customWidth="1"/>
    <col min="11244" max="11249" width="16.5" customWidth="1"/>
    <col min="11251" max="11251" width="3.5" customWidth="1"/>
    <col min="11252" max="11252" width="4.5" customWidth="1"/>
    <col min="11253" max="11253" width="15.5" customWidth="1"/>
    <col min="11254" max="11254" width="15.625" customWidth="1"/>
    <col min="11255" max="11260" width="16.5" customWidth="1"/>
    <col min="11262" max="11262" width="3.5" customWidth="1"/>
    <col min="11263" max="11263" width="4.5" customWidth="1"/>
    <col min="11264" max="11264" width="15.5" customWidth="1"/>
    <col min="11265" max="11265" width="15.625" customWidth="1"/>
    <col min="11266" max="11271" width="16.5" customWidth="1"/>
    <col min="11273" max="11273" width="3.5" customWidth="1"/>
    <col min="11274" max="11274" width="4.5" customWidth="1"/>
    <col min="11275" max="11275" width="15.5" customWidth="1"/>
    <col min="11276" max="11276" width="15.625" customWidth="1"/>
    <col min="11277" max="11282" width="16.5" customWidth="1"/>
    <col min="11284" max="11284" width="3.5" customWidth="1"/>
    <col min="11285" max="11285" width="4.5" customWidth="1"/>
    <col min="11286" max="11286" width="15.5" customWidth="1"/>
    <col min="11287" max="11287" width="15.625" customWidth="1"/>
    <col min="11288" max="11293" width="16.5" customWidth="1"/>
    <col min="11295" max="11295" width="3.5" customWidth="1"/>
    <col min="11296" max="11296" width="4.5" customWidth="1"/>
    <col min="11297" max="11297" width="15.5" customWidth="1"/>
    <col min="11298" max="11298" width="15.625" customWidth="1"/>
    <col min="11299" max="11304" width="16.5" customWidth="1"/>
    <col min="11306" max="11306" width="3.5" customWidth="1"/>
    <col min="11307" max="11307" width="4.5" customWidth="1"/>
    <col min="11308" max="11308" width="15.5" customWidth="1"/>
    <col min="11309" max="11309" width="15.625" customWidth="1"/>
    <col min="11310" max="11315" width="16.5" customWidth="1"/>
    <col min="11317" max="11317" width="3.5" customWidth="1"/>
    <col min="11318" max="11318" width="4.5" customWidth="1"/>
    <col min="11319" max="11319" width="15.5" customWidth="1"/>
    <col min="11320" max="11320" width="15.625" customWidth="1"/>
    <col min="11321" max="11326" width="16.5" customWidth="1"/>
    <col min="11328" max="11328" width="3.5" customWidth="1"/>
    <col min="11329" max="11329" width="4.5" customWidth="1"/>
    <col min="11330" max="11330" width="15.5" customWidth="1"/>
    <col min="11331" max="11331" width="15.625" customWidth="1"/>
    <col min="11332" max="11337" width="16.5" customWidth="1"/>
    <col min="11339" max="11339" width="3.5" customWidth="1"/>
    <col min="11340" max="11340" width="4.5" customWidth="1"/>
    <col min="11341" max="11341" width="15.5" customWidth="1"/>
    <col min="11342" max="11342" width="15.625" customWidth="1"/>
    <col min="11343" max="11348" width="16.5" customWidth="1"/>
    <col min="11350" max="11350" width="3.5" customWidth="1"/>
    <col min="11351" max="11351" width="4.5" customWidth="1"/>
    <col min="11352" max="11352" width="15.5" customWidth="1"/>
    <col min="11353" max="11353" width="15.625" customWidth="1"/>
    <col min="11354" max="11359" width="16.5" customWidth="1"/>
    <col min="11360" max="11360" width="8.5" customWidth="1"/>
    <col min="11361" max="11361" width="3.5" customWidth="1"/>
    <col min="11362" max="11362" width="4.5" customWidth="1"/>
    <col min="11363" max="11363" width="15.5" customWidth="1"/>
    <col min="11364" max="11364" width="15.625" customWidth="1"/>
    <col min="11365" max="11370" width="16.5" customWidth="1"/>
    <col min="11372" max="11372" width="3.5" customWidth="1"/>
    <col min="11373" max="11373" width="4.5" customWidth="1"/>
    <col min="11374" max="11374" width="15.5" customWidth="1"/>
    <col min="11375" max="11375" width="15.625" customWidth="1"/>
    <col min="11376" max="11381" width="16.5" customWidth="1"/>
    <col min="11383" max="11383" width="3.5" customWidth="1"/>
    <col min="11384" max="11384" width="4.5" customWidth="1"/>
    <col min="11385" max="11385" width="15.5" customWidth="1"/>
    <col min="11386" max="11386" width="15.625" customWidth="1"/>
    <col min="11387" max="11392" width="16.5" customWidth="1"/>
    <col min="11394" max="11394" width="3.5" customWidth="1"/>
    <col min="11395" max="11395" width="4.5" customWidth="1"/>
    <col min="11396" max="11396" width="15.5" customWidth="1"/>
    <col min="11397" max="11397" width="15.625" customWidth="1"/>
    <col min="11398" max="11403" width="16.5" customWidth="1"/>
    <col min="11405" max="11405" width="3.5" customWidth="1"/>
    <col min="11406" max="11406" width="4.5" customWidth="1"/>
    <col min="11407" max="11407" width="15.5" customWidth="1"/>
    <col min="11408" max="11408" width="15.625" customWidth="1"/>
    <col min="11409" max="11414" width="16.5" customWidth="1"/>
    <col min="11416" max="11416" width="3.5" customWidth="1"/>
    <col min="11417" max="11417" width="4.5" customWidth="1"/>
    <col min="11418" max="11418" width="15.5" customWidth="1"/>
    <col min="11419" max="11419" width="15.625" customWidth="1"/>
    <col min="11420" max="11425" width="16.5" customWidth="1"/>
    <col min="11440" max="11440" width="3.5" customWidth="1"/>
    <col min="11441" max="11441" width="4.5" customWidth="1"/>
    <col min="11442" max="11442" width="15.5" customWidth="1"/>
    <col min="11443" max="11443" width="15.625" customWidth="1"/>
    <col min="11444" max="11444" width="18.375" customWidth="1"/>
    <col min="11445" max="11445" width="16.5" customWidth="1"/>
    <col min="11446" max="11446" width="19" customWidth="1"/>
    <col min="11447" max="11449" width="16.5" customWidth="1"/>
    <col min="11451" max="11451" width="5" customWidth="1"/>
    <col min="11452" max="11452" width="3.5" customWidth="1"/>
    <col min="11453" max="11453" width="4.5" customWidth="1"/>
    <col min="11454" max="11454" width="15.5" customWidth="1"/>
    <col min="11455" max="11455" width="15.625" customWidth="1"/>
    <col min="11456" max="11462" width="16.5" customWidth="1"/>
    <col min="11463" max="11463" width="3.5" customWidth="1"/>
    <col min="11464" max="11464" width="6.625" customWidth="1"/>
    <col min="11465" max="11465" width="15.5" customWidth="1"/>
    <col min="11466" max="11466" width="15.625" customWidth="1"/>
    <col min="11467" max="11472" width="16.5" customWidth="1"/>
    <col min="11474" max="11474" width="3.5" customWidth="1"/>
    <col min="11475" max="11475" width="4.5" customWidth="1"/>
    <col min="11476" max="11476" width="15.5" customWidth="1"/>
    <col min="11477" max="11477" width="15.625" customWidth="1"/>
    <col min="11478" max="11483" width="16.5" customWidth="1"/>
    <col min="11485" max="11485" width="3.5" customWidth="1"/>
    <col min="11486" max="11486" width="4.5" customWidth="1"/>
    <col min="11487" max="11487" width="15.5" customWidth="1"/>
    <col min="11488" max="11488" width="15.625" customWidth="1"/>
    <col min="11489" max="11494" width="16.5" customWidth="1"/>
    <col min="11496" max="11496" width="3.5" customWidth="1"/>
    <col min="11497" max="11497" width="4.5" customWidth="1"/>
    <col min="11498" max="11498" width="15.5" customWidth="1"/>
    <col min="11499" max="11499" width="15.625" customWidth="1"/>
    <col min="11500" max="11505" width="16.5" customWidth="1"/>
    <col min="11507" max="11507" width="3.5" customWidth="1"/>
    <col min="11508" max="11508" width="4.5" customWidth="1"/>
    <col min="11509" max="11509" width="15.5" customWidth="1"/>
    <col min="11510" max="11510" width="15.625" customWidth="1"/>
    <col min="11511" max="11516" width="16.5" customWidth="1"/>
    <col min="11518" max="11518" width="3.5" customWidth="1"/>
    <col min="11519" max="11519" width="4.5" customWidth="1"/>
    <col min="11520" max="11520" width="15.5" customWidth="1"/>
    <col min="11521" max="11521" width="15.625" customWidth="1"/>
    <col min="11522" max="11527" width="16.5" customWidth="1"/>
    <col min="11529" max="11529" width="3.5" customWidth="1"/>
    <col min="11530" max="11530" width="4.5" customWidth="1"/>
    <col min="11531" max="11531" width="15.5" customWidth="1"/>
    <col min="11532" max="11532" width="15.625" customWidth="1"/>
    <col min="11533" max="11538" width="16.5" customWidth="1"/>
    <col min="11540" max="11540" width="3.5" customWidth="1"/>
    <col min="11541" max="11541" width="4.5" customWidth="1"/>
    <col min="11542" max="11542" width="15.5" customWidth="1"/>
    <col min="11543" max="11543" width="15.625" customWidth="1"/>
    <col min="11544" max="11549" width="16.5" customWidth="1"/>
    <col min="11551" max="11551" width="3.5" customWidth="1"/>
    <col min="11552" max="11552" width="4.5" customWidth="1"/>
    <col min="11553" max="11553" width="15.5" customWidth="1"/>
    <col min="11554" max="11554" width="15.625" customWidth="1"/>
    <col min="11555" max="11560" width="16.5" customWidth="1"/>
    <col min="11562" max="11562" width="3.5" customWidth="1"/>
    <col min="11563" max="11563" width="4.5" customWidth="1"/>
    <col min="11564" max="11564" width="15.5" customWidth="1"/>
    <col min="11565" max="11565" width="15.625" customWidth="1"/>
    <col min="11566" max="11571" width="16.5" customWidth="1"/>
    <col min="11573" max="11573" width="3.5" customWidth="1"/>
    <col min="11574" max="11574" width="4.5" customWidth="1"/>
    <col min="11575" max="11575" width="15.5" customWidth="1"/>
    <col min="11576" max="11576" width="15.625" customWidth="1"/>
    <col min="11577" max="11582" width="16.5" customWidth="1"/>
    <col min="11584" max="11584" width="3.5" customWidth="1"/>
    <col min="11585" max="11585" width="4.5" customWidth="1"/>
    <col min="11586" max="11586" width="15.5" customWidth="1"/>
    <col min="11587" max="11587" width="15.625" customWidth="1"/>
    <col min="11588" max="11593" width="16.5" customWidth="1"/>
    <col min="11595" max="11595" width="3.5" customWidth="1"/>
    <col min="11596" max="11596" width="4.5" customWidth="1"/>
    <col min="11597" max="11597" width="15.5" customWidth="1"/>
    <col min="11598" max="11598" width="15.625" customWidth="1"/>
    <col min="11599" max="11604" width="16.5" customWidth="1"/>
    <col min="11606" max="11606" width="3.5" customWidth="1"/>
    <col min="11607" max="11607" width="4.5" customWidth="1"/>
    <col min="11608" max="11608" width="15.5" customWidth="1"/>
    <col min="11609" max="11609" width="15.625" customWidth="1"/>
    <col min="11610" max="11615" width="16.5" customWidth="1"/>
    <col min="11616" max="11616" width="8.5" customWidth="1"/>
    <col min="11617" max="11617" width="3.5" customWidth="1"/>
    <col min="11618" max="11618" width="4.5" customWidth="1"/>
    <col min="11619" max="11619" width="15.5" customWidth="1"/>
    <col min="11620" max="11620" width="15.625" customWidth="1"/>
    <col min="11621" max="11626" width="16.5" customWidth="1"/>
    <col min="11628" max="11628" width="3.5" customWidth="1"/>
    <col min="11629" max="11629" width="4.5" customWidth="1"/>
    <col min="11630" max="11630" width="15.5" customWidth="1"/>
    <col min="11631" max="11631" width="15.625" customWidth="1"/>
    <col min="11632" max="11637" width="16.5" customWidth="1"/>
    <col min="11639" max="11639" width="3.5" customWidth="1"/>
    <col min="11640" max="11640" width="4.5" customWidth="1"/>
    <col min="11641" max="11641" width="15.5" customWidth="1"/>
    <col min="11642" max="11642" width="15.625" customWidth="1"/>
    <col min="11643" max="11648" width="16.5" customWidth="1"/>
    <col min="11650" max="11650" width="3.5" customWidth="1"/>
    <col min="11651" max="11651" width="4.5" customWidth="1"/>
    <col min="11652" max="11652" width="15.5" customWidth="1"/>
    <col min="11653" max="11653" width="15.625" customWidth="1"/>
    <col min="11654" max="11659" width="16.5" customWidth="1"/>
    <col min="11661" max="11661" width="3.5" customWidth="1"/>
    <col min="11662" max="11662" width="4.5" customWidth="1"/>
    <col min="11663" max="11663" width="15.5" customWidth="1"/>
    <col min="11664" max="11664" width="15.625" customWidth="1"/>
    <col min="11665" max="11670" width="16.5" customWidth="1"/>
    <col min="11672" max="11672" width="3.5" customWidth="1"/>
    <col min="11673" max="11673" width="4.5" customWidth="1"/>
    <col min="11674" max="11674" width="15.5" customWidth="1"/>
    <col min="11675" max="11675" width="15.625" customWidth="1"/>
    <col min="11676" max="11681" width="16.5" customWidth="1"/>
    <col min="11696" max="11696" width="3.5" customWidth="1"/>
    <col min="11697" max="11697" width="4.5" customWidth="1"/>
    <col min="11698" max="11698" width="15.5" customWidth="1"/>
    <col min="11699" max="11699" width="15.625" customWidth="1"/>
    <col min="11700" max="11700" width="18.375" customWidth="1"/>
    <col min="11701" max="11701" width="16.5" customWidth="1"/>
    <col min="11702" max="11702" width="19" customWidth="1"/>
    <col min="11703" max="11705" width="16.5" customWidth="1"/>
    <col min="11707" max="11707" width="5" customWidth="1"/>
    <col min="11708" max="11708" width="3.5" customWidth="1"/>
    <col min="11709" max="11709" width="4.5" customWidth="1"/>
    <col min="11710" max="11710" width="15.5" customWidth="1"/>
    <col min="11711" max="11711" width="15.625" customWidth="1"/>
    <col min="11712" max="11718" width="16.5" customWidth="1"/>
    <col min="11719" max="11719" width="3.5" customWidth="1"/>
    <col min="11720" max="11720" width="6.625" customWidth="1"/>
    <col min="11721" max="11721" width="15.5" customWidth="1"/>
    <col min="11722" max="11722" width="15.625" customWidth="1"/>
    <col min="11723" max="11728" width="16.5" customWidth="1"/>
    <col min="11730" max="11730" width="3.5" customWidth="1"/>
    <col min="11731" max="11731" width="4.5" customWidth="1"/>
    <col min="11732" max="11732" width="15.5" customWidth="1"/>
    <col min="11733" max="11733" width="15.625" customWidth="1"/>
    <col min="11734" max="11739" width="16.5" customWidth="1"/>
    <col min="11741" max="11741" width="3.5" customWidth="1"/>
    <col min="11742" max="11742" width="4.5" customWidth="1"/>
    <col min="11743" max="11743" width="15.5" customWidth="1"/>
    <col min="11744" max="11744" width="15.625" customWidth="1"/>
    <col min="11745" max="11750" width="16.5" customWidth="1"/>
    <col min="11752" max="11752" width="3.5" customWidth="1"/>
    <col min="11753" max="11753" width="4.5" customWidth="1"/>
    <col min="11754" max="11754" width="15.5" customWidth="1"/>
    <col min="11755" max="11755" width="15.625" customWidth="1"/>
    <col min="11756" max="11761" width="16.5" customWidth="1"/>
    <col min="11763" max="11763" width="3.5" customWidth="1"/>
    <col min="11764" max="11764" width="4.5" customWidth="1"/>
    <col min="11765" max="11765" width="15.5" customWidth="1"/>
    <col min="11766" max="11766" width="15.625" customWidth="1"/>
    <col min="11767" max="11772" width="16.5" customWidth="1"/>
    <col min="11774" max="11774" width="3.5" customWidth="1"/>
    <col min="11775" max="11775" width="4.5" customWidth="1"/>
    <col min="11776" max="11776" width="15.5" customWidth="1"/>
    <col min="11777" max="11777" width="15.625" customWidth="1"/>
    <col min="11778" max="11783" width="16.5" customWidth="1"/>
    <col min="11785" max="11785" width="3.5" customWidth="1"/>
    <col min="11786" max="11786" width="4.5" customWidth="1"/>
    <col min="11787" max="11787" width="15.5" customWidth="1"/>
    <col min="11788" max="11788" width="15.625" customWidth="1"/>
    <col min="11789" max="11794" width="16.5" customWidth="1"/>
    <col min="11796" max="11796" width="3.5" customWidth="1"/>
    <col min="11797" max="11797" width="4.5" customWidth="1"/>
    <col min="11798" max="11798" width="15.5" customWidth="1"/>
    <col min="11799" max="11799" width="15.625" customWidth="1"/>
    <col min="11800" max="11805" width="16.5" customWidth="1"/>
    <col min="11807" max="11807" width="3.5" customWidth="1"/>
    <col min="11808" max="11808" width="4.5" customWidth="1"/>
    <col min="11809" max="11809" width="15.5" customWidth="1"/>
    <col min="11810" max="11810" width="15.625" customWidth="1"/>
    <col min="11811" max="11816" width="16.5" customWidth="1"/>
    <col min="11818" max="11818" width="3.5" customWidth="1"/>
    <col min="11819" max="11819" width="4.5" customWidth="1"/>
    <col min="11820" max="11820" width="15.5" customWidth="1"/>
    <col min="11821" max="11821" width="15.625" customWidth="1"/>
    <col min="11822" max="11827" width="16.5" customWidth="1"/>
    <col min="11829" max="11829" width="3.5" customWidth="1"/>
    <col min="11830" max="11830" width="4.5" customWidth="1"/>
    <col min="11831" max="11831" width="15.5" customWidth="1"/>
    <col min="11832" max="11832" width="15.625" customWidth="1"/>
    <col min="11833" max="11838" width="16.5" customWidth="1"/>
    <col min="11840" max="11840" width="3.5" customWidth="1"/>
    <col min="11841" max="11841" width="4.5" customWidth="1"/>
    <col min="11842" max="11842" width="15.5" customWidth="1"/>
    <col min="11843" max="11843" width="15.625" customWidth="1"/>
    <col min="11844" max="11849" width="16.5" customWidth="1"/>
    <col min="11851" max="11851" width="3.5" customWidth="1"/>
    <col min="11852" max="11852" width="4.5" customWidth="1"/>
    <col min="11853" max="11853" width="15.5" customWidth="1"/>
    <col min="11854" max="11854" width="15.625" customWidth="1"/>
    <col min="11855" max="11860" width="16.5" customWidth="1"/>
    <col min="11862" max="11862" width="3.5" customWidth="1"/>
    <col min="11863" max="11863" width="4.5" customWidth="1"/>
    <col min="11864" max="11864" width="15.5" customWidth="1"/>
    <col min="11865" max="11865" width="15.625" customWidth="1"/>
    <col min="11866" max="11871" width="16.5" customWidth="1"/>
    <col min="11872" max="11872" width="8.5" customWidth="1"/>
    <col min="11873" max="11873" width="3.5" customWidth="1"/>
    <col min="11874" max="11874" width="4.5" customWidth="1"/>
    <col min="11875" max="11875" width="15.5" customWidth="1"/>
    <col min="11876" max="11876" width="15.625" customWidth="1"/>
    <col min="11877" max="11882" width="16.5" customWidth="1"/>
    <col min="11884" max="11884" width="3.5" customWidth="1"/>
    <col min="11885" max="11885" width="4.5" customWidth="1"/>
    <col min="11886" max="11886" width="15.5" customWidth="1"/>
    <col min="11887" max="11887" width="15.625" customWidth="1"/>
    <col min="11888" max="11893" width="16.5" customWidth="1"/>
    <col min="11895" max="11895" width="3.5" customWidth="1"/>
    <col min="11896" max="11896" width="4.5" customWidth="1"/>
    <col min="11897" max="11897" width="15.5" customWidth="1"/>
    <col min="11898" max="11898" width="15.625" customWidth="1"/>
    <col min="11899" max="11904" width="16.5" customWidth="1"/>
    <col min="11906" max="11906" width="3.5" customWidth="1"/>
    <col min="11907" max="11907" width="4.5" customWidth="1"/>
    <col min="11908" max="11908" width="15.5" customWidth="1"/>
    <col min="11909" max="11909" width="15.625" customWidth="1"/>
    <col min="11910" max="11915" width="16.5" customWidth="1"/>
    <col min="11917" max="11917" width="3.5" customWidth="1"/>
    <col min="11918" max="11918" width="4.5" customWidth="1"/>
    <col min="11919" max="11919" width="15.5" customWidth="1"/>
    <col min="11920" max="11920" width="15.625" customWidth="1"/>
    <col min="11921" max="11926" width="16.5" customWidth="1"/>
    <col min="11928" max="11928" width="3.5" customWidth="1"/>
    <col min="11929" max="11929" width="4.5" customWidth="1"/>
    <col min="11930" max="11930" width="15.5" customWidth="1"/>
    <col min="11931" max="11931" width="15.625" customWidth="1"/>
    <col min="11932" max="11937" width="16.5" customWidth="1"/>
    <col min="11952" max="11952" width="3.5" customWidth="1"/>
    <col min="11953" max="11953" width="4.5" customWidth="1"/>
    <col min="11954" max="11954" width="15.5" customWidth="1"/>
    <col min="11955" max="11955" width="15.625" customWidth="1"/>
    <col min="11956" max="11956" width="18.375" customWidth="1"/>
    <col min="11957" max="11957" width="16.5" customWidth="1"/>
    <col min="11958" max="11958" width="19" customWidth="1"/>
    <col min="11959" max="11961" width="16.5" customWidth="1"/>
    <col min="11963" max="11963" width="5" customWidth="1"/>
    <col min="11964" max="11964" width="3.5" customWidth="1"/>
    <col min="11965" max="11965" width="4.5" customWidth="1"/>
    <col min="11966" max="11966" width="15.5" customWidth="1"/>
    <col min="11967" max="11967" width="15.625" customWidth="1"/>
    <col min="11968" max="11974" width="16.5" customWidth="1"/>
    <col min="11975" max="11975" width="3.5" customWidth="1"/>
    <col min="11976" max="11976" width="6.625" customWidth="1"/>
    <col min="11977" max="11977" width="15.5" customWidth="1"/>
    <col min="11978" max="11978" width="15.625" customWidth="1"/>
    <col min="11979" max="11984" width="16.5" customWidth="1"/>
    <col min="11986" max="11986" width="3.5" customWidth="1"/>
    <col min="11987" max="11987" width="4.5" customWidth="1"/>
    <col min="11988" max="11988" width="15.5" customWidth="1"/>
    <col min="11989" max="11989" width="15.625" customWidth="1"/>
    <col min="11990" max="11995" width="16.5" customWidth="1"/>
    <col min="11997" max="11997" width="3.5" customWidth="1"/>
    <col min="11998" max="11998" width="4.5" customWidth="1"/>
    <col min="11999" max="11999" width="15.5" customWidth="1"/>
    <col min="12000" max="12000" width="15.625" customWidth="1"/>
    <col min="12001" max="12006" width="16.5" customWidth="1"/>
    <col min="12008" max="12008" width="3.5" customWidth="1"/>
    <col min="12009" max="12009" width="4.5" customWidth="1"/>
    <col min="12010" max="12010" width="15.5" customWidth="1"/>
    <col min="12011" max="12011" width="15.625" customWidth="1"/>
    <col min="12012" max="12017" width="16.5" customWidth="1"/>
    <col min="12019" max="12019" width="3.5" customWidth="1"/>
    <col min="12020" max="12020" width="4.5" customWidth="1"/>
    <col min="12021" max="12021" width="15.5" customWidth="1"/>
    <col min="12022" max="12022" width="15.625" customWidth="1"/>
    <col min="12023" max="12028" width="16.5" customWidth="1"/>
    <col min="12030" max="12030" width="3.5" customWidth="1"/>
    <col min="12031" max="12031" width="4.5" customWidth="1"/>
    <col min="12032" max="12032" width="15.5" customWidth="1"/>
    <col min="12033" max="12033" width="15.625" customWidth="1"/>
    <col min="12034" max="12039" width="16.5" customWidth="1"/>
    <col min="12041" max="12041" width="3.5" customWidth="1"/>
    <col min="12042" max="12042" width="4.5" customWidth="1"/>
    <col min="12043" max="12043" width="15.5" customWidth="1"/>
    <col min="12044" max="12044" width="15.625" customWidth="1"/>
    <col min="12045" max="12050" width="16.5" customWidth="1"/>
    <col min="12052" max="12052" width="3.5" customWidth="1"/>
    <col min="12053" max="12053" width="4.5" customWidth="1"/>
    <col min="12054" max="12054" width="15.5" customWidth="1"/>
    <col min="12055" max="12055" width="15.625" customWidth="1"/>
    <col min="12056" max="12061" width="16.5" customWidth="1"/>
    <col min="12063" max="12063" width="3.5" customWidth="1"/>
    <col min="12064" max="12064" width="4.5" customWidth="1"/>
    <col min="12065" max="12065" width="15.5" customWidth="1"/>
    <col min="12066" max="12066" width="15.625" customWidth="1"/>
    <col min="12067" max="12072" width="16.5" customWidth="1"/>
    <col min="12074" max="12074" width="3.5" customWidth="1"/>
    <col min="12075" max="12075" width="4.5" customWidth="1"/>
    <col min="12076" max="12076" width="15.5" customWidth="1"/>
    <col min="12077" max="12077" width="15.625" customWidth="1"/>
    <col min="12078" max="12083" width="16.5" customWidth="1"/>
    <col min="12085" max="12085" width="3.5" customWidth="1"/>
    <col min="12086" max="12086" width="4.5" customWidth="1"/>
    <col min="12087" max="12087" width="15.5" customWidth="1"/>
    <col min="12088" max="12088" width="15.625" customWidth="1"/>
    <col min="12089" max="12094" width="16.5" customWidth="1"/>
    <col min="12096" max="12096" width="3.5" customWidth="1"/>
    <col min="12097" max="12097" width="4.5" customWidth="1"/>
    <col min="12098" max="12098" width="15.5" customWidth="1"/>
    <col min="12099" max="12099" width="15.625" customWidth="1"/>
    <col min="12100" max="12105" width="16.5" customWidth="1"/>
    <col min="12107" max="12107" width="3.5" customWidth="1"/>
    <col min="12108" max="12108" width="4.5" customWidth="1"/>
    <col min="12109" max="12109" width="15.5" customWidth="1"/>
    <col min="12110" max="12110" width="15.625" customWidth="1"/>
    <col min="12111" max="12116" width="16.5" customWidth="1"/>
    <col min="12118" max="12118" width="3.5" customWidth="1"/>
    <col min="12119" max="12119" width="4.5" customWidth="1"/>
    <col min="12120" max="12120" width="15.5" customWidth="1"/>
    <col min="12121" max="12121" width="15.625" customWidth="1"/>
    <col min="12122" max="12127" width="16.5" customWidth="1"/>
    <col min="12128" max="12128" width="8.5" customWidth="1"/>
    <col min="12129" max="12129" width="3.5" customWidth="1"/>
    <col min="12130" max="12130" width="4.5" customWidth="1"/>
    <col min="12131" max="12131" width="15.5" customWidth="1"/>
    <col min="12132" max="12132" width="15.625" customWidth="1"/>
    <col min="12133" max="12138" width="16.5" customWidth="1"/>
    <col min="12140" max="12140" width="3.5" customWidth="1"/>
    <col min="12141" max="12141" width="4.5" customWidth="1"/>
    <col min="12142" max="12142" width="15.5" customWidth="1"/>
    <col min="12143" max="12143" width="15.625" customWidth="1"/>
    <col min="12144" max="12149" width="16.5" customWidth="1"/>
    <col min="12151" max="12151" width="3.5" customWidth="1"/>
    <col min="12152" max="12152" width="4.5" customWidth="1"/>
    <col min="12153" max="12153" width="15.5" customWidth="1"/>
    <col min="12154" max="12154" width="15.625" customWidth="1"/>
    <col min="12155" max="12160" width="16.5" customWidth="1"/>
    <col min="12162" max="12162" width="3.5" customWidth="1"/>
    <col min="12163" max="12163" width="4.5" customWidth="1"/>
    <col min="12164" max="12164" width="15.5" customWidth="1"/>
    <col min="12165" max="12165" width="15.625" customWidth="1"/>
    <col min="12166" max="12171" width="16.5" customWidth="1"/>
    <col min="12173" max="12173" width="3.5" customWidth="1"/>
    <col min="12174" max="12174" width="4.5" customWidth="1"/>
    <col min="12175" max="12175" width="15.5" customWidth="1"/>
    <col min="12176" max="12176" width="15.625" customWidth="1"/>
    <col min="12177" max="12182" width="16.5" customWidth="1"/>
    <col min="12184" max="12184" width="3.5" customWidth="1"/>
    <col min="12185" max="12185" width="4.5" customWidth="1"/>
    <col min="12186" max="12186" width="15.5" customWidth="1"/>
    <col min="12187" max="12187" width="15.625" customWidth="1"/>
    <col min="12188" max="12193" width="16.5" customWidth="1"/>
    <col min="12208" max="12208" width="3.5" customWidth="1"/>
    <col min="12209" max="12209" width="4.5" customWidth="1"/>
    <col min="12210" max="12210" width="15.5" customWidth="1"/>
    <col min="12211" max="12211" width="15.625" customWidth="1"/>
    <col min="12212" max="12212" width="18.375" customWidth="1"/>
    <col min="12213" max="12213" width="16.5" customWidth="1"/>
    <col min="12214" max="12214" width="19" customWidth="1"/>
    <col min="12215" max="12217" width="16.5" customWidth="1"/>
    <col min="12219" max="12219" width="5" customWidth="1"/>
    <col min="12220" max="12220" width="3.5" customWidth="1"/>
    <col min="12221" max="12221" width="4.5" customWidth="1"/>
    <col min="12222" max="12222" width="15.5" customWidth="1"/>
    <col min="12223" max="12223" width="15.625" customWidth="1"/>
    <col min="12224" max="12230" width="16.5" customWidth="1"/>
    <col min="12231" max="12231" width="3.5" customWidth="1"/>
    <col min="12232" max="12232" width="6.625" customWidth="1"/>
    <col min="12233" max="12233" width="15.5" customWidth="1"/>
    <col min="12234" max="12234" width="15.625" customWidth="1"/>
    <col min="12235" max="12240" width="16.5" customWidth="1"/>
    <col min="12242" max="12242" width="3.5" customWidth="1"/>
    <col min="12243" max="12243" width="4.5" customWidth="1"/>
    <col min="12244" max="12244" width="15.5" customWidth="1"/>
    <col min="12245" max="12245" width="15.625" customWidth="1"/>
    <col min="12246" max="12251" width="16.5" customWidth="1"/>
    <col min="12253" max="12253" width="3.5" customWidth="1"/>
    <col min="12254" max="12254" width="4.5" customWidth="1"/>
    <col min="12255" max="12255" width="15.5" customWidth="1"/>
    <col min="12256" max="12256" width="15.625" customWidth="1"/>
    <col min="12257" max="12262" width="16.5" customWidth="1"/>
    <col min="12264" max="12264" width="3.5" customWidth="1"/>
    <col min="12265" max="12265" width="4.5" customWidth="1"/>
    <col min="12266" max="12266" width="15.5" customWidth="1"/>
    <col min="12267" max="12267" width="15.625" customWidth="1"/>
    <col min="12268" max="12273" width="16.5" customWidth="1"/>
    <col min="12275" max="12275" width="3.5" customWidth="1"/>
    <col min="12276" max="12276" width="4.5" customWidth="1"/>
    <col min="12277" max="12277" width="15.5" customWidth="1"/>
    <col min="12278" max="12278" width="15.625" customWidth="1"/>
    <col min="12279" max="12284" width="16.5" customWidth="1"/>
    <col min="12286" max="12286" width="3.5" customWidth="1"/>
    <col min="12287" max="12287" width="4.5" customWidth="1"/>
    <col min="12288" max="12288" width="15.5" customWidth="1"/>
    <col min="12289" max="12289" width="15.625" customWidth="1"/>
    <col min="12290" max="12295" width="16.5" customWidth="1"/>
    <col min="12297" max="12297" width="3.5" customWidth="1"/>
    <col min="12298" max="12298" width="4.5" customWidth="1"/>
    <col min="12299" max="12299" width="15.5" customWidth="1"/>
    <col min="12300" max="12300" width="15.625" customWidth="1"/>
    <col min="12301" max="12306" width="16.5" customWidth="1"/>
    <col min="12308" max="12308" width="3.5" customWidth="1"/>
    <col min="12309" max="12309" width="4.5" customWidth="1"/>
    <col min="12310" max="12310" width="15.5" customWidth="1"/>
    <col min="12311" max="12311" width="15.625" customWidth="1"/>
    <col min="12312" max="12317" width="16.5" customWidth="1"/>
    <col min="12319" max="12319" width="3.5" customWidth="1"/>
    <col min="12320" max="12320" width="4.5" customWidth="1"/>
    <col min="12321" max="12321" width="15.5" customWidth="1"/>
    <col min="12322" max="12322" width="15.625" customWidth="1"/>
    <col min="12323" max="12328" width="16.5" customWidth="1"/>
    <col min="12330" max="12330" width="3.5" customWidth="1"/>
    <col min="12331" max="12331" width="4.5" customWidth="1"/>
    <col min="12332" max="12332" width="15.5" customWidth="1"/>
    <col min="12333" max="12333" width="15.625" customWidth="1"/>
    <col min="12334" max="12339" width="16.5" customWidth="1"/>
    <col min="12341" max="12341" width="3.5" customWidth="1"/>
    <col min="12342" max="12342" width="4.5" customWidth="1"/>
    <col min="12343" max="12343" width="15.5" customWidth="1"/>
    <col min="12344" max="12344" width="15.625" customWidth="1"/>
    <col min="12345" max="12350" width="16.5" customWidth="1"/>
    <col min="12352" max="12352" width="3.5" customWidth="1"/>
    <col min="12353" max="12353" width="4.5" customWidth="1"/>
    <col min="12354" max="12354" width="15.5" customWidth="1"/>
    <col min="12355" max="12355" width="15.625" customWidth="1"/>
    <col min="12356" max="12361" width="16.5" customWidth="1"/>
    <col min="12363" max="12363" width="3.5" customWidth="1"/>
    <col min="12364" max="12364" width="4.5" customWidth="1"/>
    <col min="12365" max="12365" width="15.5" customWidth="1"/>
    <col min="12366" max="12366" width="15.625" customWidth="1"/>
    <col min="12367" max="12372" width="16.5" customWidth="1"/>
    <col min="12374" max="12374" width="3.5" customWidth="1"/>
    <col min="12375" max="12375" width="4.5" customWidth="1"/>
    <col min="12376" max="12376" width="15.5" customWidth="1"/>
    <col min="12377" max="12377" width="15.625" customWidth="1"/>
    <col min="12378" max="12383" width="16.5" customWidth="1"/>
    <col min="12384" max="12384" width="8.5" customWidth="1"/>
    <col min="12385" max="12385" width="3.5" customWidth="1"/>
    <col min="12386" max="12386" width="4.5" customWidth="1"/>
    <col min="12387" max="12387" width="15.5" customWidth="1"/>
    <col min="12388" max="12388" width="15.625" customWidth="1"/>
    <col min="12389" max="12394" width="16.5" customWidth="1"/>
    <col min="12396" max="12396" width="3.5" customWidth="1"/>
    <col min="12397" max="12397" width="4.5" customWidth="1"/>
    <col min="12398" max="12398" width="15.5" customWidth="1"/>
    <col min="12399" max="12399" width="15.625" customWidth="1"/>
    <col min="12400" max="12405" width="16.5" customWidth="1"/>
    <col min="12407" max="12407" width="3.5" customWidth="1"/>
    <col min="12408" max="12408" width="4.5" customWidth="1"/>
    <col min="12409" max="12409" width="15.5" customWidth="1"/>
    <col min="12410" max="12410" width="15.625" customWidth="1"/>
    <col min="12411" max="12416" width="16.5" customWidth="1"/>
    <col min="12418" max="12418" width="3.5" customWidth="1"/>
    <col min="12419" max="12419" width="4.5" customWidth="1"/>
    <col min="12420" max="12420" width="15.5" customWidth="1"/>
    <col min="12421" max="12421" width="15.625" customWidth="1"/>
    <col min="12422" max="12427" width="16.5" customWidth="1"/>
    <col min="12429" max="12429" width="3.5" customWidth="1"/>
    <col min="12430" max="12430" width="4.5" customWidth="1"/>
    <col min="12431" max="12431" width="15.5" customWidth="1"/>
    <col min="12432" max="12432" width="15.625" customWidth="1"/>
    <col min="12433" max="12438" width="16.5" customWidth="1"/>
    <col min="12440" max="12440" width="3.5" customWidth="1"/>
    <col min="12441" max="12441" width="4.5" customWidth="1"/>
    <col min="12442" max="12442" width="15.5" customWidth="1"/>
    <col min="12443" max="12443" width="15.625" customWidth="1"/>
    <col min="12444" max="12449" width="16.5" customWidth="1"/>
    <col min="12464" max="12464" width="3.5" customWidth="1"/>
    <col min="12465" max="12465" width="4.5" customWidth="1"/>
    <col min="12466" max="12466" width="15.5" customWidth="1"/>
    <col min="12467" max="12467" width="15.625" customWidth="1"/>
    <col min="12468" max="12468" width="18.375" customWidth="1"/>
    <col min="12469" max="12469" width="16.5" customWidth="1"/>
    <col min="12470" max="12470" width="19" customWidth="1"/>
    <col min="12471" max="12473" width="16.5" customWidth="1"/>
    <col min="12475" max="12475" width="5" customWidth="1"/>
    <col min="12476" max="12476" width="3.5" customWidth="1"/>
    <col min="12477" max="12477" width="4.5" customWidth="1"/>
    <col min="12478" max="12478" width="15.5" customWidth="1"/>
    <col min="12479" max="12479" width="15.625" customWidth="1"/>
    <col min="12480" max="12486" width="16.5" customWidth="1"/>
    <col min="12487" max="12487" width="3.5" customWidth="1"/>
    <col min="12488" max="12488" width="6.625" customWidth="1"/>
    <col min="12489" max="12489" width="15.5" customWidth="1"/>
    <col min="12490" max="12490" width="15.625" customWidth="1"/>
    <col min="12491" max="12496" width="16.5" customWidth="1"/>
    <col min="12498" max="12498" width="3.5" customWidth="1"/>
    <col min="12499" max="12499" width="4.5" customWidth="1"/>
    <col min="12500" max="12500" width="15.5" customWidth="1"/>
    <col min="12501" max="12501" width="15.625" customWidth="1"/>
    <col min="12502" max="12507" width="16.5" customWidth="1"/>
    <col min="12509" max="12509" width="3.5" customWidth="1"/>
    <col min="12510" max="12510" width="4.5" customWidth="1"/>
    <col min="12511" max="12511" width="15.5" customWidth="1"/>
    <col min="12512" max="12512" width="15.625" customWidth="1"/>
    <col min="12513" max="12518" width="16.5" customWidth="1"/>
    <col min="12520" max="12520" width="3.5" customWidth="1"/>
    <col min="12521" max="12521" width="4.5" customWidth="1"/>
    <col min="12522" max="12522" width="15.5" customWidth="1"/>
    <col min="12523" max="12523" width="15.625" customWidth="1"/>
    <col min="12524" max="12529" width="16.5" customWidth="1"/>
    <col min="12531" max="12531" width="3.5" customWidth="1"/>
    <col min="12532" max="12532" width="4.5" customWidth="1"/>
    <col min="12533" max="12533" width="15.5" customWidth="1"/>
    <col min="12534" max="12534" width="15.625" customWidth="1"/>
    <col min="12535" max="12540" width="16.5" customWidth="1"/>
    <col min="12542" max="12542" width="3.5" customWidth="1"/>
    <col min="12543" max="12543" width="4.5" customWidth="1"/>
    <col min="12544" max="12544" width="15.5" customWidth="1"/>
    <col min="12545" max="12545" width="15.625" customWidth="1"/>
    <col min="12546" max="12551" width="16.5" customWidth="1"/>
    <col min="12553" max="12553" width="3.5" customWidth="1"/>
    <col min="12554" max="12554" width="4.5" customWidth="1"/>
    <col min="12555" max="12555" width="15.5" customWidth="1"/>
    <col min="12556" max="12556" width="15.625" customWidth="1"/>
    <col min="12557" max="12562" width="16.5" customWidth="1"/>
    <col min="12564" max="12564" width="3.5" customWidth="1"/>
    <col min="12565" max="12565" width="4.5" customWidth="1"/>
    <col min="12566" max="12566" width="15.5" customWidth="1"/>
    <col min="12567" max="12567" width="15.625" customWidth="1"/>
    <col min="12568" max="12573" width="16.5" customWidth="1"/>
    <col min="12575" max="12575" width="3.5" customWidth="1"/>
    <col min="12576" max="12576" width="4.5" customWidth="1"/>
    <col min="12577" max="12577" width="15.5" customWidth="1"/>
    <col min="12578" max="12578" width="15.625" customWidth="1"/>
    <col min="12579" max="12584" width="16.5" customWidth="1"/>
    <col min="12586" max="12586" width="3.5" customWidth="1"/>
    <col min="12587" max="12587" width="4.5" customWidth="1"/>
    <col min="12588" max="12588" width="15.5" customWidth="1"/>
    <col min="12589" max="12589" width="15.625" customWidth="1"/>
    <col min="12590" max="12595" width="16.5" customWidth="1"/>
    <col min="12597" max="12597" width="3.5" customWidth="1"/>
    <col min="12598" max="12598" width="4.5" customWidth="1"/>
    <col min="12599" max="12599" width="15.5" customWidth="1"/>
    <col min="12600" max="12600" width="15.625" customWidth="1"/>
    <col min="12601" max="12606" width="16.5" customWidth="1"/>
    <col min="12608" max="12608" width="3.5" customWidth="1"/>
    <col min="12609" max="12609" width="4.5" customWidth="1"/>
    <col min="12610" max="12610" width="15.5" customWidth="1"/>
    <col min="12611" max="12611" width="15.625" customWidth="1"/>
    <col min="12612" max="12617" width="16.5" customWidth="1"/>
    <col min="12619" max="12619" width="3.5" customWidth="1"/>
    <col min="12620" max="12620" width="4.5" customWidth="1"/>
    <col min="12621" max="12621" width="15.5" customWidth="1"/>
    <col min="12622" max="12622" width="15.625" customWidth="1"/>
    <col min="12623" max="12628" width="16.5" customWidth="1"/>
    <col min="12630" max="12630" width="3.5" customWidth="1"/>
    <col min="12631" max="12631" width="4.5" customWidth="1"/>
    <col min="12632" max="12632" width="15.5" customWidth="1"/>
    <col min="12633" max="12633" width="15.625" customWidth="1"/>
    <col min="12634" max="12639" width="16.5" customWidth="1"/>
    <col min="12640" max="12640" width="8.5" customWidth="1"/>
    <col min="12641" max="12641" width="3.5" customWidth="1"/>
    <col min="12642" max="12642" width="4.5" customWidth="1"/>
    <col min="12643" max="12643" width="15.5" customWidth="1"/>
    <col min="12644" max="12644" width="15.625" customWidth="1"/>
    <col min="12645" max="12650" width="16.5" customWidth="1"/>
    <col min="12652" max="12652" width="3.5" customWidth="1"/>
    <col min="12653" max="12653" width="4.5" customWidth="1"/>
    <col min="12654" max="12654" width="15.5" customWidth="1"/>
    <col min="12655" max="12655" width="15.625" customWidth="1"/>
    <col min="12656" max="12661" width="16.5" customWidth="1"/>
    <col min="12663" max="12663" width="3.5" customWidth="1"/>
    <col min="12664" max="12664" width="4.5" customWidth="1"/>
    <col min="12665" max="12665" width="15.5" customWidth="1"/>
    <col min="12666" max="12666" width="15.625" customWidth="1"/>
    <col min="12667" max="12672" width="16.5" customWidth="1"/>
    <col min="12674" max="12674" width="3.5" customWidth="1"/>
    <col min="12675" max="12675" width="4.5" customWidth="1"/>
    <col min="12676" max="12676" width="15.5" customWidth="1"/>
    <col min="12677" max="12677" width="15.625" customWidth="1"/>
    <col min="12678" max="12683" width="16.5" customWidth="1"/>
    <col min="12685" max="12685" width="3.5" customWidth="1"/>
    <col min="12686" max="12686" width="4.5" customWidth="1"/>
    <col min="12687" max="12687" width="15.5" customWidth="1"/>
    <col min="12688" max="12688" width="15.625" customWidth="1"/>
    <col min="12689" max="12694" width="16.5" customWidth="1"/>
    <col min="12696" max="12696" width="3.5" customWidth="1"/>
    <col min="12697" max="12697" width="4.5" customWidth="1"/>
    <col min="12698" max="12698" width="15.5" customWidth="1"/>
    <col min="12699" max="12699" width="15.625" customWidth="1"/>
    <col min="12700" max="12705" width="16.5" customWidth="1"/>
    <col min="12720" max="12720" width="3.5" customWidth="1"/>
    <col min="12721" max="12721" width="4.5" customWidth="1"/>
    <col min="12722" max="12722" width="15.5" customWidth="1"/>
    <col min="12723" max="12723" width="15.625" customWidth="1"/>
    <col min="12724" max="12724" width="18.375" customWidth="1"/>
    <col min="12725" max="12725" width="16.5" customWidth="1"/>
    <col min="12726" max="12726" width="19" customWidth="1"/>
    <col min="12727" max="12729" width="16.5" customWidth="1"/>
    <col min="12731" max="12731" width="5" customWidth="1"/>
    <col min="12732" max="12732" width="3.5" customWidth="1"/>
    <col min="12733" max="12733" width="4.5" customWidth="1"/>
    <col min="12734" max="12734" width="15.5" customWidth="1"/>
    <col min="12735" max="12735" width="15.625" customWidth="1"/>
    <col min="12736" max="12742" width="16.5" customWidth="1"/>
    <col min="12743" max="12743" width="3.5" customWidth="1"/>
    <col min="12744" max="12744" width="6.625" customWidth="1"/>
    <col min="12745" max="12745" width="15.5" customWidth="1"/>
    <col min="12746" max="12746" width="15.625" customWidth="1"/>
    <col min="12747" max="12752" width="16.5" customWidth="1"/>
    <col min="12754" max="12754" width="3.5" customWidth="1"/>
    <col min="12755" max="12755" width="4.5" customWidth="1"/>
    <col min="12756" max="12756" width="15.5" customWidth="1"/>
    <col min="12757" max="12757" width="15.625" customWidth="1"/>
    <col min="12758" max="12763" width="16.5" customWidth="1"/>
    <col min="12765" max="12765" width="3.5" customWidth="1"/>
    <col min="12766" max="12766" width="4.5" customWidth="1"/>
    <col min="12767" max="12767" width="15.5" customWidth="1"/>
    <col min="12768" max="12768" width="15.625" customWidth="1"/>
    <col min="12769" max="12774" width="16.5" customWidth="1"/>
    <col min="12776" max="12776" width="3.5" customWidth="1"/>
    <col min="12777" max="12777" width="4.5" customWidth="1"/>
    <col min="12778" max="12778" width="15.5" customWidth="1"/>
    <col min="12779" max="12779" width="15.625" customWidth="1"/>
    <col min="12780" max="12785" width="16.5" customWidth="1"/>
    <col min="12787" max="12787" width="3.5" customWidth="1"/>
    <col min="12788" max="12788" width="4.5" customWidth="1"/>
    <col min="12789" max="12789" width="15.5" customWidth="1"/>
    <col min="12790" max="12790" width="15.625" customWidth="1"/>
    <col min="12791" max="12796" width="16.5" customWidth="1"/>
    <col min="12798" max="12798" width="3.5" customWidth="1"/>
    <col min="12799" max="12799" width="4.5" customWidth="1"/>
    <col min="12800" max="12800" width="15.5" customWidth="1"/>
    <col min="12801" max="12801" width="15.625" customWidth="1"/>
    <col min="12802" max="12807" width="16.5" customWidth="1"/>
    <col min="12809" max="12809" width="3.5" customWidth="1"/>
    <col min="12810" max="12810" width="4.5" customWidth="1"/>
    <col min="12811" max="12811" width="15.5" customWidth="1"/>
    <col min="12812" max="12812" width="15.625" customWidth="1"/>
    <col min="12813" max="12818" width="16.5" customWidth="1"/>
    <col min="12820" max="12820" width="3.5" customWidth="1"/>
    <col min="12821" max="12821" width="4.5" customWidth="1"/>
    <col min="12822" max="12822" width="15.5" customWidth="1"/>
    <col min="12823" max="12823" width="15.625" customWidth="1"/>
    <col min="12824" max="12829" width="16.5" customWidth="1"/>
    <col min="12831" max="12831" width="3.5" customWidth="1"/>
    <col min="12832" max="12832" width="4.5" customWidth="1"/>
    <col min="12833" max="12833" width="15.5" customWidth="1"/>
    <col min="12834" max="12834" width="15.625" customWidth="1"/>
    <col min="12835" max="12840" width="16.5" customWidth="1"/>
    <col min="12842" max="12842" width="3.5" customWidth="1"/>
    <col min="12843" max="12843" width="4.5" customWidth="1"/>
    <col min="12844" max="12844" width="15.5" customWidth="1"/>
    <col min="12845" max="12845" width="15.625" customWidth="1"/>
    <col min="12846" max="12851" width="16.5" customWidth="1"/>
    <col min="12853" max="12853" width="3.5" customWidth="1"/>
    <col min="12854" max="12854" width="4.5" customWidth="1"/>
    <col min="12855" max="12855" width="15.5" customWidth="1"/>
    <col min="12856" max="12856" width="15.625" customWidth="1"/>
    <col min="12857" max="12862" width="16.5" customWidth="1"/>
    <col min="12864" max="12864" width="3.5" customWidth="1"/>
    <col min="12865" max="12865" width="4.5" customWidth="1"/>
    <col min="12866" max="12866" width="15.5" customWidth="1"/>
    <col min="12867" max="12867" width="15.625" customWidth="1"/>
    <col min="12868" max="12873" width="16.5" customWidth="1"/>
    <col min="12875" max="12875" width="3.5" customWidth="1"/>
    <col min="12876" max="12876" width="4.5" customWidth="1"/>
    <col min="12877" max="12877" width="15.5" customWidth="1"/>
    <col min="12878" max="12878" width="15.625" customWidth="1"/>
    <col min="12879" max="12884" width="16.5" customWidth="1"/>
    <col min="12886" max="12886" width="3.5" customWidth="1"/>
    <col min="12887" max="12887" width="4.5" customWidth="1"/>
    <col min="12888" max="12888" width="15.5" customWidth="1"/>
    <col min="12889" max="12889" width="15.625" customWidth="1"/>
    <col min="12890" max="12895" width="16.5" customWidth="1"/>
    <col min="12896" max="12896" width="8.5" customWidth="1"/>
    <col min="12897" max="12897" width="3.5" customWidth="1"/>
    <col min="12898" max="12898" width="4.5" customWidth="1"/>
    <col min="12899" max="12899" width="15.5" customWidth="1"/>
    <col min="12900" max="12900" width="15.625" customWidth="1"/>
    <col min="12901" max="12906" width="16.5" customWidth="1"/>
    <col min="12908" max="12908" width="3.5" customWidth="1"/>
    <col min="12909" max="12909" width="4.5" customWidth="1"/>
    <col min="12910" max="12910" width="15.5" customWidth="1"/>
    <col min="12911" max="12911" width="15.625" customWidth="1"/>
    <col min="12912" max="12917" width="16.5" customWidth="1"/>
    <col min="12919" max="12919" width="3.5" customWidth="1"/>
    <col min="12920" max="12920" width="4.5" customWidth="1"/>
    <col min="12921" max="12921" width="15.5" customWidth="1"/>
    <col min="12922" max="12922" width="15.625" customWidth="1"/>
    <col min="12923" max="12928" width="16.5" customWidth="1"/>
    <col min="12930" max="12930" width="3.5" customWidth="1"/>
    <col min="12931" max="12931" width="4.5" customWidth="1"/>
    <col min="12932" max="12932" width="15.5" customWidth="1"/>
    <col min="12933" max="12933" width="15.625" customWidth="1"/>
    <col min="12934" max="12939" width="16.5" customWidth="1"/>
    <col min="12941" max="12941" width="3.5" customWidth="1"/>
    <col min="12942" max="12942" width="4.5" customWidth="1"/>
    <col min="12943" max="12943" width="15.5" customWidth="1"/>
    <col min="12944" max="12944" width="15.625" customWidth="1"/>
    <col min="12945" max="12950" width="16.5" customWidth="1"/>
    <col min="12952" max="12952" width="3.5" customWidth="1"/>
    <col min="12953" max="12953" width="4.5" customWidth="1"/>
    <col min="12954" max="12954" width="15.5" customWidth="1"/>
    <col min="12955" max="12955" width="15.625" customWidth="1"/>
    <col min="12956" max="12961" width="16.5" customWidth="1"/>
    <col min="12976" max="12976" width="3.5" customWidth="1"/>
    <col min="12977" max="12977" width="4.5" customWidth="1"/>
    <col min="12978" max="12978" width="15.5" customWidth="1"/>
    <col min="12979" max="12979" width="15.625" customWidth="1"/>
    <col min="12980" max="12980" width="18.375" customWidth="1"/>
    <col min="12981" max="12981" width="16.5" customWidth="1"/>
    <col min="12982" max="12982" width="19" customWidth="1"/>
    <col min="12983" max="12985" width="16.5" customWidth="1"/>
    <col min="12987" max="12987" width="5" customWidth="1"/>
    <col min="12988" max="12988" width="3.5" customWidth="1"/>
    <col min="12989" max="12989" width="4.5" customWidth="1"/>
    <col min="12990" max="12990" width="15.5" customWidth="1"/>
    <col min="12991" max="12991" width="15.625" customWidth="1"/>
    <col min="12992" max="12998" width="16.5" customWidth="1"/>
    <col min="12999" max="12999" width="3.5" customWidth="1"/>
    <col min="13000" max="13000" width="6.625" customWidth="1"/>
    <col min="13001" max="13001" width="15.5" customWidth="1"/>
    <col min="13002" max="13002" width="15.625" customWidth="1"/>
    <col min="13003" max="13008" width="16.5" customWidth="1"/>
    <col min="13010" max="13010" width="3.5" customWidth="1"/>
    <col min="13011" max="13011" width="4.5" customWidth="1"/>
    <col min="13012" max="13012" width="15.5" customWidth="1"/>
    <col min="13013" max="13013" width="15.625" customWidth="1"/>
    <col min="13014" max="13019" width="16.5" customWidth="1"/>
    <col min="13021" max="13021" width="3.5" customWidth="1"/>
    <col min="13022" max="13022" width="4.5" customWidth="1"/>
    <col min="13023" max="13023" width="15.5" customWidth="1"/>
    <col min="13024" max="13024" width="15.625" customWidth="1"/>
    <col min="13025" max="13030" width="16.5" customWidth="1"/>
    <col min="13032" max="13032" width="3.5" customWidth="1"/>
    <col min="13033" max="13033" width="4.5" customWidth="1"/>
    <col min="13034" max="13034" width="15.5" customWidth="1"/>
    <col min="13035" max="13035" width="15.625" customWidth="1"/>
    <col min="13036" max="13041" width="16.5" customWidth="1"/>
    <col min="13043" max="13043" width="3.5" customWidth="1"/>
    <col min="13044" max="13044" width="4.5" customWidth="1"/>
    <col min="13045" max="13045" width="15.5" customWidth="1"/>
    <col min="13046" max="13046" width="15.625" customWidth="1"/>
    <col min="13047" max="13052" width="16.5" customWidth="1"/>
    <col min="13054" max="13054" width="3.5" customWidth="1"/>
    <col min="13055" max="13055" width="4.5" customWidth="1"/>
    <col min="13056" max="13056" width="15.5" customWidth="1"/>
    <col min="13057" max="13057" width="15.625" customWidth="1"/>
    <col min="13058" max="13063" width="16.5" customWidth="1"/>
    <col min="13065" max="13065" width="3.5" customWidth="1"/>
    <col min="13066" max="13066" width="4.5" customWidth="1"/>
    <col min="13067" max="13067" width="15.5" customWidth="1"/>
    <col min="13068" max="13068" width="15.625" customWidth="1"/>
    <col min="13069" max="13074" width="16.5" customWidth="1"/>
    <col min="13076" max="13076" width="3.5" customWidth="1"/>
    <col min="13077" max="13077" width="4.5" customWidth="1"/>
    <col min="13078" max="13078" width="15.5" customWidth="1"/>
    <col min="13079" max="13079" width="15.625" customWidth="1"/>
    <col min="13080" max="13085" width="16.5" customWidth="1"/>
    <col min="13087" max="13087" width="3.5" customWidth="1"/>
    <col min="13088" max="13088" width="4.5" customWidth="1"/>
    <col min="13089" max="13089" width="15.5" customWidth="1"/>
    <col min="13090" max="13090" width="15.625" customWidth="1"/>
    <col min="13091" max="13096" width="16.5" customWidth="1"/>
    <col min="13098" max="13098" width="3.5" customWidth="1"/>
    <col min="13099" max="13099" width="4.5" customWidth="1"/>
    <col min="13100" max="13100" width="15.5" customWidth="1"/>
    <col min="13101" max="13101" width="15.625" customWidth="1"/>
    <col min="13102" max="13107" width="16.5" customWidth="1"/>
    <col min="13109" max="13109" width="3.5" customWidth="1"/>
    <col min="13110" max="13110" width="4.5" customWidth="1"/>
    <col min="13111" max="13111" width="15.5" customWidth="1"/>
    <col min="13112" max="13112" width="15.625" customWidth="1"/>
    <col min="13113" max="13118" width="16.5" customWidth="1"/>
    <col min="13120" max="13120" width="3.5" customWidth="1"/>
    <col min="13121" max="13121" width="4.5" customWidth="1"/>
    <col min="13122" max="13122" width="15.5" customWidth="1"/>
    <col min="13123" max="13123" width="15.625" customWidth="1"/>
    <col min="13124" max="13129" width="16.5" customWidth="1"/>
    <col min="13131" max="13131" width="3.5" customWidth="1"/>
    <col min="13132" max="13132" width="4.5" customWidth="1"/>
    <col min="13133" max="13133" width="15.5" customWidth="1"/>
    <col min="13134" max="13134" width="15.625" customWidth="1"/>
    <col min="13135" max="13140" width="16.5" customWidth="1"/>
    <col min="13142" max="13142" width="3.5" customWidth="1"/>
    <col min="13143" max="13143" width="4.5" customWidth="1"/>
    <col min="13144" max="13144" width="15.5" customWidth="1"/>
    <col min="13145" max="13145" width="15.625" customWidth="1"/>
    <col min="13146" max="13151" width="16.5" customWidth="1"/>
    <col min="13152" max="13152" width="8.5" customWidth="1"/>
    <col min="13153" max="13153" width="3.5" customWidth="1"/>
    <col min="13154" max="13154" width="4.5" customWidth="1"/>
    <col min="13155" max="13155" width="15.5" customWidth="1"/>
    <col min="13156" max="13156" width="15.625" customWidth="1"/>
    <col min="13157" max="13162" width="16.5" customWidth="1"/>
    <col min="13164" max="13164" width="3.5" customWidth="1"/>
    <col min="13165" max="13165" width="4.5" customWidth="1"/>
    <col min="13166" max="13166" width="15.5" customWidth="1"/>
    <col min="13167" max="13167" width="15.625" customWidth="1"/>
    <col min="13168" max="13173" width="16.5" customWidth="1"/>
    <col min="13175" max="13175" width="3.5" customWidth="1"/>
    <col min="13176" max="13176" width="4.5" customWidth="1"/>
    <col min="13177" max="13177" width="15.5" customWidth="1"/>
    <col min="13178" max="13178" width="15.625" customWidth="1"/>
    <col min="13179" max="13184" width="16.5" customWidth="1"/>
    <col min="13186" max="13186" width="3.5" customWidth="1"/>
    <col min="13187" max="13187" width="4.5" customWidth="1"/>
    <col min="13188" max="13188" width="15.5" customWidth="1"/>
    <col min="13189" max="13189" width="15.625" customWidth="1"/>
    <col min="13190" max="13195" width="16.5" customWidth="1"/>
    <col min="13197" max="13197" width="3.5" customWidth="1"/>
    <col min="13198" max="13198" width="4.5" customWidth="1"/>
    <col min="13199" max="13199" width="15.5" customWidth="1"/>
    <col min="13200" max="13200" width="15.625" customWidth="1"/>
    <col min="13201" max="13206" width="16.5" customWidth="1"/>
    <col min="13208" max="13208" width="3.5" customWidth="1"/>
    <col min="13209" max="13209" width="4.5" customWidth="1"/>
    <col min="13210" max="13210" width="15.5" customWidth="1"/>
    <col min="13211" max="13211" width="15.625" customWidth="1"/>
    <col min="13212" max="13217" width="16.5" customWidth="1"/>
    <col min="13232" max="13232" width="3.5" customWidth="1"/>
    <col min="13233" max="13233" width="4.5" customWidth="1"/>
    <col min="13234" max="13234" width="15.5" customWidth="1"/>
    <col min="13235" max="13235" width="15.625" customWidth="1"/>
    <col min="13236" max="13236" width="18.375" customWidth="1"/>
    <col min="13237" max="13237" width="16.5" customWidth="1"/>
    <col min="13238" max="13238" width="19" customWidth="1"/>
    <col min="13239" max="13241" width="16.5" customWidth="1"/>
    <col min="13243" max="13243" width="5" customWidth="1"/>
    <col min="13244" max="13244" width="3.5" customWidth="1"/>
    <col min="13245" max="13245" width="4.5" customWidth="1"/>
    <col min="13246" max="13246" width="15.5" customWidth="1"/>
    <col min="13247" max="13247" width="15.625" customWidth="1"/>
    <col min="13248" max="13254" width="16.5" customWidth="1"/>
    <col min="13255" max="13255" width="3.5" customWidth="1"/>
    <col min="13256" max="13256" width="6.625" customWidth="1"/>
    <col min="13257" max="13257" width="15.5" customWidth="1"/>
    <col min="13258" max="13258" width="15.625" customWidth="1"/>
    <col min="13259" max="13264" width="16.5" customWidth="1"/>
    <col min="13266" max="13266" width="3.5" customWidth="1"/>
    <col min="13267" max="13267" width="4.5" customWidth="1"/>
    <col min="13268" max="13268" width="15.5" customWidth="1"/>
    <col min="13269" max="13269" width="15.625" customWidth="1"/>
    <col min="13270" max="13275" width="16.5" customWidth="1"/>
    <col min="13277" max="13277" width="3.5" customWidth="1"/>
    <col min="13278" max="13278" width="4.5" customWidth="1"/>
    <col min="13279" max="13279" width="15.5" customWidth="1"/>
    <col min="13280" max="13280" width="15.625" customWidth="1"/>
    <col min="13281" max="13286" width="16.5" customWidth="1"/>
    <col min="13288" max="13288" width="3.5" customWidth="1"/>
    <col min="13289" max="13289" width="4.5" customWidth="1"/>
    <col min="13290" max="13290" width="15.5" customWidth="1"/>
    <col min="13291" max="13291" width="15.625" customWidth="1"/>
    <col min="13292" max="13297" width="16.5" customWidth="1"/>
    <col min="13299" max="13299" width="3.5" customWidth="1"/>
    <col min="13300" max="13300" width="4.5" customWidth="1"/>
    <col min="13301" max="13301" width="15.5" customWidth="1"/>
    <col min="13302" max="13302" width="15.625" customWidth="1"/>
    <col min="13303" max="13308" width="16.5" customWidth="1"/>
    <col min="13310" max="13310" width="3.5" customWidth="1"/>
    <col min="13311" max="13311" width="4.5" customWidth="1"/>
    <col min="13312" max="13312" width="15.5" customWidth="1"/>
    <col min="13313" max="13313" width="15.625" customWidth="1"/>
    <col min="13314" max="13319" width="16.5" customWidth="1"/>
    <col min="13321" max="13321" width="3.5" customWidth="1"/>
    <col min="13322" max="13322" width="4.5" customWidth="1"/>
    <col min="13323" max="13323" width="15.5" customWidth="1"/>
    <col min="13324" max="13324" width="15.625" customWidth="1"/>
    <col min="13325" max="13330" width="16.5" customWidth="1"/>
    <col min="13332" max="13332" width="3.5" customWidth="1"/>
    <col min="13333" max="13333" width="4.5" customWidth="1"/>
    <col min="13334" max="13334" width="15.5" customWidth="1"/>
    <col min="13335" max="13335" width="15.625" customWidth="1"/>
    <col min="13336" max="13341" width="16.5" customWidth="1"/>
    <col min="13343" max="13343" width="3.5" customWidth="1"/>
    <col min="13344" max="13344" width="4.5" customWidth="1"/>
    <col min="13345" max="13345" width="15.5" customWidth="1"/>
    <col min="13346" max="13346" width="15.625" customWidth="1"/>
    <col min="13347" max="13352" width="16.5" customWidth="1"/>
    <col min="13354" max="13354" width="3.5" customWidth="1"/>
    <col min="13355" max="13355" width="4.5" customWidth="1"/>
    <col min="13356" max="13356" width="15.5" customWidth="1"/>
    <col min="13357" max="13357" width="15.625" customWidth="1"/>
    <col min="13358" max="13363" width="16.5" customWidth="1"/>
    <col min="13365" max="13365" width="3.5" customWidth="1"/>
    <col min="13366" max="13366" width="4.5" customWidth="1"/>
    <col min="13367" max="13367" width="15.5" customWidth="1"/>
    <col min="13368" max="13368" width="15.625" customWidth="1"/>
    <col min="13369" max="13374" width="16.5" customWidth="1"/>
    <col min="13376" max="13376" width="3.5" customWidth="1"/>
    <col min="13377" max="13377" width="4.5" customWidth="1"/>
    <col min="13378" max="13378" width="15.5" customWidth="1"/>
    <col min="13379" max="13379" width="15.625" customWidth="1"/>
    <col min="13380" max="13385" width="16.5" customWidth="1"/>
    <col min="13387" max="13387" width="3.5" customWidth="1"/>
    <col min="13388" max="13388" width="4.5" customWidth="1"/>
    <col min="13389" max="13389" width="15.5" customWidth="1"/>
    <col min="13390" max="13390" width="15.625" customWidth="1"/>
    <col min="13391" max="13396" width="16.5" customWidth="1"/>
    <col min="13398" max="13398" width="3.5" customWidth="1"/>
    <col min="13399" max="13399" width="4.5" customWidth="1"/>
    <col min="13400" max="13400" width="15.5" customWidth="1"/>
    <col min="13401" max="13401" width="15.625" customWidth="1"/>
    <col min="13402" max="13407" width="16.5" customWidth="1"/>
    <col min="13408" max="13408" width="8.5" customWidth="1"/>
    <col min="13409" max="13409" width="3.5" customWidth="1"/>
    <col min="13410" max="13410" width="4.5" customWidth="1"/>
    <col min="13411" max="13411" width="15.5" customWidth="1"/>
    <col min="13412" max="13412" width="15.625" customWidth="1"/>
    <col min="13413" max="13418" width="16.5" customWidth="1"/>
    <col min="13420" max="13420" width="3.5" customWidth="1"/>
    <col min="13421" max="13421" width="4.5" customWidth="1"/>
    <col min="13422" max="13422" width="15.5" customWidth="1"/>
    <col min="13423" max="13423" width="15.625" customWidth="1"/>
    <col min="13424" max="13429" width="16.5" customWidth="1"/>
    <col min="13431" max="13431" width="3.5" customWidth="1"/>
    <col min="13432" max="13432" width="4.5" customWidth="1"/>
    <col min="13433" max="13433" width="15.5" customWidth="1"/>
    <col min="13434" max="13434" width="15.625" customWidth="1"/>
    <col min="13435" max="13440" width="16.5" customWidth="1"/>
    <col min="13442" max="13442" width="3.5" customWidth="1"/>
    <col min="13443" max="13443" width="4.5" customWidth="1"/>
    <col min="13444" max="13444" width="15.5" customWidth="1"/>
    <col min="13445" max="13445" width="15.625" customWidth="1"/>
    <col min="13446" max="13451" width="16.5" customWidth="1"/>
    <col min="13453" max="13453" width="3.5" customWidth="1"/>
    <col min="13454" max="13454" width="4.5" customWidth="1"/>
    <col min="13455" max="13455" width="15.5" customWidth="1"/>
    <col min="13456" max="13456" width="15.625" customWidth="1"/>
    <col min="13457" max="13462" width="16.5" customWidth="1"/>
    <col min="13464" max="13464" width="3.5" customWidth="1"/>
    <col min="13465" max="13465" width="4.5" customWidth="1"/>
    <col min="13466" max="13466" width="15.5" customWidth="1"/>
    <col min="13467" max="13467" width="15.625" customWidth="1"/>
    <col min="13468" max="13473" width="16.5" customWidth="1"/>
    <col min="13488" max="13488" width="3.5" customWidth="1"/>
    <col min="13489" max="13489" width="4.5" customWidth="1"/>
    <col min="13490" max="13490" width="15.5" customWidth="1"/>
    <col min="13491" max="13491" width="15.625" customWidth="1"/>
    <col min="13492" max="13492" width="18.375" customWidth="1"/>
    <col min="13493" max="13493" width="16.5" customWidth="1"/>
    <col min="13494" max="13494" width="19" customWidth="1"/>
    <col min="13495" max="13497" width="16.5" customWidth="1"/>
    <col min="13499" max="13499" width="5" customWidth="1"/>
    <col min="13500" max="13500" width="3.5" customWidth="1"/>
    <col min="13501" max="13501" width="4.5" customWidth="1"/>
    <col min="13502" max="13502" width="15.5" customWidth="1"/>
    <col min="13503" max="13503" width="15.625" customWidth="1"/>
    <col min="13504" max="13510" width="16.5" customWidth="1"/>
    <col min="13511" max="13511" width="3.5" customWidth="1"/>
    <col min="13512" max="13512" width="6.625" customWidth="1"/>
    <col min="13513" max="13513" width="15.5" customWidth="1"/>
    <col min="13514" max="13514" width="15.625" customWidth="1"/>
    <col min="13515" max="13520" width="16.5" customWidth="1"/>
    <col min="13522" max="13522" width="3.5" customWidth="1"/>
    <col min="13523" max="13523" width="4.5" customWidth="1"/>
    <col min="13524" max="13524" width="15.5" customWidth="1"/>
    <col min="13525" max="13525" width="15.625" customWidth="1"/>
    <col min="13526" max="13531" width="16.5" customWidth="1"/>
    <col min="13533" max="13533" width="3.5" customWidth="1"/>
    <col min="13534" max="13534" width="4.5" customWidth="1"/>
    <col min="13535" max="13535" width="15.5" customWidth="1"/>
    <col min="13536" max="13536" width="15.625" customWidth="1"/>
    <col min="13537" max="13542" width="16.5" customWidth="1"/>
    <col min="13544" max="13544" width="3.5" customWidth="1"/>
    <col min="13545" max="13545" width="4.5" customWidth="1"/>
    <col min="13546" max="13546" width="15.5" customWidth="1"/>
    <col min="13547" max="13547" width="15.625" customWidth="1"/>
    <col min="13548" max="13553" width="16.5" customWidth="1"/>
    <col min="13555" max="13555" width="3.5" customWidth="1"/>
    <col min="13556" max="13556" width="4.5" customWidth="1"/>
    <col min="13557" max="13557" width="15.5" customWidth="1"/>
    <col min="13558" max="13558" width="15.625" customWidth="1"/>
    <col min="13559" max="13564" width="16.5" customWidth="1"/>
    <col min="13566" max="13566" width="3.5" customWidth="1"/>
    <col min="13567" max="13567" width="4.5" customWidth="1"/>
    <col min="13568" max="13568" width="15.5" customWidth="1"/>
    <col min="13569" max="13569" width="15.625" customWidth="1"/>
    <col min="13570" max="13575" width="16.5" customWidth="1"/>
    <col min="13577" max="13577" width="3.5" customWidth="1"/>
    <col min="13578" max="13578" width="4.5" customWidth="1"/>
    <col min="13579" max="13579" width="15.5" customWidth="1"/>
    <col min="13580" max="13580" width="15.625" customWidth="1"/>
    <col min="13581" max="13586" width="16.5" customWidth="1"/>
    <col min="13588" max="13588" width="3.5" customWidth="1"/>
    <col min="13589" max="13589" width="4.5" customWidth="1"/>
    <col min="13590" max="13590" width="15.5" customWidth="1"/>
    <col min="13591" max="13591" width="15.625" customWidth="1"/>
    <col min="13592" max="13597" width="16.5" customWidth="1"/>
    <col min="13599" max="13599" width="3.5" customWidth="1"/>
    <col min="13600" max="13600" width="4.5" customWidth="1"/>
    <col min="13601" max="13601" width="15.5" customWidth="1"/>
    <col min="13602" max="13602" width="15.625" customWidth="1"/>
    <col min="13603" max="13608" width="16.5" customWidth="1"/>
    <col min="13610" max="13610" width="3.5" customWidth="1"/>
    <col min="13611" max="13611" width="4.5" customWidth="1"/>
    <col min="13612" max="13612" width="15.5" customWidth="1"/>
    <col min="13613" max="13613" width="15.625" customWidth="1"/>
    <col min="13614" max="13619" width="16.5" customWidth="1"/>
    <col min="13621" max="13621" width="3.5" customWidth="1"/>
    <col min="13622" max="13622" width="4.5" customWidth="1"/>
    <col min="13623" max="13623" width="15.5" customWidth="1"/>
    <col min="13624" max="13624" width="15.625" customWidth="1"/>
    <col min="13625" max="13630" width="16.5" customWidth="1"/>
    <col min="13632" max="13632" width="3.5" customWidth="1"/>
    <col min="13633" max="13633" width="4.5" customWidth="1"/>
    <col min="13634" max="13634" width="15.5" customWidth="1"/>
    <col min="13635" max="13635" width="15.625" customWidth="1"/>
    <col min="13636" max="13641" width="16.5" customWidth="1"/>
    <col min="13643" max="13643" width="3.5" customWidth="1"/>
    <col min="13644" max="13644" width="4.5" customWidth="1"/>
    <col min="13645" max="13645" width="15.5" customWidth="1"/>
    <col min="13646" max="13646" width="15.625" customWidth="1"/>
    <col min="13647" max="13652" width="16.5" customWidth="1"/>
    <col min="13654" max="13654" width="3.5" customWidth="1"/>
    <col min="13655" max="13655" width="4.5" customWidth="1"/>
    <col min="13656" max="13656" width="15.5" customWidth="1"/>
    <col min="13657" max="13657" width="15.625" customWidth="1"/>
    <col min="13658" max="13663" width="16.5" customWidth="1"/>
    <col min="13664" max="13664" width="8.5" customWidth="1"/>
    <col min="13665" max="13665" width="3.5" customWidth="1"/>
    <col min="13666" max="13666" width="4.5" customWidth="1"/>
    <col min="13667" max="13667" width="15.5" customWidth="1"/>
    <col min="13668" max="13668" width="15.625" customWidth="1"/>
    <col min="13669" max="13674" width="16.5" customWidth="1"/>
    <col min="13676" max="13676" width="3.5" customWidth="1"/>
    <col min="13677" max="13677" width="4.5" customWidth="1"/>
    <col min="13678" max="13678" width="15.5" customWidth="1"/>
    <col min="13679" max="13679" width="15.625" customWidth="1"/>
    <col min="13680" max="13685" width="16.5" customWidth="1"/>
    <col min="13687" max="13687" width="3.5" customWidth="1"/>
    <col min="13688" max="13688" width="4.5" customWidth="1"/>
    <col min="13689" max="13689" width="15.5" customWidth="1"/>
    <col min="13690" max="13690" width="15.625" customWidth="1"/>
    <col min="13691" max="13696" width="16.5" customWidth="1"/>
    <col min="13698" max="13698" width="3.5" customWidth="1"/>
    <col min="13699" max="13699" width="4.5" customWidth="1"/>
    <col min="13700" max="13700" width="15.5" customWidth="1"/>
    <col min="13701" max="13701" width="15.625" customWidth="1"/>
    <col min="13702" max="13707" width="16.5" customWidth="1"/>
    <col min="13709" max="13709" width="3.5" customWidth="1"/>
    <col min="13710" max="13710" width="4.5" customWidth="1"/>
    <col min="13711" max="13711" width="15.5" customWidth="1"/>
    <col min="13712" max="13712" width="15.625" customWidth="1"/>
    <col min="13713" max="13718" width="16.5" customWidth="1"/>
    <col min="13720" max="13720" width="3.5" customWidth="1"/>
    <col min="13721" max="13721" width="4.5" customWidth="1"/>
    <col min="13722" max="13722" width="15.5" customWidth="1"/>
    <col min="13723" max="13723" width="15.625" customWidth="1"/>
    <col min="13724" max="13729" width="16.5" customWidth="1"/>
    <col min="13744" max="13744" width="3.5" customWidth="1"/>
    <col min="13745" max="13745" width="4.5" customWidth="1"/>
    <col min="13746" max="13746" width="15.5" customWidth="1"/>
    <col min="13747" max="13747" width="15.625" customWidth="1"/>
    <col min="13748" max="13748" width="18.375" customWidth="1"/>
    <col min="13749" max="13749" width="16.5" customWidth="1"/>
    <col min="13750" max="13750" width="19" customWidth="1"/>
    <col min="13751" max="13753" width="16.5" customWidth="1"/>
    <col min="13755" max="13755" width="5" customWidth="1"/>
    <col min="13756" max="13756" width="3.5" customWidth="1"/>
    <col min="13757" max="13757" width="4.5" customWidth="1"/>
    <col min="13758" max="13758" width="15.5" customWidth="1"/>
    <col min="13759" max="13759" width="15.625" customWidth="1"/>
    <col min="13760" max="13766" width="16.5" customWidth="1"/>
    <col min="13767" max="13767" width="3.5" customWidth="1"/>
    <col min="13768" max="13768" width="6.625" customWidth="1"/>
    <col min="13769" max="13769" width="15.5" customWidth="1"/>
    <col min="13770" max="13770" width="15.625" customWidth="1"/>
    <col min="13771" max="13776" width="16.5" customWidth="1"/>
    <col min="13778" max="13778" width="3.5" customWidth="1"/>
    <col min="13779" max="13779" width="4.5" customWidth="1"/>
    <col min="13780" max="13780" width="15.5" customWidth="1"/>
    <col min="13781" max="13781" width="15.625" customWidth="1"/>
    <col min="13782" max="13787" width="16.5" customWidth="1"/>
    <col min="13789" max="13789" width="3.5" customWidth="1"/>
    <col min="13790" max="13790" width="4.5" customWidth="1"/>
    <col min="13791" max="13791" width="15.5" customWidth="1"/>
    <col min="13792" max="13792" width="15.625" customWidth="1"/>
    <col min="13793" max="13798" width="16.5" customWidth="1"/>
    <col min="13800" max="13800" width="3.5" customWidth="1"/>
    <col min="13801" max="13801" width="4.5" customWidth="1"/>
    <col min="13802" max="13802" width="15.5" customWidth="1"/>
    <col min="13803" max="13803" width="15.625" customWidth="1"/>
    <col min="13804" max="13809" width="16.5" customWidth="1"/>
    <col min="13811" max="13811" width="3.5" customWidth="1"/>
    <col min="13812" max="13812" width="4.5" customWidth="1"/>
    <col min="13813" max="13813" width="15.5" customWidth="1"/>
    <col min="13814" max="13814" width="15.625" customWidth="1"/>
    <col min="13815" max="13820" width="16.5" customWidth="1"/>
    <col min="13822" max="13822" width="3.5" customWidth="1"/>
    <col min="13823" max="13823" width="4.5" customWidth="1"/>
    <col min="13824" max="13824" width="15.5" customWidth="1"/>
    <col min="13825" max="13825" width="15.625" customWidth="1"/>
    <col min="13826" max="13831" width="16.5" customWidth="1"/>
    <col min="13833" max="13833" width="3.5" customWidth="1"/>
    <col min="13834" max="13834" width="4.5" customWidth="1"/>
    <col min="13835" max="13835" width="15.5" customWidth="1"/>
    <col min="13836" max="13836" width="15.625" customWidth="1"/>
    <col min="13837" max="13842" width="16.5" customWidth="1"/>
    <col min="13844" max="13844" width="3.5" customWidth="1"/>
    <col min="13845" max="13845" width="4.5" customWidth="1"/>
    <col min="13846" max="13846" width="15.5" customWidth="1"/>
    <col min="13847" max="13847" width="15.625" customWidth="1"/>
    <col min="13848" max="13853" width="16.5" customWidth="1"/>
    <col min="13855" max="13855" width="3.5" customWidth="1"/>
    <col min="13856" max="13856" width="4.5" customWidth="1"/>
    <col min="13857" max="13857" width="15.5" customWidth="1"/>
    <col min="13858" max="13858" width="15.625" customWidth="1"/>
    <col min="13859" max="13864" width="16.5" customWidth="1"/>
    <col min="13866" max="13866" width="3.5" customWidth="1"/>
    <col min="13867" max="13867" width="4.5" customWidth="1"/>
    <col min="13868" max="13868" width="15.5" customWidth="1"/>
    <col min="13869" max="13869" width="15.625" customWidth="1"/>
    <col min="13870" max="13875" width="16.5" customWidth="1"/>
    <col min="13877" max="13877" width="3.5" customWidth="1"/>
    <col min="13878" max="13878" width="4.5" customWidth="1"/>
    <col min="13879" max="13879" width="15.5" customWidth="1"/>
    <col min="13880" max="13880" width="15.625" customWidth="1"/>
    <col min="13881" max="13886" width="16.5" customWidth="1"/>
    <col min="13888" max="13888" width="3.5" customWidth="1"/>
    <col min="13889" max="13889" width="4.5" customWidth="1"/>
    <col min="13890" max="13890" width="15.5" customWidth="1"/>
    <col min="13891" max="13891" width="15.625" customWidth="1"/>
    <col min="13892" max="13897" width="16.5" customWidth="1"/>
    <col min="13899" max="13899" width="3.5" customWidth="1"/>
    <col min="13900" max="13900" width="4.5" customWidth="1"/>
    <col min="13901" max="13901" width="15.5" customWidth="1"/>
    <col min="13902" max="13902" width="15.625" customWidth="1"/>
    <col min="13903" max="13908" width="16.5" customWidth="1"/>
    <col min="13910" max="13910" width="3.5" customWidth="1"/>
    <col min="13911" max="13911" width="4.5" customWidth="1"/>
    <col min="13912" max="13912" width="15.5" customWidth="1"/>
    <col min="13913" max="13913" width="15.625" customWidth="1"/>
    <col min="13914" max="13919" width="16.5" customWidth="1"/>
    <col min="13920" max="13920" width="8.5" customWidth="1"/>
    <col min="13921" max="13921" width="3.5" customWidth="1"/>
    <col min="13922" max="13922" width="4.5" customWidth="1"/>
    <col min="13923" max="13923" width="15.5" customWidth="1"/>
    <col min="13924" max="13924" width="15.625" customWidth="1"/>
    <col min="13925" max="13930" width="16.5" customWidth="1"/>
    <col min="13932" max="13932" width="3.5" customWidth="1"/>
    <col min="13933" max="13933" width="4.5" customWidth="1"/>
    <col min="13934" max="13934" width="15.5" customWidth="1"/>
    <col min="13935" max="13935" width="15.625" customWidth="1"/>
    <col min="13936" max="13941" width="16.5" customWidth="1"/>
    <col min="13943" max="13943" width="3.5" customWidth="1"/>
    <col min="13944" max="13944" width="4.5" customWidth="1"/>
    <col min="13945" max="13945" width="15.5" customWidth="1"/>
    <col min="13946" max="13946" width="15.625" customWidth="1"/>
    <col min="13947" max="13952" width="16.5" customWidth="1"/>
    <col min="13954" max="13954" width="3.5" customWidth="1"/>
    <col min="13955" max="13955" width="4.5" customWidth="1"/>
    <col min="13956" max="13956" width="15.5" customWidth="1"/>
    <col min="13957" max="13957" width="15.625" customWidth="1"/>
    <col min="13958" max="13963" width="16.5" customWidth="1"/>
    <col min="13965" max="13965" width="3.5" customWidth="1"/>
    <col min="13966" max="13966" width="4.5" customWidth="1"/>
    <col min="13967" max="13967" width="15.5" customWidth="1"/>
    <col min="13968" max="13968" width="15.625" customWidth="1"/>
    <col min="13969" max="13974" width="16.5" customWidth="1"/>
    <col min="13976" max="13976" width="3.5" customWidth="1"/>
    <col min="13977" max="13977" width="4.5" customWidth="1"/>
    <col min="13978" max="13978" width="15.5" customWidth="1"/>
    <col min="13979" max="13979" width="15.625" customWidth="1"/>
    <col min="13980" max="13985" width="16.5" customWidth="1"/>
    <col min="14000" max="14000" width="3.5" customWidth="1"/>
    <col min="14001" max="14001" width="4.5" customWidth="1"/>
    <col min="14002" max="14002" width="15.5" customWidth="1"/>
    <col min="14003" max="14003" width="15.625" customWidth="1"/>
    <col min="14004" max="14004" width="18.375" customWidth="1"/>
    <col min="14005" max="14005" width="16.5" customWidth="1"/>
    <col min="14006" max="14006" width="19" customWidth="1"/>
    <col min="14007" max="14009" width="16.5" customWidth="1"/>
    <col min="14011" max="14011" width="5" customWidth="1"/>
    <col min="14012" max="14012" width="3.5" customWidth="1"/>
    <col min="14013" max="14013" width="4.5" customWidth="1"/>
    <col min="14014" max="14014" width="15.5" customWidth="1"/>
    <col min="14015" max="14015" width="15.625" customWidth="1"/>
    <col min="14016" max="14022" width="16.5" customWidth="1"/>
    <col min="14023" max="14023" width="3.5" customWidth="1"/>
    <col min="14024" max="14024" width="6.625" customWidth="1"/>
    <col min="14025" max="14025" width="15.5" customWidth="1"/>
    <col min="14026" max="14026" width="15.625" customWidth="1"/>
    <col min="14027" max="14032" width="16.5" customWidth="1"/>
    <col min="14034" max="14034" width="3.5" customWidth="1"/>
    <col min="14035" max="14035" width="4.5" customWidth="1"/>
    <col min="14036" max="14036" width="15.5" customWidth="1"/>
    <col min="14037" max="14037" width="15.625" customWidth="1"/>
    <col min="14038" max="14043" width="16.5" customWidth="1"/>
    <col min="14045" max="14045" width="3.5" customWidth="1"/>
    <col min="14046" max="14046" width="4.5" customWidth="1"/>
    <col min="14047" max="14047" width="15.5" customWidth="1"/>
    <col min="14048" max="14048" width="15.625" customWidth="1"/>
    <col min="14049" max="14054" width="16.5" customWidth="1"/>
    <col min="14056" max="14056" width="3.5" customWidth="1"/>
    <col min="14057" max="14057" width="4.5" customWidth="1"/>
    <col min="14058" max="14058" width="15.5" customWidth="1"/>
    <col min="14059" max="14059" width="15.625" customWidth="1"/>
    <col min="14060" max="14065" width="16.5" customWidth="1"/>
    <col min="14067" max="14067" width="3.5" customWidth="1"/>
    <col min="14068" max="14068" width="4.5" customWidth="1"/>
    <col min="14069" max="14069" width="15.5" customWidth="1"/>
    <col min="14070" max="14070" width="15.625" customWidth="1"/>
    <col min="14071" max="14076" width="16.5" customWidth="1"/>
    <col min="14078" max="14078" width="3.5" customWidth="1"/>
    <col min="14079" max="14079" width="4.5" customWidth="1"/>
    <col min="14080" max="14080" width="15.5" customWidth="1"/>
    <col min="14081" max="14081" width="15.625" customWidth="1"/>
    <col min="14082" max="14087" width="16.5" customWidth="1"/>
    <col min="14089" max="14089" width="3.5" customWidth="1"/>
    <col min="14090" max="14090" width="4.5" customWidth="1"/>
    <col min="14091" max="14091" width="15.5" customWidth="1"/>
    <col min="14092" max="14092" width="15.625" customWidth="1"/>
    <col min="14093" max="14098" width="16.5" customWidth="1"/>
    <col min="14100" max="14100" width="3.5" customWidth="1"/>
    <col min="14101" max="14101" width="4.5" customWidth="1"/>
    <col min="14102" max="14102" width="15.5" customWidth="1"/>
    <col min="14103" max="14103" width="15.625" customWidth="1"/>
    <col min="14104" max="14109" width="16.5" customWidth="1"/>
    <col min="14111" max="14111" width="3.5" customWidth="1"/>
    <col min="14112" max="14112" width="4.5" customWidth="1"/>
    <col min="14113" max="14113" width="15.5" customWidth="1"/>
    <col min="14114" max="14114" width="15.625" customWidth="1"/>
    <col min="14115" max="14120" width="16.5" customWidth="1"/>
    <col min="14122" max="14122" width="3.5" customWidth="1"/>
    <col min="14123" max="14123" width="4.5" customWidth="1"/>
    <col min="14124" max="14124" width="15.5" customWidth="1"/>
    <col min="14125" max="14125" width="15.625" customWidth="1"/>
    <col min="14126" max="14131" width="16.5" customWidth="1"/>
    <col min="14133" max="14133" width="3.5" customWidth="1"/>
    <col min="14134" max="14134" width="4.5" customWidth="1"/>
    <col min="14135" max="14135" width="15.5" customWidth="1"/>
    <col min="14136" max="14136" width="15.625" customWidth="1"/>
    <col min="14137" max="14142" width="16.5" customWidth="1"/>
    <col min="14144" max="14144" width="3.5" customWidth="1"/>
    <col min="14145" max="14145" width="4.5" customWidth="1"/>
    <col min="14146" max="14146" width="15.5" customWidth="1"/>
    <col min="14147" max="14147" width="15.625" customWidth="1"/>
    <col min="14148" max="14153" width="16.5" customWidth="1"/>
    <col min="14155" max="14155" width="3.5" customWidth="1"/>
    <col min="14156" max="14156" width="4.5" customWidth="1"/>
    <col min="14157" max="14157" width="15.5" customWidth="1"/>
    <col min="14158" max="14158" width="15.625" customWidth="1"/>
    <col min="14159" max="14164" width="16.5" customWidth="1"/>
    <col min="14166" max="14166" width="3.5" customWidth="1"/>
    <col min="14167" max="14167" width="4.5" customWidth="1"/>
    <col min="14168" max="14168" width="15.5" customWidth="1"/>
    <col min="14169" max="14169" width="15.625" customWidth="1"/>
    <col min="14170" max="14175" width="16.5" customWidth="1"/>
    <col min="14176" max="14176" width="8.5" customWidth="1"/>
    <col min="14177" max="14177" width="3.5" customWidth="1"/>
    <col min="14178" max="14178" width="4.5" customWidth="1"/>
    <col min="14179" max="14179" width="15.5" customWidth="1"/>
    <col min="14180" max="14180" width="15.625" customWidth="1"/>
    <col min="14181" max="14186" width="16.5" customWidth="1"/>
    <col min="14188" max="14188" width="3.5" customWidth="1"/>
    <col min="14189" max="14189" width="4.5" customWidth="1"/>
    <col min="14190" max="14190" width="15.5" customWidth="1"/>
    <col min="14191" max="14191" width="15.625" customWidth="1"/>
    <col min="14192" max="14197" width="16.5" customWidth="1"/>
    <col min="14199" max="14199" width="3.5" customWidth="1"/>
    <col min="14200" max="14200" width="4.5" customWidth="1"/>
    <col min="14201" max="14201" width="15.5" customWidth="1"/>
    <col min="14202" max="14202" width="15.625" customWidth="1"/>
    <col min="14203" max="14208" width="16.5" customWidth="1"/>
    <col min="14210" max="14210" width="3.5" customWidth="1"/>
    <col min="14211" max="14211" width="4.5" customWidth="1"/>
    <col min="14212" max="14212" width="15.5" customWidth="1"/>
    <col min="14213" max="14213" width="15.625" customWidth="1"/>
    <col min="14214" max="14219" width="16.5" customWidth="1"/>
    <col min="14221" max="14221" width="3.5" customWidth="1"/>
    <col min="14222" max="14222" width="4.5" customWidth="1"/>
    <col min="14223" max="14223" width="15.5" customWidth="1"/>
    <col min="14224" max="14224" width="15.625" customWidth="1"/>
    <col min="14225" max="14230" width="16.5" customWidth="1"/>
    <col min="14232" max="14232" width="3.5" customWidth="1"/>
    <col min="14233" max="14233" width="4.5" customWidth="1"/>
    <col min="14234" max="14234" width="15.5" customWidth="1"/>
    <col min="14235" max="14235" width="15.625" customWidth="1"/>
    <col min="14236" max="14241" width="16.5" customWidth="1"/>
    <col min="14256" max="14256" width="3.5" customWidth="1"/>
    <col min="14257" max="14257" width="4.5" customWidth="1"/>
    <col min="14258" max="14258" width="15.5" customWidth="1"/>
    <col min="14259" max="14259" width="15.625" customWidth="1"/>
    <col min="14260" max="14260" width="18.375" customWidth="1"/>
    <col min="14261" max="14261" width="16.5" customWidth="1"/>
    <col min="14262" max="14262" width="19" customWidth="1"/>
    <col min="14263" max="14265" width="16.5" customWidth="1"/>
    <col min="14267" max="14267" width="5" customWidth="1"/>
    <col min="14268" max="14268" width="3.5" customWidth="1"/>
    <col min="14269" max="14269" width="4.5" customWidth="1"/>
    <col min="14270" max="14270" width="15.5" customWidth="1"/>
    <col min="14271" max="14271" width="15.625" customWidth="1"/>
    <col min="14272" max="14278" width="16.5" customWidth="1"/>
    <col min="14279" max="14279" width="3.5" customWidth="1"/>
    <col min="14280" max="14280" width="6.625" customWidth="1"/>
    <col min="14281" max="14281" width="15.5" customWidth="1"/>
    <col min="14282" max="14282" width="15.625" customWidth="1"/>
    <col min="14283" max="14288" width="16.5" customWidth="1"/>
    <col min="14290" max="14290" width="3.5" customWidth="1"/>
    <col min="14291" max="14291" width="4.5" customWidth="1"/>
    <col min="14292" max="14292" width="15.5" customWidth="1"/>
    <col min="14293" max="14293" width="15.625" customWidth="1"/>
    <col min="14294" max="14299" width="16.5" customWidth="1"/>
    <col min="14301" max="14301" width="3.5" customWidth="1"/>
    <col min="14302" max="14302" width="4.5" customWidth="1"/>
    <col min="14303" max="14303" width="15.5" customWidth="1"/>
    <col min="14304" max="14304" width="15.625" customWidth="1"/>
    <col min="14305" max="14310" width="16.5" customWidth="1"/>
    <col min="14312" max="14312" width="3.5" customWidth="1"/>
    <col min="14313" max="14313" width="4.5" customWidth="1"/>
    <col min="14314" max="14314" width="15.5" customWidth="1"/>
    <col min="14315" max="14315" width="15.625" customWidth="1"/>
    <col min="14316" max="14321" width="16.5" customWidth="1"/>
    <col min="14323" max="14323" width="3.5" customWidth="1"/>
    <col min="14324" max="14324" width="4.5" customWidth="1"/>
    <col min="14325" max="14325" width="15.5" customWidth="1"/>
    <col min="14326" max="14326" width="15.625" customWidth="1"/>
    <col min="14327" max="14332" width="16.5" customWidth="1"/>
    <col min="14334" max="14334" width="3.5" customWidth="1"/>
    <col min="14335" max="14335" width="4.5" customWidth="1"/>
    <col min="14336" max="14336" width="15.5" customWidth="1"/>
    <col min="14337" max="14337" width="15.625" customWidth="1"/>
    <col min="14338" max="14343" width="16.5" customWidth="1"/>
    <col min="14345" max="14345" width="3.5" customWidth="1"/>
    <col min="14346" max="14346" width="4.5" customWidth="1"/>
    <col min="14347" max="14347" width="15.5" customWidth="1"/>
    <col min="14348" max="14348" width="15.625" customWidth="1"/>
    <col min="14349" max="14354" width="16.5" customWidth="1"/>
    <col min="14356" max="14356" width="3.5" customWidth="1"/>
    <col min="14357" max="14357" width="4.5" customWidth="1"/>
    <col min="14358" max="14358" width="15.5" customWidth="1"/>
    <col min="14359" max="14359" width="15.625" customWidth="1"/>
    <col min="14360" max="14365" width="16.5" customWidth="1"/>
    <col min="14367" max="14367" width="3.5" customWidth="1"/>
    <col min="14368" max="14368" width="4.5" customWidth="1"/>
    <col min="14369" max="14369" width="15.5" customWidth="1"/>
    <col min="14370" max="14370" width="15.625" customWidth="1"/>
    <col min="14371" max="14376" width="16.5" customWidth="1"/>
    <col min="14378" max="14378" width="3.5" customWidth="1"/>
    <col min="14379" max="14379" width="4.5" customWidth="1"/>
    <col min="14380" max="14380" width="15.5" customWidth="1"/>
    <col min="14381" max="14381" width="15.625" customWidth="1"/>
    <col min="14382" max="14387" width="16.5" customWidth="1"/>
    <col min="14389" max="14389" width="3.5" customWidth="1"/>
    <col min="14390" max="14390" width="4.5" customWidth="1"/>
    <col min="14391" max="14391" width="15.5" customWidth="1"/>
    <col min="14392" max="14392" width="15.625" customWidth="1"/>
    <col min="14393" max="14398" width="16.5" customWidth="1"/>
    <col min="14400" max="14400" width="3.5" customWidth="1"/>
    <col min="14401" max="14401" width="4.5" customWidth="1"/>
    <col min="14402" max="14402" width="15.5" customWidth="1"/>
    <col min="14403" max="14403" width="15.625" customWidth="1"/>
    <col min="14404" max="14409" width="16.5" customWidth="1"/>
    <col min="14411" max="14411" width="3.5" customWidth="1"/>
    <col min="14412" max="14412" width="4.5" customWidth="1"/>
    <col min="14413" max="14413" width="15.5" customWidth="1"/>
    <col min="14414" max="14414" width="15.625" customWidth="1"/>
    <col min="14415" max="14420" width="16.5" customWidth="1"/>
    <col min="14422" max="14422" width="3.5" customWidth="1"/>
    <col min="14423" max="14423" width="4.5" customWidth="1"/>
    <col min="14424" max="14424" width="15.5" customWidth="1"/>
    <col min="14425" max="14425" width="15.625" customWidth="1"/>
    <col min="14426" max="14431" width="16.5" customWidth="1"/>
    <col min="14432" max="14432" width="8.5" customWidth="1"/>
    <col min="14433" max="14433" width="3.5" customWidth="1"/>
    <col min="14434" max="14434" width="4.5" customWidth="1"/>
    <col min="14435" max="14435" width="15.5" customWidth="1"/>
    <col min="14436" max="14436" width="15.625" customWidth="1"/>
    <col min="14437" max="14442" width="16.5" customWidth="1"/>
    <col min="14444" max="14444" width="3.5" customWidth="1"/>
    <col min="14445" max="14445" width="4.5" customWidth="1"/>
    <col min="14446" max="14446" width="15.5" customWidth="1"/>
    <col min="14447" max="14447" width="15.625" customWidth="1"/>
    <col min="14448" max="14453" width="16.5" customWidth="1"/>
    <col min="14455" max="14455" width="3.5" customWidth="1"/>
    <col min="14456" max="14456" width="4.5" customWidth="1"/>
    <col min="14457" max="14457" width="15.5" customWidth="1"/>
    <col min="14458" max="14458" width="15.625" customWidth="1"/>
    <col min="14459" max="14464" width="16.5" customWidth="1"/>
    <col min="14466" max="14466" width="3.5" customWidth="1"/>
    <col min="14467" max="14467" width="4.5" customWidth="1"/>
    <col min="14468" max="14468" width="15.5" customWidth="1"/>
    <col min="14469" max="14469" width="15.625" customWidth="1"/>
    <col min="14470" max="14475" width="16.5" customWidth="1"/>
    <col min="14477" max="14477" width="3.5" customWidth="1"/>
    <col min="14478" max="14478" width="4.5" customWidth="1"/>
    <col min="14479" max="14479" width="15.5" customWidth="1"/>
    <col min="14480" max="14480" width="15.625" customWidth="1"/>
    <col min="14481" max="14486" width="16.5" customWidth="1"/>
    <col min="14488" max="14488" width="3.5" customWidth="1"/>
    <col min="14489" max="14489" width="4.5" customWidth="1"/>
    <col min="14490" max="14490" width="15.5" customWidth="1"/>
    <col min="14491" max="14491" width="15.625" customWidth="1"/>
    <col min="14492" max="14497" width="16.5" customWidth="1"/>
    <col min="14512" max="14512" width="3.5" customWidth="1"/>
    <col min="14513" max="14513" width="4.5" customWidth="1"/>
    <col min="14514" max="14514" width="15.5" customWidth="1"/>
    <col min="14515" max="14515" width="15.625" customWidth="1"/>
    <col min="14516" max="14516" width="18.375" customWidth="1"/>
    <col min="14517" max="14517" width="16.5" customWidth="1"/>
    <col min="14518" max="14518" width="19" customWidth="1"/>
    <col min="14519" max="14521" width="16.5" customWidth="1"/>
    <col min="14523" max="14523" width="5" customWidth="1"/>
    <col min="14524" max="14524" width="3.5" customWidth="1"/>
    <col min="14525" max="14525" width="4.5" customWidth="1"/>
    <col min="14526" max="14526" width="15.5" customWidth="1"/>
    <col min="14527" max="14527" width="15.625" customWidth="1"/>
    <col min="14528" max="14534" width="16.5" customWidth="1"/>
    <col min="14535" max="14535" width="3.5" customWidth="1"/>
    <col min="14536" max="14536" width="6.625" customWidth="1"/>
    <col min="14537" max="14537" width="15.5" customWidth="1"/>
    <col min="14538" max="14538" width="15.625" customWidth="1"/>
    <col min="14539" max="14544" width="16.5" customWidth="1"/>
    <col min="14546" max="14546" width="3.5" customWidth="1"/>
    <col min="14547" max="14547" width="4.5" customWidth="1"/>
    <col min="14548" max="14548" width="15.5" customWidth="1"/>
    <col min="14549" max="14549" width="15.625" customWidth="1"/>
    <col min="14550" max="14555" width="16.5" customWidth="1"/>
    <col min="14557" max="14557" width="3.5" customWidth="1"/>
    <col min="14558" max="14558" width="4.5" customWidth="1"/>
    <col min="14559" max="14559" width="15.5" customWidth="1"/>
    <col min="14560" max="14560" width="15.625" customWidth="1"/>
    <col min="14561" max="14566" width="16.5" customWidth="1"/>
    <col min="14568" max="14568" width="3.5" customWidth="1"/>
    <col min="14569" max="14569" width="4.5" customWidth="1"/>
    <col min="14570" max="14570" width="15.5" customWidth="1"/>
    <col min="14571" max="14571" width="15.625" customWidth="1"/>
    <col min="14572" max="14577" width="16.5" customWidth="1"/>
    <col min="14579" max="14579" width="3.5" customWidth="1"/>
    <col min="14580" max="14580" width="4.5" customWidth="1"/>
    <col min="14581" max="14581" width="15.5" customWidth="1"/>
    <col min="14582" max="14582" width="15.625" customWidth="1"/>
    <col min="14583" max="14588" width="16.5" customWidth="1"/>
    <col min="14590" max="14590" width="3.5" customWidth="1"/>
    <col min="14591" max="14591" width="4.5" customWidth="1"/>
    <col min="14592" max="14592" width="15.5" customWidth="1"/>
    <col min="14593" max="14593" width="15.625" customWidth="1"/>
    <col min="14594" max="14599" width="16.5" customWidth="1"/>
    <col min="14601" max="14601" width="3.5" customWidth="1"/>
    <col min="14602" max="14602" width="4.5" customWidth="1"/>
    <col min="14603" max="14603" width="15.5" customWidth="1"/>
    <col min="14604" max="14604" width="15.625" customWidth="1"/>
    <col min="14605" max="14610" width="16.5" customWidth="1"/>
    <col min="14612" max="14612" width="3.5" customWidth="1"/>
    <col min="14613" max="14613" width="4.5" customWidth="1"/>
    <col min="14614" max="14614" width="15.5" customWidth="1"/>
    <col min="14615" max="14615" width="15.625" customWidth="1"/>
    <col min="14616" max="14621" width="16.5" customWidth="1"/>
    <col min="14623" max="14623" width="3.5" customWidth="1"/>
    <col min="14624" max="14624" width="4.5" customWidth="1"/>
    <col min="14625" max="14625" width="15.5" customWidth="1"/>
    <col min="14626" max="14626" width="15.625" customWidth="1"/>
    <col min="14627" max="14632" width="16.5" customWidth="1"/>
    <col min="14634" max="14634" width="3.5" customWidth="1"/>
    <col min="14635" max="14635" width="4.5" customWidth="1"/>
    <col min="14636" max="14636" width="15.5" customWidth="1"/>
    <col min="14637" max="14637" width="15.625" customWidth="1"/>
    <col min="14638" max="14643" width="16.5" customWidth="1"/>
    <col min="14645" max="14645" width="3.5" customWidth="1"/>
    <col min="14646" max="14646" width="4.5" customWidth="1"/>
    <col min="14647" max="14647" width="15.5" customWidth="1"/>
    <col min="14648" max="14648" width="15.625" customWidth="1"/>
    <col min="14649" max="14654" width="16.5" customWidth="1"/>
    <col min="14656" max="14656" width="3.5" customWidth="1"/>
    <col min="14657" max="14657" width="4.5" customWidth="1"/>
    <col min="14658" max="14658" width="15.5" customWidth="1"/>
    <col min="14659" max="14659" width="15.625" customWidth="1"/>
    <col min="14660" max="14665" width="16.5" customWidth="1"/>
    <col min="14667" max="14667" width="3.5" customWidth="1"/>
    <col min="14668" max="14668" width="4.5" customWidth="1"/>
    <col min="14669" max="14669" width="15.5" customWidth="1"/>
    <col min="14670" max="14670" width="15.625" customWidth="1"/>
    <col min="14671" max="14676" width="16.5" customWidth="1"/>
    <col min="14678" max="14678" width="3.5" customWidth="1"/>
    <col min="14679" max="14679" width="4.5" customWidth="1"/>
    <col min="14680" max="14680" width="15.5" customWidth="1"/>
    <col min="14681" max="14681" width="15.625" customWidth="1"/>
    <col min="14682" max="14687" width="16.5" customWidth="1"/>
    <col min="14688" max="14688" width="8.5" customWidth="1"/>
    <col min="14689" max="14689" width="3.5" customWidth="1"/>
    <col min="14690" max="14690" width="4.5" customWidth="1"/>
    <col min="14691" max="14691" width="15.5" customWidth="1"/>
    <col min="14692" max="14692" width="15.625" customWidth="1"/>
    <col min="14693" max="14698" width="16.5" customWidth="1"/>
    <col min="14700" max="14700" width="3.5" customWidth="1"/>
    <col min="14701" max="14701" width="4.5" customWidth="1"/>
    <col min="14702" max="14702" width="15.5" customWidth="1"/>
    <col min="14703" max="14703" width="15.625" customWidth="1"/>
    <col min="14704" max="14709" width="16.5" customWidth="1"/>
    <col min="14711" max="14711" width="3.5" customWidth="1"/>
    <col min="14712" max="14712" width="4.5" customWidth="1"/>
    <col min="14713" max="14713" width="15.5" customWidth="1"/>
    <col min="14714" max="14714" width="15.625" customWidth="1"/>
    <col min="14715" max="14720" width="16.5" customWidth="1"/>
    <col min="14722" max="14722" width="3.5" customWidth="1"/>
    <col min="14723" max="14723" width="4.5" customWidth="1"/>
    <col min="14724" max="14724" width="15.5" customWidth="1"/>
    <col min="14725" max="14725" width="15.625" customWidth="1"/>
    <col min="14726" max="14731" width="16.5" customWidth="1"/>
    <col min="14733" max="14733" width="3.5" customWidth="1"/>
    <col min="14734" max="14734" width="4.5" customWidth="1"/>
    <col min="14735" max="14735" width="15.5" customWidth="1"/>
    <col min="14736" max="14736" width="15.625" customWidth="1"/>
    <col min="14737" max="14742" width="16.5" customWidth="1"/>
    <col min="14744" max="14744" width="3.5" customWidth="1"/>
    <col min="14745" max="14745" width="4.5" customWidth="1"/>
    <col min="14746" max="14746" width="15.5" customWidth="1"/>
    <col min="14747" max="14747" width="15.625" customWidth="1"/>
    <col min="14748" max="14753" width="16.5" customWidth="1"/>
    <col min="14768" max="14768" width="3.5" customWidth="1"/>
    <col min="14769" max="14769" width="4.5" customWidth="1"/>
    <col min="14770" max="14770" width="15.5" customWidth="1"/>
    <col min="14771" max="14771" width="15.625" customWidth="1"/>
    <col min="14772" max="14772" width="18.375" customWidth="1"/>
    <col min="14773" max="14773" width="16.5" customWidth="1"/>
    <col min="14774" max="14774" width="19" customWidth="1"/>
    <col min="14775" max="14777" width="16.5" customWidth="1"/>
    <col min="14779" max="14779" width="5" customWidth="1"/>
    <col min="14780" max="14780" width="3.5" customWidth="1"/>
    <col min="14781" max="14781" width="4.5" customWidth="1"/>
    <col min="14782" max="14782" width="15.5" customWidth="1"/>
    <col min="14783" max="14783" width="15.625" customWidth="1"/>
    <col min="14784" max="14790" width="16.5" customWidth="1"/>
    <col min="14791" max="14791" width="3.5" customWidth="1"/>
    <col min="14792" max="14792" width="6.625" customWidth="1"/>
    <col min="14793" max="14793" width="15.5" customWidth="1"/>
    <col min="14794" max="14794" width="15.625" customWidth="1"/>
    <col min="14795" max="14800" width="16.5" customWidth="1"/>
    <col min="14802" max="14802" width="3.5" customWidth="1"/>
    <col min="14803" max="14803" width="4.5" customWidth="1"/>
    <col min="14804" max="14804" width="15.5" customWidth="1"/>
    <col min="14805" max="14805" width="15.625" customWidth="1"/>
    <col min="14806" max="14811" width="16.5" customWidth="1"/>
    <col min="14813" max="14813" width="3.5" customWidth="1"/>
    <col min="14814" max="14814" width="4.5" customWidth="1"/>
    <col min="14815" max="14815" width="15.5" customWidth="1"/>
    <col min="14816" max="14816" width="15.625" customWidth="1"/>
    <col min="14817" max="14822" width="16.5" customWidth="1"/>
    <col min="14824" max="14824" width="3.5" customWidth="1"/>
    <col min="14825" max="14825" width="4.5" customWidth="1"/>
    <col min="14826" max="14826" width="15.5" customWidth="1"/>
    <col min="14827" max="14827" width="15.625" customWidth="1"/>
    <col min="14828" max="14833" width="16.5" customWidth="1"/>
    <col min="14835" max="14835" width="3.5" customWidth="1"/>
    <col min="14836" max="14836" width="4.5" customWidth="1"/>
    <col min="14837" max="14837" width="15.5" customWidth="1"/>
    <col min="14838" max="14838" width="15.625" customWidth="1"/>
    <col min="14839" max="14844" width="16.5" customWidth="1"/>
    <col min="14846" max="14846" width="3.5" customWidth="1"/>
    <col min="14847" max="14847" width="4.5" customWidth="1"/>
    <col min="14848" max="14848" width="15.5" customWidth="1"/>
    <col min="14849" max="14849" width="15.625" customWidth="1"/>
    <col min="14850" max="14855" width="16.5" customWidth="1"/>
    <col min="14857" max="14857" width="3.5" customWidth="1"/>
    <col min="14858" max="14858" width="4.5" customWidth="1"/>
    <col min="14859" max="14859" width="15.5" customWidth="1"/>
    <col min="14860" max="14860" width="15.625" customWidth="1"/>
    <col min="14861" max="14866" width="16.5" customWidth="1"/>
    <col min="14868" max="14868" width="3.5" customWidth="1"/>
    <col min="14869" max="14869" width="4.5" customWidth="1"/>
    <col min="14870" max="14870" width="15.5" customWidth="1"/>
    <col min="14871" max="14871" width="15.625" customWidth="1"/>
    <col min="14872" max="14877" width="16.5" customWidth="1"/>
    <col min="14879" max="14879" width="3.5" customWidth="1"/>
    <col min="14880" max="14880" width="4.5" customWidth="1"/>
    <col min="14881" max="14881" width="15.5" customWidth="1"/>
    <col min="14882" max="14882" width="15.625" customWidth="1"/>
    <col min="14883" max="14888" width="16.5" customWidth="1"/>
    <col min="14890" max="14890" width="3.5" customWidth="1"/>
    <col min="14891" max="14891" width="4.5" customWidth="1"/>
    <col min="14892" max="14892" width="15.5" customWidth="1"/>
    <col min="14893" max="14893" width="15.625" customWidth="1"/>
    <col min="14894" max="14899" width="16.5" customWidth="1"/>
    <col min="14901" max="14901" width="3.5" customWidth="1"/>
    <col min="14902" max="14902" width="4.5" customWidth="1"/>
    <col min="14903" max="14903" width="15.5" customWidth="1"/>
    <col min="14904" max="14904" width="15.625" customWidth="1"/>
    <col min="14905" max="14910" width="16.5" customWidth="1"/>
    <col min="14912" max="14912" width="3.5" customWidth="1"/>
    <col min="14913" max="14913" width="4.5" customWidth="1"/>
    <col min="14914" max="14914" width="15.5" customWidth="1"/>
    <col min="14915" max="14915" width="15.625" customWidth="1"/>
    <col min="14916" max="14921" width="16.5" customWidth="1"/>
    <col min="14923" max="14923" width="3.5" customWidth="1"/>
    <col min="14924" max="14924" width="4.5" customWidth="1"/>
    <col min="14925" max="14925" width="15.5" customWidth="1"/>
    <col min="14926" max="14926" width="15.625" customWidth="1"/>
    <col min="14927" max="14932" width="16.5" customWidth="1"/>
    <col min="14934" max="14934" width="3.5" customWidth="1"/>
    <col min="14935" max="14935" width="4.5" customWidth="1"/>
    <col min="14936" max="14936" width="15.5" customWidth="1"/>
    <col min="14937" max="14937" width="15.625" customWidth="1"/>
    <col min="14938" max="14943" width="16.5" customWidth="1"/>
    <col min="14944" max="14944" width="8.5" customWidth="1"/>
    <col min="14945" max="14945" width="3.5" customWidth="1"/>
    <col min="14946" max="14946" width="4.5" customWidth="1"/>
    <col min="14947" max="14947" width="15.5" customWidth="1"/>
    <col min="14948" max="14948" width="15.625" customWidth="1"/>
    <col min="14949" max="14954" width="16.5" customWidth="1"/>
    <col min="14956" max="14956" width="3.5" customWidth="1"/>
    <col min="14957" max="14957" width="4.5" customWidth="1"/>
    <col min="14958" max="14958" width="15.5" customWidth="1"/>
    <col min="14959" max="14959" width="15.625" customWidth="1"/>
    <col min="14960" max="14965" width="16.5" customWidth="1"/>
    <col min="14967" max="14967" width="3.5" customWidth="1"/>
    <col min="14968" max="14968" width="4.5" customWidth="1"/>
    <col min="14969" max="14969" width="15.5" customWidth="1"/>
    <col min="14970" max="14970" width="15.625" customWidth="1"/>
    <col min="14971" max="14976" width="16.5" customWidth="1"/>
    <col min="14978" max="14978" width="3.5" customWidth="1"/>
    <col min="14979" max="14979" width="4.5" customWidth="1"/>
    <col min="14980" max="14980" width="15.5" customWidth="1"/>
    <col min="14981" max="14981" width="15.625" customWidth="1"/>
    <col min="14982" max="14987" width="16.5" customWidth="1"/>
    <col min="14989" max="14989" width="3.5" customWidth="1"/>
    <col min="14990" max="14990" width="4.5" customWidth="1"/>
    <col min="14991" max="14991" width="15.5" customWidth="1"/>
    <col min="14992" max="14992" width="15.625" customWidth="1"/>
    <col min="14993" max="14998" width="16.5" customWidth="1"/>
    <col min="15000" max="15000" width="3.5" customWidth="1"/>
    <col min="15001" max="15001" width="4.5" customWidth="1"/>
    <col min="15002" max="15002" width="15.5" customWidth="1"/>
    <col min="15003" max="15003" width="15.625" customWidth="1"/>
    <col min="15004" max="15009" width="16.5" customWidth="1"/>
    <col min="15024" max="15024" width="3.5" customWidth="1"/>
    <col min="15025" max="15025" width="4.5" customWidth="1"/>
    <col min="15026" max="15026" width="15.5" customWidth="1"/>
    <col min="15027" max="15027" width="15.625" customWidth="1"/>
    <col min="15028" max="15028" width="18.375" customWidth="1"/>
    <col min="15029" max="15029" width="16.5" customWidth="1"/>
    <col min="15030" max="15030" width="19" customWidth="1"/>
    <col min="15031" max="15033" width="16.5" customWidth="1"/>
    <col min="15035" max="15035" width="5" customWidth="1"/>
    <col min="15036" max="15036" width="3.5" customWidth="1"/>
    <col min="15037" max="15037" width="4.5" customWidth="1"/>
    <col min="15038" max="15038" width="15.5" customWidth="1"/>
    <col min="15039" max="15039" width="15.625" customWidth="1"/>
    <col min="15040" max="15046" width="16.5" customWidth="1"/>
    <col min="15047" max="15047" width="3.5" customWidth="1"/>
    <col min="15048" max="15048" width="6.625" customWidth="1"/>
    <col min="15049" max="15049" width="15.5" customWidth="1"/>
    <col min="15050" max="15050" width="15.625" customWidth="1"/>
    <col min="15051" max="15056" width="16.5" customWidth="1"/>
    <col min="15058" max="15058" width="3.5" customWidth="1"/>
    <col min="15059" max="15059" width="4.5" customWidth="1"/>
    <col min="15060" max="15060" width="15.5" customWidth="1"/>
    <col min="15061" max="15061" width="15.625" customWidth="1"/>
    <col min="15062" max="15067" width="16.5" customWidth="1"/>
    <col min="15069" max="15069" width="3.5" customWidth="1"/>
    <col min="15070" max="15070" width="4.5" customWidth="1"/>
    <col min="15071" max="15071" width="15.5" customWidth="1"/>
    <col min="15072" max="15072" width="15.625" customWidth="1"/>
    <col min="15073" max="15078" width="16.5" customWidth="1"/>
    <col min="15080" max="15080" width="3.5" customWidth="1"/>
    <col min="15081" max="15081" width="4.5" customWidth="1"/>
    <col min="15082" max="15082" width="15.5" customWidth="1"/>
    <col min="15083" max="15083" width="15.625" customWidth="1"/>
    <col min="15084" max="15089" width="16.5" customWidth="1"/>
    <col min="15091" max="15091" width="3.5" customWidth="1"/>
    <col min="15092" max="15092" width="4.5" customWidth="1"/>
    <col min="15093" max="15093" width="15.5" customWidth="1"/>
    <col min="15094" max="15094" width="15.625" customWidth="1"/>
    <col min="15095" max="15100" width="16.5" customWidth="1"/>
    <col min="15102" max="15102" width="3.5" customWidth="1"/>
    <col min="15103" max="15103" width="4.5" customWidth="1"/>
    <col min="15104" max="15104" width="15.5" customWidth="1"/>
    <col min="15105" max="15105" width="15.625" customWidth="1"/>
    <col min="15106" max="15111" width="16.5" customWidth="1"/>
    <col min="15113" max="15113" width="3.5" customWidth="1"/>
    <col min="15114" max="15114" width="4.5" customWidth="1"/>
    <col min="15115" max="15115" width="15.5" customWidth="1"/>
    <col min="15116" max="15116" width="15.625" customWidth="1"/>
    <col min="15117" max="15122" width="16.5" customWidth="1"/>
    <col min="15124" max="15124" width="3.5" customWidth="1"/>
    <col min="15125" max="15125" width="4.5" customWidth="1"/>
    <col min="15126" max="15126" width="15.5" customWidth="1"/>
    <col min="15127" max="15127" width="15.625" customWidth="1"/>
    <col min="15128" max="15133" width="16.5" customWidth="1"/>
    <col min="15135" max="15135" width="3.5" customWidth="1"/>
    <col min="15136" max="15136" width="4.5" customWidth="1"/>
    <col min="15137" max="15137" width="15.5" customWidth="1"/>
    <col min="15138" max="15138" width="15.625" customWidth="1"/>
    <col min="15139" max="15144" width="16.5" customWidth="1"/>
    <col min="15146" max="15146" width="3.5" customWidth="1"/>
    <col min="15147" max="15147" width="4.5" customWidth="1"/>
    <col min="15148" max="15148" width="15.5" customWidth="1"/>
    <col min="15149" max="15149" width="15.625" customWidth="1"/>
    <col min="15150" max="15155" width="16.5" customWidth="1"/>
    <col min="15157" max="15157" width="3.5" customWidth="1"/>
    <col min="15158" max="15158" width="4.5" customWidth="1"/>
    <col min="15159" max="15159" width="15.5" customWidth="1"/>
    <col min="15160" max="15160" width="15.625" customWidth="1"/>
    <col min="15161" max="15166" width="16.5" customWidth="1"/>
    <col min="15168" max="15168" width="3.5" customWidth="1"/>
    <col min="15169" max="15169" width="4.5" customWidth="1"/>
    <col min="15170" max="15170" width="15.5" customWidth="1"/>
    <col min="15171" max="15171" width="15.625" customWidth="1"/>
    <col min="15172" max="15177" width="16.5" customWidth="1"/>
    <col min="15179" max="15179" width="3.5" customWidth="1"/>
    <col min="15180" max="15180" width="4.5" customWidth="1"/>
    <col min="15181" max="15181" width="15.5" customWidth="1"/>
    <col min="15182" max="15182" width="15.625" customWidth="1"/>
    <col min="15183" max="15188" width="16.5" customWidth="1"/>
    <col min="15190" max="15190" width="3.5" customWidth="1"/>
    <col min="15191" max="15191" width="4.5" customWidth="1"/>
    <col min="15192" max="15192" width="15.5" customWidth="1"/>
    <col min="15193" max="15193" width="15.625" customWidth="1"/>
    <col min="15194" max="15199" width="16.5" customWidth="1"/>
    <col min="15200" max="15200" width="8.5" customWidth="1"/>
    <col min="15201" max="15201" width="3.5" customWidth="1"/>
    <col min="15202" max="15202" width="4.5" customWidth="1"/>
    <col min="15203" max="15203" width="15.5" customWidth="1"/>
    <col min="15204" max="15204" width="15.625" customWidth="1"/>
    <col min="15205" max="15210" width="16.5" customWidth="1"/>
    <col min="15212" max="15212" width="3.5" customWidth="1"/>
    <col min="15213" max="15213" width="4.5" customWidth="1"/>
    <col min="15214" max="15214" width="15.5" customWidth="1"/>
    <col min="15215" max="15215" width="15.625" customWidth="1"/>
    <col min="15216" max="15221" width="16.5" customWidth="1"/>
    <col min="15223" max="15223" width="3.5" customWidth="1"/>
    <col min="15224" max="15224" width="4.5" customWidth="1"/>
    <col min="15225" max="15225" width="15.5" customWidth="1"/>
    <col min="15226" max="15226" width="15.625" customWidth="1"/>
    <col min="15227" max="15232" width="16.5" customWidth="1"/>
    <col min="15234" max="15234" width="3.5" customWidth="1"/>
    <col min="15235" max="15235" width="4.5" customWidth="1"/>
    <col min="15236" max="15236" width="15.5" customWidth="1"/>
    <col min="15237" max="15237" width="15.625" customWidth="1"/>
    <col min="15238" max="15243" width="16.5" customWidth="1"/>
    <col min="15245" max="15245" width="3.5" customWidth="1"/>
    <col min="15246" max="15246" width="4.5" customWidth="1"/>
    <col min="15247" max="15247" width="15.5" customWidth="1"/>
    <col min="15248" max="15248" width="15.625" customWidth="1"/>
    <col min="15249" max="15254" width="16.5" customWidth="1"/>
    <col min="15256" max="15256" width="3.5" customWidth="1"/>
    <col min="15257" max="15257" width="4.5" customWidth="1"/>
    <col min="15258" max="15258" width="15.5" customWidth="1"/>
    <col min="15259" max="15259" width="15.625" customWidth="1"/>
    <col min="15260" max="15265" width="16.5" customWidth="1"/>
    <col min="15280" max="15280" width="3.5" customWidth="1"/>
    <col min="15281" max="15281" width="4.5" customWidth="1"/>
    <col min="15282" max="15282" width="15.5" customWidth="1"/>
    <col min="15283" max="15283" width="15.625" customWidth="1"/>
    <col min="15284" max="15284" width="18.375" customWidth="1"/>
    <col min="15285" max="15285" width="16.5" customWidth="1"/>
    <col min="15286" max="15286" width="19" customWidth="1"/>
    <col min="15287" max="15289" width="16.5" customWidth="1"/>
    <col min="15291" max="15291" width="5" customWidth="1"/>
    <col min="15292" max="15292" width="3.5" customWidth="1"/>
    <col min="15293" max="15293" width="4.5" customWidth="1"/>
    <col min="15294" max="15294" width="15.5" customWidth="1"/>
    <col min="15295" max="15295" width="15.625" customWidth="1"/>
    <col min="15296" max="15302" width="16.5" customWidth="1"/>
    <col min="15303" max="15303" width="3.5" customWidth="1"/>
    <col min="15304" max="15304" width="6.625" customWidth="1"/>
    <col min="15305" max="15305" width="15.5" customWidth="1"/>
    <col min="15306" max="15306" width="15.625" customWidth="1"/>
    <col min="15307" max="15312" width="16.5" customWidth="1"/>
    <col min="15314" max="15314" width="3.5" customWidth="1"/>
    <col min="15315" max="15315" width="4.5" customWidth="1"/>
    <col min="15316" max="15316" width="15.5" customWidth="1"/>
    <col min="15317" max="15317" width="15.625" customWidth="1"/>
    <col min="15318" max="15323" width="16.5" customWidth="1"/>
    <col min="15325" max="15325" width="3.5" customWidth="1"/>
    <col min="15326" max="15326" width="4.5" customWidth="1"/>
    <col min="15327" max="15327" width="15.5" customWidth="1"/>
    <col min="15328" max="15328" width="15.625" customWidth="1"/>
    <col min="15329" max="15334" width="16.5" customWidth="1"/>
    <col min="15336" max="15336" width="3.5" customWidth="1"/>
    <col min="15337" max="15337" width="4.5" customWidth="1"/>
    <col min="15338" max="15338" width="15.5" customWidth="1"/>
    <col min="15339" max="15339" width="15.625" customWidth="1"/>
    <col min="15340" max="15345" width="16.5" customWidth="1"/>
    <col min="15347" max="15347" width="3.5" customWidth="1"/>
    <col min="15348" max="15348" width="4.5" customWidth="1"/>
    <col min="15349" max="15349" width="15.5" customWidth="1"/>
    <col min="15350" max="15350" width="15.625" customWidth="1"/>
    <col min="15351" max="15356" width="16.5" customWidth="1"/>
    <col min="15358" max="15358" width="3.5" customWidth="1"/>
    <col min="15359" max="15359" width="4.5" customWidth="1"/>
    <col min="15360" max="15360" width="15.5" customWidth="1"/>
    <col min="15361" max="15361" width="15.625" customWidth="1"/>
    <col min="15362" max="15367" width="16.5" customWidth="1"/>
    <col min="15369" max="15369" width="3.5" customWidth="1"/>
    <col min="15370" max="15370" width="4.5" customWidth="1"/>
    <col min="15371" max="15371" width="15.5" customWidth="1"/>
    <col min="15372" max="15372" width="15.625" customWidth="1"/>
    <col min="15373" max="15378" width="16.5" customWidth="1"/>
    <col min="15380" max="15380" width="3.5" customWidth="1"/>
    <col min="15381" max="15381" width="4.5" customWidth="1"/>
    <col min="15382" max="15382" width="15.5" customWidth="1"/>
    <col min="15383" max="15383" width="15.625" customWidth="1"/>
    <col min="15384" max="15389" width="16.5" customWidth="1"/>
    <col min="15391" max="15391" width="3.5" customWidth="1"/>
    <col min="15392" max="15392" width="4.5" customWidth="1"/>
    <col min="15393" max="15393" width="15.5" customWidth="1"/>
    <col min="15394" max="15394" width="15.625" customWidth="1"/>
    <col min="15395" max="15400" width="16.5" customWidth="1"/>
    <col min="15402" max="15402" width="3.5" customWidth="1"/>
    <col min="15403" max="15403" width="4.5" customWidth="1"/>
    <col min="15404" max="15404" width="15.5" customWidth="1"/>
    <col min="15405" max="15405" width="15.625" customWidth="1"/>
    <col min="15406" max="15411" width="16.5" customWidth="1"/>
    <col min="15413" max="15413" width="3.5" customWidth="1"/>
    <col min="15414" max="15414" width="4.5" customWidth="1"/>
    <col min="15415" max="15415" width="15.5" customWidth="1"/>
    <col min="15416" max="15416" width="15.625" customWidth="1"/>
    <col min="15417" max="15422" width="16.5" customWidth="1"/>
    <col min="15424" max="15424" width="3.5" customWidth="1"/>
    <col min="15425" max="15425" width="4.5" customWidth="1"/>
    <col min="15426" max="15426" width="15.5" customWidth="1"/>
    <col min="15427" max="15427" width="15.625" customWidth="1"/>
    <col min="15428" max="15433" width="16.5" customWidth="1"/>
    <col min="15435" max="15435" width="3.5" customWidth="1"/>
    <col min="15436" max="15436" width="4.5" customWidth="1"/>
    <col min="15437" max="15437" width="15.5" customWidth="1"/>
    <col min="15438" max="15438" width="15.625" customWidth="1"/>
    <col min="15439" max="15444" width="16.5" customWidth="1"/>
    <col min="15446" max="15446" width="3.5" customWidth="1"/>
    <col min="15447" max="15447" width="4.5" customWidth="1"/>
    <col min="15448" max="15448" width="15.5" customWidth="1"/>
    <col min="15449" max="15449" width="15.625" customWidth="1"/>
    <col min="15450" max="15455" width="16.5" customWidth="1"/>
    <col min="15456" max="15456" width="8.5" customWidth="1"/>
    <col min="15457" max="15457" width="3.5" customWidth="1"/>
    <col min="15458" max="15458" width="4.5" customWidth="1"/>
    <col min="15459" max="15459" width="15.5" customWidth="1"/>
    <col min="15460" max="15460" width="15.625" customWidth="1"/>
    <col min="15461" max="15466" width="16.5" customWidth="1"/>
    <col min="15468" max="15468" width="3.5" customWidth="1"/>
    <col min="15469" max="15469" width="4.5" customWidth="1"/>
    <col min="15470" max="15470" width="15.5" customWidth="1"/>
    <col min="15471" max="15471" width="15.625" customWidth="1"/>
    <col min="15472" max="15477" width="16.5" customWidth="1"/>
    <col min="15479" max="15479" width="3.5" customWidth="1"/>
    <col min="15480" max="15480" width="4.5" customWidth="1"/>
    <col min="15481" max="15481" width="15.5" customWidth="1"/>
    <col min="15482" max="15482" width="15.625" customWidth="1"/>
    <col min="15483" max="15488" width="16.5" customWidth="1"/>
    <col min="15490" max="15490" width="3.5" customWidth="1"/>
    <col min="15491" max="15491" width="4.5" customWidth="1"/>
    <col min="15492" max="15492" width="15.5" customWidth="1"/>
    <col min="15493" max="15493" width="15.625" customWidth="1"/>
    <col min="15494" max="15499" width="16.5" customWidth="1"/>
    <col min="15501" max="15501" width="3.5" customWidth="1"/>
    <col min="15502" max="15502" width="4.5" customWidth="1"/>
    <col min="15503" max="15503" width="15.5" customWidth="1"/>
    <col min="15504" max="15504" width="15.625" customWidth="1"/>
    <col min="15505" max="15510" width="16.5" customWidth="1"/>
    <col min="15512" max="15512" width="3.5" customWidth="1"/>
    <col min="15513" max="15513" width="4.5" customWidth="1"/>
    <col min="15514" max="15514" width="15.5" customWidth="1"/>
    <col min="15515" max="15515" width="15.625" customWidth="1"/>
    <col min="15516" max="15521" width="16.5" customWidth="1"/>
    <col min="15536" max="15536" width="3.5" customWidth="1"/>
    <col min="15537" max="15537" width="4.5" customWidth="1"/>
    <col min="15538" max="15538" width="15.5" customWidth="1"/>
    <col min="15539" max="15539" width="15.625" customWidth="1"/>
    <col min="15540" max="15540" width="18.375" customWidth="1"/>
    <col min="15541" max="15541" width="16.5" customWidth="1"/>
    <col min="15542" max="15542" width="19" customWidth="1"/>
    <col min="15543" max="15545" width="16.5" customWidth="1"/>
    <col min="15547" max="15547" width="5" customWidth="1"/>
    <col min="15548" max="15548" width="3.5" customWidth="1"/>
    <col min="15549" max="15549" width="4.5" customWidth="1"/>
    <col min="15550" max="15550" width="15.5" customWidth="1"/>
    <col min="15551" max="15551" width="15.625" customWidth="1"/>
    <col min="15552" max="15558" width="16.5" customWidth="1"/>
    <col min="15559" max="15559" width="3.5" customWidth="1"/>
    <col min="15560" max="15560" width="6.625" customWidth="1"/>
    <col min="15561" max="15561" width="15.5" customWidth="1"/>
    <col min="15562" max="15562" width="15.625" customWidth="1"/>
    <col min="15563" max="15568" width="16.5" customWidth="1"/>
    <col min="15570" max="15570" width="3.5" customWidth="1"/>
    <col min="15571" max="15571" width="4.5" customWidth="1"/>
    <col min="15572" max="15572" width="15.5" customWidth="1"/>
    <col min="15573" max="15573" width="15.625" customWidth="1"/>
    <col min="15574" max="15579" width="16.5" customWidth="1"/>
    <col min="15581" max="15581" width="3.5" customWidth="1"/>
    <col min="15582" max="15582" width="4.5" customWidth="1"/>
    <col min="15583" max="15583" width="15.5" customWidth="1"/>
    <col min="15584" max="15584" width="15.625" customWidth="1"/>
    <col min="15585" max="15590" width="16.5" customWidth="1"/>
    <col min="15592" max="15592" width="3.5" customWidth="1"/>
    <col min="15593" max="15593" width="4.5" customWidth="1"/>
    <col min="15594" max="15594" width="15.5" customWidth="1"/>
    <col min="15595" max="15595" width="15.625" customWidth="1"/>
    <col min="15596" max="15601" width="16.5" customWidth="1"/>
    <col min="15603" max="15603" width="3.5" customWidth="1"/>
    <col min="15604" max="15604" width="4.5" customWidth="1"/>
    <col min="15605" max="15605" width="15.5" customWidth="1"/>
    <col min="15606" max="15606" width="15.625" customWidth="1"/>
    <col min="15607" max="15612" width="16.5" customWidth="1"/>
    <col min="15614" max="15614" width="3.5" customWidth="1"/>
    <col min="15615" max="15615" width="4.5" customWidth="1"/>
    <col min="15616" max="15616" width="15.5" customWidth="1"/>
    <col min="15617" max="15617" width="15.625" customWidth="1"/>
    <col min="15618" max="15623" width="16.5" customWidth="1"/>
    <col min="15625" max="15625" width="3.5" customWidth="1"/>
    <col min="15626" max="15626" width="4.5" customWidth="1"/>
    <col min="15627" max="15627" width="15.5" customWidth="1"/>
    <col min="15628" max="15628" width="15.625" customWidth="1"/>
    <col min="15629" max="15634" width="16.5" customWidth="1"/>
    <col min="15636" max="15636" width="3.5" customWidth="1"/>
    <col min="15637" max="15637" width="4.5" customWidth="1"/>
    <col min="15638" max="15638" width="15.5" customWidth="1"/>
    <col min="15639" max="15639" width="15.625" customWidth="1"/>
    <col min="15640" max="15645" width="16.5" customWidth="1"/>
    <col min="15647" max="15647" width="3.5" customWidth="1"/>
    <col min="15648" max="15648" width="4.5" customWidth="1"/>
    <col min="15649" max="15649" width="15.5" customWidth="1"/>
    <col min="15650" max="15650" width="15.625" customWidth="1"/>
    <col min="15651" max="15656" width="16.5" customWidth="1"/>
    <col min="15658" max="15658" width="3.5" customWidth="1"/>
    <col min="15659" max="15659" width="4.5" customWidth="1"/>
    <col min="15660" max="15660" width="15.5" customWidth="1"/>
    <col min="15661" max="15661" width="15.625" customWidth="1"/>
    <col min="15662" max="15667" width="16.5" customWidth="1"/>
    <col min="15669" max="15669" width="3.5" customWidth="1"/>
    <col min="15670" max="15670" width="4.5" customWidth="1"/>
    <col min="15671" max="15671" width="15.5" customWidth="1"/>
    <col min="15672" max="15672" width="15.625" customWidth="1"/>
    <col min="15673" max="15678" width="16.5" customWidth="1"/>
    <col min="15680" max="15680" width="3.5" customWidth="1"/>
    <col min="15681" max="15681" width="4.5" customWidth="1"/>
    <col min="15682" max="15682" width="15.5" customWidth="1"/>
    <col min="15683" max="15683" width="15.625" customWidth="1"/>
    <col min="15684" max="15689" width="16.5" customWidth="1"/>
    <col min="15691" max="15691" width="3.5" customWidth="1"/>
    <col min="15692" max="15692" width="4.5" customWidth="1"/>
    <col min="15693" max="15693" width="15.5" customWidth="1"/>
    <col min="15694" max="15694" width="15.625" customWidth="1"/>
    <col min="15695" max="15700" width="16.5" customWidth="1"/>
    <col min="15702" max="15702" width="3.5" customWidth="1"/>
    <col min="15703" max="15703" width="4.5" customWidth="1"/>
    <col min="15704" max="15704" width="15.5" customWidth="1"/>
    <col min="15705" max="15705" width="15.625" customWidth="1"/>
    <col min="15706" max="15711" width="16.5" customWidth="1"/>
    <col min="15712" max="15712" width="8.5" customWidth="1"/>
    <col min="15713" max="15713" width="3.5" customWidth="1"/>
    <col min="15714" max="15714" width="4.5" customWidth="1"/>
    <col min="15715" max="15715" width="15.5" customWidth="1"/>
    <col min="15716" max="15716" width="15.625" customWidth="1"/>
    <col min="15717" max="15722" width="16.5" customWidth="1"/>
    <col min="15724" max="15724" width="3.5" customWidth="1"/>
    <col min="15725" max="15725" width="4.5" customWidth="1"/>
    <col min="15726" max="15726" width="15.5" customWidth="1"/>
    <col min="15727" max="15727" width="15.625" customWidth="1"/>
    <col min="15728" max="15733" width="16.5" customWidth="1"/>
    <col min="15735" max="15735" width="3.5" customWidth="1"/>
    <col min="15736" max="15736" width="4.5" customWidth="1"/>
    <col min="15737" max="15737" width="15.5" customWidth="1"/>
    <col min="15738" max="15738" width="15.625" customWidth="1"/>
    <col min="15739" max="15744" width="16.5" customWidth="1"/>
    <col min="15746" max="15746" width="3.5" customWidth="1"/>
    <col min="15747" max="15747" width="4.5" customWidth="1"/>
    <col min="15748" max="15748" width="15.5" customWidth="1"/>
    <col min="15749" max="15749" width="15.625" customWidth="1"/>
    <col min="15750" max="15755" width="16.5" customWidth="1"/>
    <col min="15757" max="15757" width="3.5" customWidth="1"/>
    <col min="15758" max="15758" width="4.5" customWidth="1"/>
    <col min="15759" max="15759" width="15.5" customWidth="1"/>
    <col min="15760" max="15760" width="15.625" customWidth="1"/>
    <col min="15761" max="15766" width="16.5" customWidth="1"/>
    <col min="15768" max="15768" width="3.5" customWidth="1"/>
    <col min="15769" max="15769" width="4.5" customWidth="1"/>
    <col min="15770" max="15770" width="15.5" customWidth="1"/>
    <col min="15771" max="15771" width="15.625" customWidth="1"/>
    <col min="15772" max="15777" width="16.5" customWidth="1"/>
    <col min="15792" max="15792" width="3.5" customWidth="1"/>
    <col min="15793" max="15793" width="4.5" customWidth="1"/>
    <col min="15794" max="15794" width="15.5" customWidth="1"/>
    <col min="15795" max="15795" width="15.625" customWidth="1"/>
    <col min="15796" max="15796" width="18.375" customWidth="1"/>
    <col min="15797" max="15797" width="16.5" customWidth="1"/>
    <col min="15798" max="15798" width="19" customWidth="1"/>
    <col min="15799" max="15801" width="16.5" customWidth="1"/>
    <col min="15803" max="15803" width="5" customWidth="1"/>
    <col min="15804" max="15804" width="3.5" customWidth="1"/>
    <col min="15805" max="15805" width="4.5" customWidth="1"/>
    <col min="15806" max="15806" width="15.5" customWidth="1"/>
    <col min="15807" max="15807" width="15.625" customWidth="1"/>
    <col min="15808" max="15814" width="16.5" customWidth="1"/>
    <col min="15815" max="15815" width="3.5" customWidth="1"/>
    <col min="15816" max="15816" width="6.625" customWidth="1"/>
    <col min="15817" max="15817" width="15.5" customWidth="1"/>
    <col min="15818" max="15818" width="15.625" customWidth="1"/>
    <col min="15819" max="15824" width="16.5" customWidth="1"/>
    <col min="15826" max="15826" width="3.5" customWidth="1"/>
    <col min="15827" max="15827" width="4.5" customWidth="1"/>
    <col min="15828" max="15828" width="15.5" customWidth="1"/>
    <col min="15829" max="15829" width="15.625" customWidth="1"/>
    <col min="15830" max="15835" width="16.5" customWidth="1"/>
    <col min="15837" max="15837" width="3.5" customWidth="1"/>
    <col min="15838" max="15838" width="4.5" customWidth="1"/>
    <col min="15839" max="15839" width="15.5" customWidth="1"/>
    <col min="15840" max="15840" width="15.625" customWidth="1"/>
    <col min="15841" max="15846" width="16.5" customWidth="1"/>
    <col min="15848" max="15848" width="3.5" customWidth="1"/>
    <col min="15849" max="15849" width="4.5" customWidth="1"/>
    <col min="15850" max="15850" width="15.5" customWidth="1"/>
    <col min="15851" max="15851" width="15.625" customWidth="1"/>
    <col min="15852" max="15857" width="16.5" customWidth="1"/>
    <col min="15859" max="15859" width="3.5" customWidth="1"/>
    <col min="15860" max="15860" width="4.5" customWidth="1"/>
    <col min="15861" max="15861" width="15.5" customWidth="1"/>
    <col min="15862" max="15862" width="15.625" customWidth="1"/>
    <col min="15863" max="15868" width="16.5" customWidth="1"/>
    <col min="15870" max="15870" width="3.5" customWidth="1"/>
    <col min="15871" max="15871" width="4.5" customWidth="1"/>
    <col min="15872" max="15872" width="15.5" customWidth="1"/>
    <col min="15873" max="15873" width="15.625" customWidth="1"/>
    <col min="15874" max="15879" width="16.5" customWidth="1"/>
    <col min="15881" max="15881" width="3.5" customWidth="1"/>
    <col min="15882" max="15882" width="4.5" customWidth="1"/>
    <col min="15883" max="15883" width="15.5" customWidth="1"/>
    <col min="15884" max="15884" width="15.625" customWidth="1"/>
    <col min="15885" max="15890" width="16.5" customWidth="1"/>
    <col min="15892" max="15892" width="3.5" customWidth="1"/>
    <col min="15893" max="15893" width="4.5" customWidth="1"/>
    <col min="15894" max="15894" width="15.5" customWidth="1"/>
    <col min="15895" max="15895" width="15.625" customWidth="1"/>
    <col min="15896" max="15901" width="16.5" customWidth="1"/>
    <col min="15903" max="15903" width="3.5" customWidth="1"/>
    <col min="15904" max="15904" width="4.5" customWidth="1"/>
    <col min="15905" max="15905" width="15.5" customWidth="1"/>
    <col min="15906" max="15906" width="15.625" customWidth="1"/>
    <col min="15907" max="15912" width="16.5" customWidth="1"/>
    <col min="15914" max="15914" width="3.5" customWidth="1"/>
    <col min="15915" max="15915" width="4.5" customWidth="1"/>
    <col min="15916" max="15916" width="15.5" customWidth="1"/>
    <col min="15917" max="15917" width="15.625" customWidth="1"/>
    <col min="15918" max="15923" width="16.5" customWidth="1"/>
    <col min="15925" max="15925" width="3.5" customWidth="1"/>
    <col min="15926" max="15926" width="4.5" customWidth="1"/>
    <col min="15927" max="15927" width="15.5" customWidth="1"/>
    <col min="15928" max="15928" width="15.625" customWidth="1"/>
    <col min="15929" max="15934" width="16.5" customWidth="1"/>
    <col min="15936" max="15936" width="3.5" customWidth="1"/>
    <col min="15937" max="15937" width="4.5" customWidth="1"/>
    <col min="15938" max="15938" width="15.5" customWidth="1"/>
    <col min="15939" max="15939" width="15.625" customWidth="1"/>
    <col min="15940" max="15945" width="16.5" customWidth="1"/>
    <col min="15947" max="15947" width="3.5" customWidth="1"/>
    <col min="15948" max="15948" width="4.5" customWidth="1"/>
    <col min="15949" max="15949" width="15.5" customWidth="1"/>
    <col min="15950" max="15950" width="15.625" customWidth="1"/>
    <col min="15951" max="15956" width="16.5" customWidth="1"/>
    <col min="15958" max="15958" width="3.5" customWidth="1"/>
    <col min="15959" max="15959" width="4.5" customWidth="1"/>
    <col min="15960" max="15960" width="15.5" customWidth="1"/>
    <col min="15961" max="15961" width="15.625" customWidth="1"/>
    <col min="15962" max="15967" width="16.5" customWidth="1"/>
    <col min="15968" max="15968" width="8.5" customWidth="1"/>
    <col min="15969" max="15969" width="3.5" customWidth="1"/>
    <col min="15970" max="15970" width="4.5" customWidth="1"/>
    <col min="15971" max="15971" width="15.5" customWidth="1"/>
    <col min="15972" max="15972" width="15.625" customWidth="1"/>
    <col min="15973" max="15978" width="16.5" customWidth="1"/>
    <col min="15980" max="15980" width="3.5" customWidth="1"/>
    <col min="15981" max="15981" width="4.5" customWidth="1"/>
    <col min="15982" max="15982" width="15.5" customWidth="1"/>
    <col min="15983" max="15983" width="15.625" customWidth="1"/>
    <col min="15984" max="15989" width="16.5" customWidth="1"/>
    <col min="15991" max="15991" width="3.5" customWidth="1"/>
    <col min="15992" max="15992" width="4.5" customWidth="1"/>
    <col min="15993" max="15993" width="15.5" customWidth="1"/>
    <col min="15994" max="15994" width="15.625" customWidth="1"/>
    <col min="15995" max="16000" width="16.5" customWidth="1"/>
    <col min="16002" max="16002" width="3.5" customWidth="1"/>
    <col min="16003" max="16003" width="4.5" customWidth="1"/>
    <col min="16004" max="16004" width="15.5" customWidth="1"/>
    <col min="16005" max="16005" width="15.625" customWidth="1"/>
    <col min="16006" max="16011" width="16.5" customWidth="1"/>
    <col min="16013" max="16013" width="3.5" customWidth="1"/>
    <col min="16014" max="16014" width="4.5" customWidth="1"/>
    <col min="16015" max="16015" width="15.5" customWidth="1"/>
    <col min="16016" max="16016" width="15.625" customWidth="1"/>
    <col min="16017" max="16022" width="16.5" customWidth="1"/>
    <col min="16024" max="16024" width="3.5" customWidth="1"/>
    <col min="16025" max="16025" width="4.5" customWidth="1"/>
    <col min="16026" max="16026" width="15.5" customWidth="1"/>
    <col min="16027" max="16027" width="15.625" customWidth="1"/>
    <col min="16028" max="16033" width="16.5" customWidth="1"/>
    <col min="16048" max="16048" width="3.5" customWidth="1"/>
    <col min="16049" max="16049" width="4.5" customWidth="1"/>
    <col min="16050" max="16050" width="15.5" customWidth="1"/>
    <col min="16051" max="16051" width="15.625" customWidth="1"/>
    <col min="16052" max="16052" width="18.375" customWidth="1"/>
    <col min="16053" max="16053" width="16.5" customWidth="1"/>
    <col min="16054" max="16054" width="19" customWidth="1"/>
    <col min="16055" max="16057" width="16.5" customWidth="1"/>
    <col min="16059" max="16059" width="5" customWidth="1"/>
    <col min="16060" max="16060" width="3.5" customWidth="1"/>
    <col min="16061" max="16061" width="4.5" customWidth="1"/>
    <col min="16062" max="16062" width="15.5" customWidth="1"/>
    <col min="16063" max="16063" width="15.625" customWidth="1"/>
    <col min="16064" max="16070" width="16.5" customWidth="1"/>
    <col min="16071" max="16071" width="3.5" customWidth="1"/>
    <col min="16072" max="16072" width="6.625" customWidth="1"/>
    <col min="16073" max="16073" width="15.5" customWidth="1"/>
    <col min="16074" max="16074" width="15.625" customWidth="1"/>
    <col min="16075" max="16080" width="16.5" customWidth="1"/>
    <col min="16082" max="16082" width="3.5" customWidth="1"/>
    <col min="16083" max="16083" width="4.5" customWidth="1"/>
    <col min="16084" max="16084" width="15.5" customWidth="1"/>
    <col min="16085" max="16085" width="15.625" customWidth="1"/>
    <col min="16086" max="16091" width="16.5" customWidth="1"/>
    <col min="16093" max="16093" width="3.5" customWidth="1"/>
    <col min="16094" max="16094" width="4.5" customWidth="1"/>
    <col min="16095" max="16095" width="15.5" customWidth="1"/>
    <col min="16096" max="16096" width="15.625" customWidth="1"/>
    <col min="16097" max="16102" width="16.5" customWidth="1"/>
    <col min="16104" max="16104" width="3.5" customWidth="1"/>
    <col min="16105" max="16105" width="4.5" customWidth="1"/>
    <col min="16106" max="16106" width="15.5" customWidth="1"/>
    <col min="16107" max="16107" width="15.625" customWidth="1"/>
    <col min="16108" max="16113" width="16.5" customWidth="1"/>
    <col min="16115" max="16115" width="3.5" customWidth="1"/>
    <col min="16116" max="16116" width="4.5" customWidth="1"/>
    <col min="16117" max="16117" width="15.5" customWidth="1"/>
    <col min="16118" max="16118" width="15.625" customWidth="1"/>
    <col min="16119" max="16124" width="16.5" customWidth="1"/>
    <col min="16126" max="16126" width="3.5" customWidth="1"/>
    <col min="16127" max="16127" width="4.5" customWidth="1"/>
    <col min="16128" max="16128" width="15.5" customWidth="1"/>
    <col min="16129" max="16129" width="15.625" customWidth="1"/>
    <col min="16130" max="16135" width="16.5" customWidth="1"/>
    <col min="16137" max="16137" width="3.5" customWidth="1"/>
    <col min="16138" max="16138" width="4.5" customWidth="1"/>
    <col min="16139" max="16139" width="15.5" customWidth="1"/>
    <col min="16140" max="16140" width="15.625" customWidth="1"/>
    <col min="16141" max="16146" width="16.5" customWidth="1"/>
    <col min="16148" max="16148" width="3.5" customWidth="1"/>
    <col min="16149" max="16149" width="4.5" customWidth="1"/>
    <col min="16150" max="16150" width="15.5" customWidth="1"/>
    <col min="16151" max="16151" width="15.625" customWidth="1"/>
    <col min="16152" max="16157" width="16.5" customWidth="1"/>
    <col min="16159" max="16159" width="3.5" customWidth="1"/>
    <col min="16160" max="16160" width="4.5" customWidth="1"/>
    <col min="16161" max="16161" width="15.5" customWidth="1"/>
    <col min="16162" max="16162" width="15.625" customWidth="1"/>
    <col min="16163" max="16168" width="16.5" customWidth="1"/>
    <col min="16170" max="16170" width="3.5" customWidth="1"/>
    <col min="16171" max="16171" width="4.5" customWidth="1"/>
    <col min="16172" max="16172" width="15.5" customWidth="1"/>
    <col min="16173" max="16173" width="15.625" customWidth="1"/>
    <col min="16174" max="16179" width="16.5" customWidth="1"/>
    <col min="16181" max="16181" width="3.5" customWidth="1"/>
    <col min="16182" max="16182" width="4.5" customWidth="1"/>
    <col min="16183" max="16183" width="15.5" customWidth="1"/>
    <col min="16184" max="16184" width="15.625" customWidth="1"/>
    <col min="16185" max="16190" width="16.5" customWidth="1"/>
    <col min="16192" max="16192" width="3.5" customWidth="1"/>
    <col min="16193" max="16193" width="4.5" customWidth="1"/>
    <col min="16194" max="16194" width="15.5" customWidth="1"/>
    <col min="16195" max="16195" width="15.625" customWidth="1"/>
    <col min="16196" max="16201" width="16.5" customWidth="1"/>
    <col min="16203" max="16203" width="3.5" customWidth="1"/>
    <col min="16204" max="16204" width="4.5" customWidth="1"/>
    <col min="16205" max="16205" width="15.5" customWidth="1"/>
    <col min="16206" max="16206" width="15.625" customWidth="1"/>
    <col min="16207" max="16212" width="16.5" customWidth="1"/>
    <col min="16214" max="16214" width="3.5" customWidth="1"/>
    <col min="16215" max="16215" width="4.5" customWidth="1"/>
    <col min="16216" max="16216" width="15.5" customWidth="1"/>
    <col min="16217" max="16217" width="15.625" customWidth="1"/>
    <col min="16218" max="16223" width="16.5" customWidth="1"/>
    <col min="16224" max="16224" width="8.5" customWidth="1"/>
    <col min="16225" max="16225" width="3.5" customWidth="1"/>
    <col min="16226" max="16226" width="4.5" customWidth="1"/>
    <col min="16227" max="16227" width="15.5" customWidth="1"/>
    <col min="16228" max="16228" width="15.625" customWidth="1"/>
    <col min="16229" max="16234" width="16.5" customWidth="1"/>
    <col min="16236" max="16236" width="3.5" customWidth="1"/>
    <col min="16237" max="16237" width="4.5" customWidth="1"/>
    <col min="16238" max="16238" width="15.5" customWidth="1"/>
    <col min="16239" max="16239" width="15.625" customWidth="1"/>
    <col min="16240" max="16245" width="16.5" customWidth="1"/>
    <col min="16247" max="16247" width="3.5" customWidth="1"/>
    <col min="16248" max="16248" width="4.5" customWidth="1"/>
    <col min="16249" max="16249" width="15.5" customWidth="1"/>
    <col min="16250" max="16250" width="15.625" customWidth="1"/>
    <col min="16251" max="16256" width="16.5" customWidth="1"/>
    <col min="16258" max="16258" width="3.5" customWidth="1"/>
    <col min="16259" max="16259" width="4.5" customWidth="1"/>
    <col min="16260" max="16260" width="15.5" customWidth="1"/>
    <col min="16261" max="16261" width="15.625" customWidth="1"/>
    <col min="16262" max="16267" width="16.5" customWidth="1"/>
    <col min="16269" max="16269" width="3.5" customWidth="1"/>
    <col min="16270" max="16270" width="4.5" customWidth="1"/>
    <col min="16271" max="16271" width="15.5" customWidth="1"/>
    <col min="16272" max="16272" width="15.625" customWidth="1"/>
    <col min="16273" max="16278" width="16.5" customWidth="1"/>
    <col min="16280" max="16280" width="3.5" customWidth="1"/>
    <col min="16281" max="16281" width="4.5" customWidth="1"/>
    <col min="16282" max="16282" width="15.5" customWidth="1"/>
    <col min="16283" max="16283" width="15.625" customWidth="1"/>
    <col min="16284" max="16289" width="16.5" customWidth="1"/>
  </cols>
  <sheetData>
    <row r="1" spans="1:161" s="138" customFormat="1" ht="14.25" thickBot="1" x14ac:dyDescent="0.2">
      <c r="A1" s="141"/>
      <c r="C1" s="135" t="s">
        <v>204</v>
      </c>
      <c r="D1" s="136">
        <v>1</v>
      </c>
      <c r="E1" s="136" t="str">
        <f>LOOKUP(D1,会計区分コード!$B:$B,会計区分コード!$C:$C)</f>
        <v>士別地方消防事務組合</v>
      </c>
      <c r="F1" s="137"/>
      <c r="K1" s="135" t="s">
        <v>204</v>
      </c>
      <c r="L1" s="140">
        <f>D1+1</f>
        <v>2</v>
      </c>
      <c r="M1" s="136">
        <f>LOOKUP(L1,会計区分コード!$B:$B,会計区分コード!$C:$C)</f>
        <v>0</v>
      </c>
      <c r="N1" s="137"/>
      <c r="R1" s="139"/>
      <c r="S1" s="135" t="s">
        <v>204</v>
      </c>
      <c r="T1" s="140">
        <f>L1+1</f>
        <v>3</v>
      </c>
      <c r="U1" s="136">
        <f>LOOKUP(T1,会計区分コード!$B:$B,会計区分コード!$C:$C)</f>
        <v>0</v>
      </c>
      <c r="V1" s="137"/>
      <c r="AA1" s="135" t="s">
        <v>204</v>
      </c>
      <c r="AB1" s="140">
        <f>T1+1</f>
        <v>4</v>
      </c>
      <c r="AC1" s="136">
        <f>LOOKUP(AB1,会計区分コード!$B:$B,会計区分コード!$C:$C)</f>
        <v>0</v>
      </c>
      <c r="AD1" s="137"/>
      <c r="AI1" s="135" t="s">
        <v>204</v>
      </c>
      <c r="AJ1" s="140">
        <f>AB1+1</f>
        <v>5</v>
      </c>
      <c r="AK1" s="136">
        <f>LOOKUP(AJ1,会計区分コード!$B:$B,会計区分コード!$C:$C)</f>
        <v>0</v>
      </c>
      <c r="AL1" s="137"/>
      <c r="AQ1" s="135" t="s">
        <v>204</v>
      </c>
      <c r="AR1" s="140">
        <f>AJ1+1</f>
        <v>6</v>
      </c>
      <c r="AS1" s="136">
        <f>LOOKUP(AR1,会計区分コード!$B:$B,会計区分コード!$C:$C)</f>
        <v>0</v>
      </c>
      <c r="AT1" s="137"/>
      <c r="AY1" s="135" t="s">
        <v>204</v>
      </c>
      <c r="AZ1" s="140">
        <f>AR1+1</f>
        <v>7</v>
      </c>
      <c r="BA1" s="136">
        <f>LOOKUP(AZ1,会計区分コード!$B:$B,会計区分コード!$C:$C)</f>
        <v>0</v>
      </c>
      <c r="BB1" s="137"/>
      <c r="BG1" s="135" t="s">
        <v>204</v>
      </c>
      <c r="BH1" s="140">
        <f>AZ1+1</f>
        <v>8</v>
      </c>
      <c r="BI1" s="136">
        <f>LOOKUP(BH1,会計区分コード!$B:$B,会計区分コード!$C:$C)</f>
        <v>0</v>
      </c>
      <c r="BJ1" s="137"/>
      <c r="BO1" s="135" t="s">
        <v>204</v>
      </c>
      <c r="BP1" s="140">
        <f>BH1+1</f>
        <v>9</v>
      </c>
      <c r="BQ1" s="136">
        <f>LOOKUP(BP1,会計区分コード!$B:$B,会計区分コード!$C:$C)</f>
        <v>0</v>
      </c>
      <c r="BR1" s="137"/>
      <c r="BW1" s="135" t="s">
        <v>204</v>
      </c>
      <c r="BX1" s="140">
        <f>BP1+1</f>
        <v>10</v>
      </c>
      <c r="BY1" s="136">
        <f>LOOKUP(BX1,会計区分コード!$B:$B,会計区分コード!$C:$C)</f>
        <v>0</v>
      </c>
      <c r="BZ1" s="137"/>
      <c r="CE1" s="135" t="s">
        <v>204</v>
      </c>
      <c r="CF1" s="140">
        <f>BX1+1</f>
        <v>11</v>
      </c>
      <c r="CG1" s="136">
        <f>LOOKUP(CF1,会計区分コード!$B:$B,会計区分コード!$C:$C)</f>
        <v>0</v>
      </c>
      <c r="CH1" s="137"/>
      <c r="CM1" s="135" t="s">
        <v>204</v>
      </c>
      <c r="CN1" s="140">
        <f>CF1+1</f>
        <v>12</v>
      </c>
      <c r="CO1" s="136">
        <f>LOOKUP(CN1,会計区分コード!$B:$B,会計区分コード!$C:$C)</f>
        <v>0</v>
      </c>
      <c r="CP1" s="137"/>
      <c r="CU1" s="135" t="s">
        <v>204</v>
      </c>
      <c r="CV1" s="140">
        <f>CN1+1</f>
        <v>13</v>
      </c>
      <c r="CW1" s="136">
        <f>LOOKUP(CV1,会計区分コード!$B:$B,会計区分コード!$C:$C)</f>
        <v>0</v>
      </c>
      <c r="CX1" s="137"/>
      <c r="DC1" s="135" t="s">
        <v>204</v>
      </c>
      <c r="DD1" s="140">
        <f>CV1+1</f>
        <v>14</v>
      </c>
      <c r="DE1" s="136">
        <f>LOOKUP(DD1,会計区分コード!$B:$B,会計区分コード!$C:$C)</f>
        <v>0</v>
      </c>
      <c r="DF1" s="137"/>
      <c r="DK1" s="135" t="s">
        <v>204</v>
      </c>
      <c r="DL1" s="140">
        <f>DD1+1</f>
        <v>15</v>
      </c>
      <c r="DM1" s="136">
        <f>LOOKUP(DL1,会計区分コード!$B:$B,会計区分コード!$C:$C)</f>
        <v>0</v>
      </c>
      <c r="DN1" s="137"/>
      <c r="DS1" s="135" t="s">
        <v>204</v>
      </c>
      <c r="DT1" s="140">
        <f>DL1+1</f>
        <v>16</v>
      </c>
      <c r="DU1" s="136">
        <f>LOOKUP(DT1,会計区分コード!$B:$B,会計区分コード!$C:$C)</f>
        <v>0</v>
      </c>
      <c r="DV1" s="137"/>
      <c r="EA1" s="135" t="s">
        <v>204</v>
      </c>
      <c r="EB1" s="140">
        <f>DT1+1</f>
        <v>17</v>
      </c>
      <c r="EC1" s="136">
        <f>LOOKUP(EB1,会計区分コード!$B:$B,会計区分コード!$C:$C)</f>
        <v>0</v>
      </c>
      <c r="ED1" s="137"/>
      <c r="EI1" s="135" t="s">
        <v>204</v>
      </c>
      <c r="EJ1" s="140">
        <f>EB1+1</f>
        <v>18</v>
      </c>
      <c r="EK1" s="136">
        <f>LOOKUP(EJ1,会計区分コード!$B:$B,会計区分コード!$C:$C)</f>
        <v>0</v>
      </c>
      <c r="EL1" s="137"/>
      <c r="EQ1" s="135" t="s">
        <v>204</v>
      </c>
      <c r="ER1" s="140">
        <f>EJ1+1</f>
        <v>19</v>
      </c>
      <c r="ES1" s="136">
        <f>LOOKUP(ER1,会計区分コード!$B:$B,会計区分コード!$C:$C)</f>
        <v>0</v>
      </c>
      <c r="ET1" s="137"/>
      <c r="EY1" s="135" t="s">
        <v>204</v>
      </c>
      <c r="EZ1" s="140">
        <f>ER1+1</f>
        <v>20</v>
      </c>
      <c r="FA1" s="136">
        <f>LOOKUP(EZ1,会計区分コード!$B:$B,会計区分コード!$C:$C)</f>
        <v>0</v>
      </c>
      <c r="FB1" s="137"/>
    </row>
    <row r="2" spans="1:161" ht="14.25" thickBot="1" x14ac:dyDescent="0.2">
      <c r="A2" s="149"/>
    </row>
    <row r="3" spans="1:161" x14ac:dyDescent="0.15">
      <c r="A3" s="150"/>
      <c r="C3" s="1115" t="s">
        <v>205</v>
      </c>
      <c r="D3" s="1116"/>
      <c r="E3" s="1117"/>
      <c r="F3" s="28"/>
      <c r="G3" s="29"/>
      <c r="H3" s="29"/>
      <c r="I3" s="30"/>
      <c r="K3" s="1115" t="s">
        <v>205</v>
      </c>
      <c r="L3" s="1116"/>
      <c r="M3" s="1117"/>
      <c r="N3" s="28"/>
      <c r="O3" s="29"/>
      <c r="P3" s="29"/>
      <c r="Q3" s="30"/>
      <c r="R3" s="32"/>
      <c r="S3" s="1115" t="s">
        <v>205</v>
      </c>
      <c r="T3" s="1116"/>
      <c r="U3" s="1117"/>
      <c r="V3" s="28"/>
      <c r="W3" s="29"/>
      <c r="X3" s="29"/>
      <c r="Y3" s="30"/>
      <c r="AA3" s="1115" t="s">
        <v>205</v>
      </c>
      <c r="AB3" s="1116"/>
      <c r="AC3" s="1117"/>
      <c r="AD3" s="28"/>
      <c r="AE3" s="29"/>
      <c r="AF3" s="29"/>
      <c r="AG3" s="30"/>
      <c r="AI3" s="1115" t="s">
        <v>205</v>
      </c>
      <c r="AJ3" s="1116"/>
      <c r="AK3" s="1117"/>
      <c r="AL3" s="28"/>
      <c r="AM3" s="29"/>
      <c r="AN3" s="29"/>
      <c r="AO3" s="30"/>
      <c r="AQ3" s="1115" t="s">
        <v>205</v>
      </c>
      <c r="AR3" s="1116"/>
      <c r="AS3" s="1117"/>
      <c r="AT3" s="28"/>
      <c r="AU3" s="29"/>
      <c r="AV3" s="29"/>
      <c r="AW3" s="30"/>
      <c r="AY3" s="1115" t="s">
        <v>205</v>
      </c>
      <c r="AZ3" s="1116"/>
      <c r="BA3" s="1117"/>
      <c r="BB3" s="28"/>
      <c r="BC3" s="29"/>
      <c r="BD3" s="29"/>
      <c r="BE3" s="30"/>
      <c r="BG3" s="1115" t="s">
        <v>205</v>
      </c>
      <c r="BH3" s="1116"/>
      <c r="BI3" s="1117"/>
      <c r="BJ3" s="28"/>
      <c r="BK3" s="29"/>
      <c r="BL3" s="29"/>
      <c r="BM3" s="30"/>
      <c r="BO3" s="1115" t="s">
        <v>205</v>
      </c>
      <c r="BP3" s="1116"/>
      <c r="BQ3" s="1117"/>
      <c r="BR3" s="28"/>
      <c r="BS3" s="29"/>
      <c r="BT3" s="29"/>
      <c r="BU3" s="30"/>
      <c r="BW3" s="1115" t="s">
        <v>205</v>
      </c>
      <c r="BX3" s="1116"/>
      <c r="BY3" s="1117"/>
      <c r="BZ3" s="28"/>
      <c r="CA3" s="29"/>
      <c r="CB3" s="29"/>
      <c r="CC3" s="30"/>
      <c r="CE3" s="1115" t="s">
        <v>205</v>
      </c>
      <c r="CF3" s="1116"/>
      <c r="CG3" s="1117"/>
      <c r="CH3" s="28"/>
      <c r="CI3" s="29"/>
      <c r="CJ3" s="29"/>
      <c r="CK3" s="30"/>
      <c r="CM3" s="1115" t="s">
        <v>205</v>
      </c>
      <c r="CN3" s="1116"/>
      <c r="CO3" s="1117"/>
      <c r="CP3" s="28"/>
      <c r="CQ3" s="29"/>
      <c r="CR3" s="29"/>
      <c r="CS3" s="30"/>
      <c r="CU3" s="1115" t="s">
        <v>205</v>
      </c>
      <c r="CV3" s="1116"/>
      <c r="CW3" s="1117"/>
      <c r="CX3" s="28"/>
      <c r="CY3" s="29"/>
      <c r="CZ3" s="29"/>
      <c r="DA3" s="30"/>
      <c r="DC3" s="1115" t="s">
        <v>205</v>
      </c>
      <c r="DD3" s="1116"/>
      <c r="DE3" s="1117"/>
      <c r="DF3" s="28"/>
      <c r="DG3" s="29"/>
      <c r="DH3" s="29"/>
      <c r="DI3" s="30"/>
      <c r="DK3" s="1115" t="s">
        <v>205</v>
      </c>
      <c r="DL3" s="1116"/>
      <c r="DM3" s="1117"/>
      <c r="DN3" s="28"/>
      <c r="DO3" s="29"/>
      <c r="DP3" s="29"/>
      <c r="DQ3" s="30"/>
      <c r="DS3" s="1115" t="s">
        <v>205</v>
      </c>
      <c r="DT3" s="1116"/>
      <c r="DU3" s="1117"/>
      <c r="DV3" s="28"/>
      <c r="DW3" s="29"/>
      <c r="DX3" s="29"/>
      <c r="DY3" s="30"/>
      <c r="EA3" s="1115" t="s">
        <v>205</v>
      </c>
      <c r="EB3" s="1116"/>
      <c r="EC3" s="1117"/>
      <c r="ED3" s="28"/>
      <c r="EE3" s="29"/>
      <c r="EF3" s="29"/>
      <c r="EG3" s="30"/>
      <c r="EI3" s="1115" t="s">
        <v>205</v>
      </c>
      <c r="EJ3" s="1116"/>
      <c r="EK3" s="1117"/>
      <c r="EL3" s="28"/>
      <c r="EM3" s="29"/>
      <c r="EN3" s="29"/>
      <c r="EO3" s="30"/>
      <c r="EQ3" s="1115" t="s">
        <v>205</v>
      </c>
      <c r="ER3" s="1116"/>
      <c r="ES3" s="1117"/>
      <c r="ET3" s="28"/>
      <c r="EU3" s="29"/>
      <c r="EV3" s="29"/>
      <c r="EW3" s="30"/>
      <c r="EY3" s="1115" t="s">
        <v>205</v>
      </c>
      <c r="EZ3" s="1116"/>
      <c r="FA3" s="1117"/>
      <c r="FB3" s="28"/>
      <c r="FC3" s="29"/>
      <c r="FD3" s="29"/>
      <c r="FE3" s="30"/>
    </row>
    <row r="4" spans="1:161" x14ac:dyDescent="0.15">
      <c r="A4" s="151" t="s">
        <v>290</v>
      </c>
      <c r="C4" s="1118"/>
      <c r="D4" s="1119"/>
      <c r="E4" s="1120"/>
      <c r="F4" s="33" t="s">
        <v>206</v>
      </c>
      <c r="G4" s="34" t="s">
        <v>59</v>
      </c>
      <c r="H4" s="34" t="s">
        <v>207</v>
      </c>
      <c r="I4" s="35" t="s">
        <v>208</v>
      </c>
      <c r="K4" s="1118"/>
      <c r="L4" s="1119"/>
      <c r="M4" s="1120"/>
      <c r="N4" s="33" t="s">
        <v>206</v>
      </c>
      <c r="O4" s="34" t="s">
        <v>59</v>
      </c>
      <c r="P4" s="34" t="s">
        <v>207</v>
      </c>
      <c r="Q4" s="35" t="s">
        <v>208</v>
      </c>
      <c r="R4" s="31"/>
      <c r="S4" s="1118"/>
      <c r="T4" s="1119"/>
      <c r="U4" s="1120"/>
      <c r="V4" s="33" t="s">
        <v>206</v>
      </c>
      <c r="W4" s="34" t="s">
        <v>59</v>
      </c>
      <c r="X4" s="34" t="s">
        <v>207</v>
      </c>
      <c r="Y4" s="35" t="s">
        <v>208</v>
      </c>
      <c r="AA4" s="1118"/>
      <c r="AB4" s="1119"/>
      <c r="AC4" s="1120"/>
      <c r="AD4" s="33" t="s">
        <v>206</v>
      </c>
      <c r="AE4" s="34" t="s">
        <v>59</v>
      </c>
      <c r="AF4" s="34" t="s">
        <v>207</v>
      </c>
      <c r="AG4" s="35" t="s">
        <v>208</v>
      </c>
      <c r="AI4" s="1118"/>
      <c r="AJ4" s="1119"/>
      <c r="AK4" s="1120"/>
      <c r="AL4" s="33" t="s">
        <v>206</v>
      </c>
      <c r="AM4" s="34" t="s">
        <v>59</v>
      </c>
      <c r="AN4" s="34" t="s">
        <v>207</v>
      </c>
      <c r="AO4" s="35" t="s">
        <v>208</v>
      </c>
      <c r="AQ4" s="1118"/>
      <c r="AR4" s="1119"/>
      <c r="AS4" s="1120"/>
      <c r="AT4" s="33" t="s">
        <v>206</v>
      </c>
      <c r="AU4" s="34" t="s">
        <v>59</v>
      </c>
      <c r="AV4" s="34" t="s">
        <v>207</v>
      </c>
      <c r="AW4" s="35" t="s">
        <v>208</v>
      </c>
      <c r="AY4" s="1118"/>
      <c r="AZ4" s="1119"/>
      <c r="BA4" s="1120"/>
      <c r="BB4" s="33" t="s">
        <v>206</v>
      </c>
      <c r="BC4" s="34" t="s">
        <v>59</v>
      </c>
      <c r="BD4" s="34" t="s">
        <v>207</v>
      </c>
      <c r="BE4" s="35" t="s">
        <v>208</v>
      </c>
      <c r="BG4" s="1118"/>
      <c r="BH4" s="1119"/>
      <c r="BI4" s="1120"/>
      <c r="BJ4" s="33" t="s">
        <v>206</v>
      </c>
      <c r="BK4" s="34" t="s">
        <v>59</v>
      </c>
      <c r="BL4" s="34" t="s">
        <v>207</v>
      </c>
      <c r="BM4" s="35" t="s">
        <v>208</v>
      </c>
      <c r="BO4" s="1118"/>
      <c r="BP4" s="1119"/>
      <c r="BQ4" s="1120"/>
      <c r="BR4" s="33" t="s">
        <v>206</v>
      </c>
      <c r="BS4" s="34" t="s">
        <v>59</v>
      </c>
      <c r="BT4" s="34" t="s">
        <v>207</v>
      </c>
      <c r="BU4" s="35" t="s">
        <v>208</v>
      </c>
      <c r="BW4" s="1118"/>
      <c r="BX4" s="1119"/>
      <c r="BY4" s="1120"/>
      <c r="BZ4" s="33" t="s">
        <v>206</v>
      </c>
      <c r="CA4" s="34" t="s">
        <v>59</v>
      </c>
      <c r="CB4" s="34" t="s">
        <v>207</v>
      </c>
      <c r="CC4" s="35" t="s">
        <v>208</v>
      </c>
      <c r="CE4" s="1118"/>
      <c r="CF4" s="1119"/>
      <c r="CG4" s="1120"/>
      <c r="CH4" s="33" t="s">
        <v>206</v>
      </c>
      <c r="CI4" s="34" t="s">
        <v>59</v>
      </c>
      <c r="CJ4" s="34" t="s">
        <v>207</v>
      </c>
      <c r="CK4" s="35" t="s">
        <v>208</v>
      </c>
      <c r="CM4" s="1118"/>
      <c r="CN4" s="1119"/>
      <c r="CO4" s="1120"/>
      <c r="CP4" s="33" t="s">
        <v>206</v>
      </c>
      <c r="CQ4" s="34" t="s">
        <v>59</v>
      </c>
      <c r="CR4" s="34" t="s">
        <v>207</v>
      </c>
      <c r="CS4" s="35" t="s">
        <v>208</v>
      </c>
      <c r="CU4" s="1118"/>
      <c r="CV4" s="1119"/>
      <c r="CW4" s="1120"/>
      <c r="CX4" s="33" t="s">
        <v>206</v>
      </c>
      <c r="CY4" s="34" t="s">
        <v>59</v>
      </c>
      <c r="CZ4" s="34" t="s">
        <v>207</v>
      </c>
      <c r="DA4" s="35" t="s">
        <v>208</v>
      </c>
      <c r="DC4" s="1118"/>
      <c r="DD4" s="1119"/>
      <c r="DE4" s="1120"/>
      <c r="DF4" s="33" t="s">
        <v>206</v>
      </c>
      <c r="DG4" s="34" t="s">
        <v>59</v>
      </c>
      <c r="DH4" s="34" t="s">
        <v>207</v>
      </c>
      <c r="DI4" s="35" t="s">
        <v>208</v>
      </c>
      <c r="DK4" s="1118"/>
      <c r="DL4" s="1119"/>
      <c r="DM4" s="1120"/>
      <c r="DN4" s="33" t="s">
        <v>206</v>
      </c>
      <c r="DO4" s="34" t="s">
        <v>59</v>
      </c>
      <c r="DP4" s="34" t="s">
        <v>207</v>
      </c>
      <c r="DQ4" s="35" t="s">
        <v>208</v>
      </c>
      <c r="DS4" s="1118"/>
      <c r="DT4" s="1119"/>
      <c r="DU4" s="1120"/>
      <c r="DV4" s="33" t="s">
        <v>206</v>
      </c>
      <c r="DW4" s="34" t="s">
        <v>59</v>
      </c>
      <c r="DX4" s="34" t="s">
        <v>207</v>
      </c>
      <c r="DY4" s="35" t="s">
        <v>208</v>
      </c>
      <c r="EA4" s="1118"/>
      <c r="EB4" s="1119"/>
      <c r="EC4" s="1120"/>
      <c r="ED4" s="33" t="s">
        <v>206</v>
      </c>
      <c r="EE4" s="34" t="s">
        <v>59</v>
      </c>
      <c r="EF4" s="34" t="s">
        <v>207</v>
      </c>
      <c r="EG4" s="35" t="s">
        <v>208</v>
      </c>
      <c r="EI4" s="1118"/>
      <c r="EJ4" s="1119"/>
      <c r="EK4" s="1120"/>
      <c r="EL4" s="33" t="s">
        <v>206</v>
      </c>
      <c r="EM4" s="34" t="s">
        <v>59</v>
      </c>
      <c r="EN4" s="34" t="s">
        <v>207</v>
      </c>
      <c r="EO4" s="35" t="s">
        <v>208</v>
      </c>
      <c r="EQ4" s="1118"/>
      <c r="ER4" s="1119"/>
      <c r="ES4" s="1120"/>
      <c r="ET4" s="33" t="s">
        <v>206</v>
      </c>
      <c r="EU4" s="34" t="s">
        <v>59</v>
      </c>
      <c r="EV4" s="34" t="s">
        <v>207</v>
      </c>
      <c r="EW4" s="35" t="s">
        <v>208</v>
      </c>
      <c r="EY4" s="1118"/>
      <c r="EZ4" s="1119"/>
      <c r="FA4" s="1120"/>
      <c r="FB4" s="33" t="s">
        <v>206</v>
      </c>
      <c r="FC4" s="34" t="s">
        <v>59</v>
      </c>
      <c r="FD4" s="34" t="s">
        <v>207</v>
      </c>
      <c r="FE4" s="35" t="s">
        <v>208</v>
      </c>
    </row>
    <row r="5" spans="1:161" ht="20.25" customHeight="1" thickBot="1" x14ac:dyDescent="0.2">
      <c r="A5" s="152"/>
      <c r="C5" s="1121"/>
      <c r="D5" s="1122"/>
      <c r="E5" s="1123"/>
      <c r="F5" s="36"/>
      <c r="G5" s="37"/>
      <c r="H5" s="37"/>
      <c r="I5" s="38" t="s">
        <v>210</v>
      </c>
      <c r="K5" s="1121"/>
      <c r="L5" s="1122"/>
      <c r="M5" s="1123"/>
      <c r="N5" s="36"/>
      <c r="O5" s="37"/>
      <c r="P5" s="37"/>
      <c r="Q5" s="38" t="s">
        <v>260</v>
      </c>
      <c r="R5" s="31"/>
      <c r="S5" s="1121"/>
      <c r="T5" s="1122"/>
      <c r="U5" s="1123"/>
      <c r="V5" s="36"/>
      <c r="W5" s="37"/>
      <c r="X5" s="37"/>
      <c r="Y5" s="38" t="s">
        <v>211</v>
      </c>
      <c r="AA5" s="1121"/>
      <c r="AB5" s="1122"/>
      <c r="AC5" s="1123"/>
      <c r="AD5" s="36"/>
      <c r="AE5" s="37"/>
      <c r="AF5" s="37"/>
      <c r="AG5" s="38" t="s">
        <v>260</v>
      </c>
      <c r="AI5" s="1121"/>
      <c r="AJ5" s="1122"/>
      <c r="AK5" s="1123"/>
      <c r="AL5" s="36"/>
      <c r="AM5" s="37"/>
      <c r="AN5" s="37"/>
      <c r="AO5" s="38" t="s">
        <v>211</v>
      </c>
      <c r="AQ5" s="1121"/>
      <c r="AR5" s="1122"/>
      <c r="AS5" s="1123"/>
      <c r="AT5" s="36"/>
      <c r="AU5" s="37"/>
      <c r="AV5" s="37"/>
      <c r="AW5" s="38" t="s">
        <v>209</v>
      </c>
      <c r="AY5" s="1121"/>
      <c r="AZ5" s="1122"/>
      <c r="BA5" s="1123"/>
      <c r="BB5" s="36"/>
      <c r="BC5" s="37"/>
      <c r="BD5" s="37"/>
      <c r="BE5" s="38" t="s">
        <v>260</v>
      </c>
      <c r="BG5" s="1121"/>
      <c r="BH5" s="1122"/>
      <c r="BI5" s="1123"/>
      <c r="BJ5" s="36"/>
      <c r="BK5" s="37"/>
      <c r="BL5" s="37"/>
      <c r="BM5" s="38" t="s">
        <v>211</v>
      </c>
      <c r="BO5" s="1121"/>
      <c r="BP5" s="1122"/>
      <c r="BQ5" s="1123"/>
      <c r="BR5" s="36"/>
      <c r="BS5" s="37"/>
      <c r="BT5" s="37"/>
      <c r="BU5" s="38" t="s">
        <v>260</v>
      </c>
      <c r="BW5" s="1121"/>
      <c r="BX5" s="1122"/>
      <c r="BY5" s="1123"/>
      <c r="BZ5" s="36"/>
      <c r="CA5" s="37"/>
      <c r="CB5" s="37"/>
      <c r="CC5" s="38" t="s">
        <v>209</v>
      </c>
      <c r="CE5" s="1121"/>
      <c r="CF5" s="1122"/>
      <c r="CG5" s="1123"/>
      <c r="CH5" s="36"/>
      <c r="CI5" s="37"/>
      <c r="CJ5" s="37"/>
      <c r="CK5" s="38" t="s">
        <v>260</v>
      </c>
      <c r="CM5" s="1121"/>
      <c r="CN5" s="1122"/>
      <c r="CO5" s="1123"/>
      <c r="CP5" s="36"/>
      <c r="CQ5" s="37"/>
      <c r="CR5" s="37"/>
      <c r="CS5" s="38" t="s">
        <v>211</v>
      </c>
      <c r="CU5" s="1121"/>
      <c r="CV5" s="1122"/>
      <c r="CW5" s="1123"/>
      <c r="CX5" s="36"/>
      <c r="CY5" s="37"/>
      <c r="CZ5" s="37"/>
      <c r="DA5" s="38" t="s">
        <v>211</v>
      </c>
      <c r="DC5" s="1121"/>
      <c r="DD5" s="1122"/>
      <c r="DE5" s="1123"/>
      <c r="DF5" s="36"/>
      <c r="DG5" s="37"/>
      <c r="DH5" s="37"/>
      <c r="DI5" s="38" t="s">
        <v>209</v>
      </c>
      <c r="DK5" s="1121"/>
      <c r="DL5" s="1122"/>
      <c r="DM5" s="1123"/>
      <c r="DN5" s="36"/>
      <c r="DO5" s="37"/>
      <c r="DP5" s="37"/>
      <c r="DQ5" s="38" t="s">
        <v>209</v>
      </c>
      <c r="DS5" s="1121"/>
      <c r="DT5" s="1122"/>
      <c r="DU5" s="1123"/>
      <c r="DV5" s="36"/>
      <c r="DW5" s="37"/>
      <c r="DX5" s="37"/>
      <c r="DY5" s="38" t="s">
        <v>260</v>
      </c>
      <c r="EA5" s="1121"/>
      <c r="EB5" s="1122"/>
      <c r="EC5" s="1123"/>
      <c r="ED5" s="36"/>
      <c r="EE5" s="37"/>
      <c r="EF5" s="37"/>
      <c r="EG5" s="38" t="s">
        <v>211</v>
      </c>
      <c r="EI5" s="1121"/>
      <c r="EJ5" s="1122"/>
      <c r="EK5" s="1123"/>
      <c r="EL5" s="36"/>
      <c r="EM5" s="37"/>
      <c r="EN5" s="37"/>
      <c r="EO5" s="38" t="s">
        <v>211</v>
      </c>
      <c r="EQ5" s="1121"/>
      <c r="ER5" s="1122"/>
      <c r="ES5" s="1123"/>
      <c r="ET5" s="36"/>
      <c r="EU5" s="37"/>
      <c r="EV5" s="37"/>
      <c r="EW5" s="38" t="s">
        <v>209</v>
      </c>
      <c r="EY5" s="1121"/>
      <c r="EZ5" s="1122"/>
      <c r="FA5" s="1123"/>
      <c r="FB5" s="36"/>
      <c r="FC5" s="37"/>
      <c r="FD5" s="37"/>
      <c r="FE5" s="38" t="s">
        <v>261</v>
      </c>
    </row>
    <row r="6" spans="1:161" x14ac:dyDescent="0.15">
      <c r="A6" s="153"/>
      <c r="C6" s="124" t="s">
        <v>212</v>
      </c>
      <c r="D6" s="125"/>
      <c r="E6" s="125"/>
      <c r="F6" s="158">
        <f>F7+F8+F9+F10+F11+F12+F13</f>
        <v>0</v>
      </c>
      <c r="G6" s="159">
        <f>G7+G8+G9+G10+G11+G12+G13</f>
        <v>0</v>
      </c>
      <c r="H6" s="159">
        <f>H7+H8+H9+H10+H11+H12+H13</f>
        <v>0</v>
      </c>
      <c r="I6" s="160">
        <f>I7+I8+I9+I10+I11+I12+I13</f>
        <v>0</v>
      </c>
      <c r="K6" s="124" t="s">
        <v>212</v>
      </c>
      <c r="L6" s="125"/>
      <c r="M6" s="125"/>
      <c r="N6" s="158">
        <f>N7+N8+N9+N10+N11+N12+N13</f>
        <v>0</v>
      </c>
      <c r="O6" s="159">
        <f>O7+O8+O9+O10+O11+O12+O13</f>
        <v>0</v>
      </c>
      <c r="P6" s="159">
        <f>P7+P8+P9+P10+P11+P12+P13</f>
        <v>0</v>
      </c>
      <c r="Q6" s="160">
        <f>Q7+Q8+Q9+Q10+Q11+Q12+Q13</f>
        <v>0</v>
      </c>
      <c r="R6" s="40"/>
      <c r="S6" s="124" t="s">
        <v>212</v>
      </c>
      <c r="T6" s="125"/>
      <c r="U6" s="125"/>
      <c r="V6" s="158">
        <f>V7+V8+V9+V10+V11+V12+V13</f>
        <v>0</v>
      </c>
      <c r="W6" s="159">
        <f>W7+W8+W9+W10+W11+W12+W13</f>
        <v>0</v>
      </c>
      <c r="X6" s="159">
        <f>X7+X8+X9+X10+X11+X12+X13</f>
        <v>0</v>
      </c>
      <c r="Y6" s="160">
        <f>Y7+Y8+Y9+Y10+Y11+Y12+Y13</f>
        <v>0</v>
      </c>
      <c r="AA6" s="124" t="s">
        <v>212</v>
      </c>
      <c r="AB6" s="125"/>
      <c r="AC6" s="125"/>
      <c r="AD6" s="158">
        <f>AD7+AD8+AD9+AD10+AD11+AD12+AD13</f>
        <v>0</v>
      </c>
      <c r="AE6" s="159">
        <f>AE7+AE8+AE9+AE10+AE11+AE12+AE13</f>
        <v>0</v>
      </c>
      <c r="AF6" s="159">
        <f>AF7+AF8+AF9+AF10+AF11+AF12+AF13</f>
        <v>0</v>
      </c>
      <c r="AG6" s="160">
        <f>AG7+AG8+AG9+AG10+AG11+AG12+AG13</f>
        <v>0</v>
      </c>
      <c r="AI6" s="124" t="s">
        <v>212</v>
      </c>
      <c r="AJ6" s="125"/>
      <c r="AK6" s="125"/>
      <c r="AL6" s="158">
        <f>AL7+AL8+AL9+AL10+AL11+AL12+AL13</f>
        <v>0</v>
      </c>
      <c r="AM6" s="159">
        <f>AM7+AM8+AM9+AM10+AM11+AM12+AM13</f>
        <v>0</v>
      </c>
      <c r="AN6" s="159">
        <f>AN7+AN8+AN9+AN10+AN11+AN12+AN13</f>
        <v>0</v>
      </c>
      <c r="AO6" s="160">
        <f>AO7+AO8+AO9+AO10+AO11+AO12+AO13</f>
        <v>0</v>
      </c>
      <c r="AQ6" s="124" t="s">
        <v>212</v>
      </c>
      <c r="AR6" s="125"/>
      <c r="AS6" s="125"/>
      <c r="AT6" s="158">
        <f>AT7+AT8+AT9+AT10+AT11+AT12+AT13</f>
        <v>0</v>
      </c>
      <c r="AU6" s="159">
        <f>AU7+AU8+AU9+AU10+AU11+AU12+AU13</f>
        <v>0</v>
      </c>
      <c r="AV6" s="159">
        <f>AV7+AV8+AV9+AV10+AV11+AV12+AV13</f>
        <v>0</v>
      </c>
      <c r="AW6" s="160">
        <f>AW7+AW8+AW9+AW10+AW11+AW12+AW13</f>
        <v>0</v>
      </c>
      <c r="AY6" s="124" t="s">
        <v>212</v>
      </c>
      <c r="AZ6" s="125"/>
      <c r="BA6" s="125"/>
      <c r="BB6" s="158">
        <f>BB7+BB8+BB9+BB10+BB11+BB12+BB13</f>
        <v>0</v>
      </c>
      <c r="BC6" s="159">
        <f>BC7+BC8+BC9+BC10+BC11+BC12+BC13</f>
        <v>0</v>
      </c>
      <c r="BD6" s="159">
        <f>BD7+BD8+BD9+BD10+BD11+BD12+BD13</f>
        <v>0</v>
      </c>
      <c r="BE6" s="160">
        <f>BE7+BE8+BE9+BE10+BE11+BE12+BE13</f>
        <v>0</v>
      </c>
      <c r="BG6" s="124" t="s">
        <v>212</v>
      </c>
      <c r="BH6" s="125"/>
      <c r="BI6" s="125"/>
      <c r="BJ6" s="158">
        <f>BJ7+BJ8+BJ9+BJ10+BJ11+BJ12+BJ13</f>
        <v>0</v>
      </c>
      <c r="BK6" s="159">
        <f>BK7+BK8+BK9+BK10+BK11+BK12+BK13</f>
        <v>0</v>
      </c>
      <c r="BL6" s="159">
        <f>BL7+BL8+BL9+BL10+BL11+BL12+BL13</f>
        <v>0</v>
      </c>
      <c r="BM6" s="160">
        <f>BM7+BM8+BM9+BM10+BM11+BM12+BM13</f>
        <v>0</v>
      </c>
      <c r="BO6" s="124" t="s">
        <v>212</v>
      </c>
      <c r="BP6" s="125"/>
      <c r="BQ6" s="125"/>
      <c r="BR6" s="158">
        <f>BR7+BR8+BR9+BR10+BR11+BR12+BR13</f>
        <v>0</v>
      </c>
      <c r="BS6" s="159">
        <f>BS7+BS8+BS9+BS10+BS11+BS12+BS13</f>
        <v>0</v>
      </c>
      <c r="BT6" s="159">
        <f>BT7+BT8+BT9+BT10+BT11+BT12+BT13</f>
        <v>0</v>
      </c>
      <c r="BU6" s="160">
        <f>BU7+BU8+BU9+BU10+BU11+BU12+BU13</f>
        <v>0</v>
      </c>
      <c r="BW6" s="124" t="s">
        <v>212</v>
      </c>
      <c r="BX6" s="125"/>
      <c r="BY6" s="125"/>
      <c r="BZ6" s="158">
        <f>BZ7+BZ8+BZ9+BZ10+BZ11+BZ12+BZ13</f>
        <v>0</v>
      </c>
      <c r="CA6" s="159">
        <f>CA7+CA8+CA9+CA10+CA11+CA12+CA13</f>
        <v>0</v>
      </c>
      <c r="CB6" s="159">
        <f>CB7+CB8+CB9+CB10+CB11+CB12+CB13</f>
        <v>0</v>
      </c>
      <c r="CC6" s="160">
        <f>CC7+CC8+CC9+CC10+CC11+CC12+CC13</f>
        <v>0</v>
      </c>
      <c r="CE6" s="124" t="s">
        <v>212</v>
      </c>
      <c r="CF6" s="125"/>
      <c r="CG6" s="125"/>
      <c r="CH6" s="158">
        <f>CH7+CH8+CH9+CH10+CH11+CH12+CH13</f>
        <v>0</v>
      </c>
      <c r="CI6" s="159">
        <f>CI7+CI8+CI9+CI10+CI11+CI12+CI13</f>
        <v>0</v>
      </c>
      <c r="CJ6" s="159">
        <f>CJ7+CJ8+CJ9+CJ10+CJ11+CJ12+CJ13</f>
        <v>0</v>
      </c>
      <c r="CK6" s="160">
        <f>CK7+CK8+CK9+CK10+CK11+CK12+CK13</f>
        <v>0</v>
      </c>
      <c r="CM6" s="124" t="s">
        <v>212</v>
      </c>
      <c r="CN6" s="125"/>
      <c r="CO6" s="125"/>
      <c r="CP6" s="158">
        <f>CP7+CP8+CP9+CP10+CP11+CP12+CP13</f>
        <v>0</v>
      </c>
      <c r="CQ6" s="159">
        <f>CQ7+CQ8+CQ9+CQ10+CQ11+CQ12+CQ13</f>
        <v>0</v>
      </c>
      <c r="CR6" s="159">
        <f>CR7+CR8+CR9+CR10+CR11+CR12+CR13</f>
        <v>0</v>
      </c>
      <c r="CS6" s="160">
        <f>CS7+CS8+CS9+CS10+CS11+CS12+CS13</f>
        <v>0</v>
      </c>
      <c r="CU6" s="124" t="s">
        <v>212</v>
      </c>
      <c r="CV6" s="125"/>
      <c r="CW6" s="125"/>
      <c r="CX6" s="158">
        <f>CX7+CX8+CX9+CX10+CX11+CX12+CX13</f>
        <v>0</v>
      </c>
      <c r="CY6" s="159">
        <f>CY7+CY8+CY9+CY10+CY11+CY12+CY13</f>
        <v>0</v>
      </c>
      <c r="CZ6" s="159">
        <f>CZ7+CZ8+CZ9+CZ10+CZ11+CZ12+CZ13</f>
        <v>0</v>
      </c>
      <c r="DA6" s="160">
        <f>DA7+DA8+DA9+DA10+DA11+DA12+DA13</f>
        <v>0</v>
      </c>
      <c r="DC6" s="124" t="s">
        <v>212</v>
      </c>
      <c r="DD6" s="125"/>
      <c r="DE6" s="125"/>
      <c r="DF6" s="158">
        <f>DF7+DF8+DF9+DF10+DF11+DF12+DF13</f>
        <v>0</v>
      </c>
      <c r="DG6" s="159">
        <f>DG7+DG8+DG9+DG10+DG11+DG12+DG13</f>
        <v>0</v>
      </c>
      <c r="DH6" s="159">
        <f>DH7+DH8+DH9+DH10+DH11+DH12+DH13</f>
        <v>0</v>
      </c>
      <c r="DI6" s="160">
        <f>DI7+DI8+DI9+DI10+DI11+DI12+DI13</f>
        <v>0</v>
      </c>
      <c r="DK6" s="124" t="s">
        <v>212</v>
      </c>
      <c r="DL6" s="125"/>
      <c r="DM6" s="125"/>
      <c r="DN6" s="158">
        <f>DN7+DN8+DN9+DN10+DN11+DN12+DN13</f>
        <v>0</v>
      </c>
      <c r="DO6" s="159">
        <f>DO7+DO8+DO9+DO10+DO11+DO12+DO13</f>
        <v>0</v>
      </c>
      <c r="DP6" s="159">
        <f>DP7+DP8+DP9+DP10+DP11+DP12+DP13</f>
        <v>0</v>
      </c>
      <c r="DQ6" s="160">
        <f>DQ7+DQ8+DQ9+DQ10+DQ11+DQ12+DQ13</f>
        <v>0</v>
      </c>
      <c r="DS6" s="124" t="s">
        <v>212</v>
      </c>
      <c r="DT6" s="125"/>
      <c r="DU6" s="125"/>
      <c r="DV6" s="158">
        <f>DV7+DV8+DV9+DV10+DV11+DV12+DV13</f>
        <v>0</v>
      </c>
      <c r="DW6" s="159">
        <f>DW7+DW8+DW9+DW10+DW11+DW12+DW13</f>
        <v>0</v>
      </c>
      <c r="DX6" s="159">
        <f>DX7+DX8+DX9+DX10+DX11+DX12+DX13</f>
        <v>0</v>
      </c>
      <c r="DY6" s="160">
        <f>DY7+DY8+DY9+DY10+DY11+DY12+DY13</f>
        <v>0</v>
      </c>
      <c r="EA6" s="124" t="s">
        <v>212</v>
      </c>
      <c r="EB6" s="125"/>
      <c r="EC6" s="125"/>
      <c r="ED6" s="158">
        <f>ED7+ED8+ED9+ED10+ED11+ED12+ED13</f>
        <v>0</v>
      </c>
      <c r="EE6" s="159">
        <f>EE7+EE8+EE9+EE10+EE11+EE12+EE13</f>
        <v>0</v>
      </c>
      <c r="EF6" s="159">
        <f>EF7+EF8+EF9+EF10+EF11+EF12+EF13</f>
        <v>0</v>
      </c>
      <c r="EG6" s="160">
        <f>EG7+EG8+EG9+EG10+EG11+EG12+EG13</f>
        <v>0</v>
      </c>
      <c r="EI6" s="124" t="s">
        <v>212</v>
      </c>
      <c r="EJ6" s="125"/>
      <c r="EK6" s="125"/>
      <c r="EL6" s="158">
        <f>EL7+EL8+EL9+EL10+EL11+EL12+EL13</f>
        <v>0</v>
      </c>
      <c r="EM6" s="159">
        <f>EM7+EM8+EM9+EM10+EM11+EM12+EM13</f>
        <v>0</v>
      </c>
      <c r="EN6" s="159">
        <f>EN7+EN8+EN9+EN10+EN11+EN12+EN13</f>
        <v>0</v>
      </c>
      <c r="EO6" s="160">
        <f>EO7+EO8+EO9+EO10+EO11+EO12+EO13</f>
        <v>0</v>
      </c>
      <c r="EQ6" s="124" t="s">
        <v>212</v>
      </c>
      <c r="ER6" s="125"/>
      <c r="ES6" s="125"/>
      <c r="ET6" s="158">
        <f>ET7+ET8+ET9+ET10+ET11+ET12+ET13</f>
        <v>0</v>
      </c>
      <c r="EU6" s="159">
        <f>EU7+EU8+EU9+EU10+EU11+EU12+EU13</f>
        <v>0</v>
      </c>
      <c r="EV6" s="159">
        <f>EV7+EV8+EV9+EV10+EV11+EV12+EV13</f>
        <v>0</v>
      </c>
      <c r="EW6" s="160">
        <f>EW7+EW8+EW9+EW10+EW11+EW12+EW13</f>
        <v>0</v>
      </c>
      <c r="EY6" s="124" t="s">
        <v>212</v>
      </c>
      <c r="EZ6" s="125"/>
      <c r="FA6" s="125"/>
      <c r="FB6" s="158">
        <f>FB7+FB8+FB9+FB10+FB11+FB12+FB13</f>
        <v>0</v>
      </c>
      <c r="FC6" s="159">
        <f>FC7+FC8+FC9+FC10+FC11+FC12+FC13</f>
        <v>0</v>
      </c>
      <c r="FD6" s="159">
        <f>FD7+FD8+FD9+FD10+FD11+FD12+FD13</f>
        <v>0</v>
      </c>
      <c r="FE6" s="160">
        <f>FE7+FE8+FE9+FE10+FE11+FE12+FE13</f>
        <v>0</v>
      </c>
    </row>
    <row r="7" spans="1:161" x14ac:dyDescent="0.15">
      <c r="A7" s="151">
        <v>1</v>
      </c>
      <c r="C7" s="124"/>
      <c r="D7" s="42" t="s">
        <v>213</v>
      </c>
      <c r="E7" s="43"/>
      <c r="F7" s="44">
        <f>SUMIFS('調査表(全体)'!$CL:$CL,'調査表(全体)'!$O:$O,$D$1,'調査表(全体)'!$Q:$Q,$A7)</f>
        <v>0</v>
      </c>
      <c r="G7" s="45">
        <f>SUMIFS('調査表(全体)'!$CM:$CM,'調査表(全体)'!$O:$O,$D$1,'調査表(全体)'!$Q:$Q,$A7)</f>
        <v>0</v>
      </c>
      <c r="H7" s="45">
        <f>SUMIFS('調査表(全体)'!$CN:$CN,'調査表(全体)'!$O:$O,$D$1,'調査表(全体)'!$Q:$Q,$A7)</f>
        <v>0</v>
      </c>
      <c r="I7" s="46">
        <f>SUMIFS('調査表(全体)'!$CO:$CO,'調査表(全体)'!$O:$O,$D$1,'調査表(全体)'!$Q:$Q,$A7)</f>
        <v>0</v>
      </c>
      <c r="K7" s="124"/>
      <c r="L7" s="42" t="s">
        <v>213</v>
      </c>
      <c r="M7" s="43"/>
      <c r="N7" s="44">
        <f>SUMIFS('調査表(全体)'!$CL:$CL,'調査表(全体)'!$O:$O,$L$1,'調査表(全体)'!$Q:$Q,$A7)</f>
        <v>0</v>
      </c>
      <c r="O7" s="45">
        <f>SUMIFS('調査表(全体)'!$CM:$CM,'調査表(全体)'!$O:$O,$L$1,'調査表(全体)'!$Q:$Q,$A7)</f>
        <v>0</v>
      </c>
      <c r="P7" s="45">
        <f>SUMIFS('調査表(全体)'!$CN:$CN,'調査表(全体)'!$O:$O,$L$1,'調査表(全体)'!$Q:$Q,$A7)</f>
        <v>0</v>
      </c>
      <c r="Q7" s="46">
        <f>SUMIFS('調査表(全体)'!$CO:$CO,'調査表(全体)'!$O:$O,$L$1,'調査表(全体)'!$Q:$Q,$A7)</f>
        <v>0</v>
      </c>
      <c r="R7" s="49"/>
      <c r="S7" s="124"/>
      <c r="T7" s="42" t="s">
        <v>213</v>
      </c>
      <c r="U7" s="43"/>
      <c r="V7" s="44">
        <f>SUMIFS('調査表(全体)'!$CL:$CL,'調査表(全体)'!$O:$O,$T$1,'調査表(全体)'!$Q:$Q,$A7)</f>
        <v>0</v>
      </c>
      <c r="W7" s="45">
        <f>SUMIFS('調査表(全体)'!$CM:$CM,'調査表(全体)'!$O:$O,$T$1,'調査表(全体)'!$Q:$Q,$A7)</f>
        <v>0</v>
      </c>
      <c r="X7" s="45">
        <f>SUMIFS('調査表(全体)'!$CN:$CN,'調査表(全体)'!$O:$O,$T$1,'調査表(全体)'!$Q:$Q,$A7)</f>
        <v>0</v>
      </c>
      <c r="Y7" s="46">
        <f>SUMIFS('調査表(全体)'!$CO:$CO,'調査表(全体)'!$O:$O,$T$1,'調査表(全体)'!$Q:$Q,$A7)</f>
        <v>0</v>
      </c>
      <c r="AA7" s="124"/>
      <c r="AB7" s="42" t="s">
        <v>213</v>
      </c>
      <c r="AC7" s="43"/>
      <c r="AD7" s="44">
        <f>SUMIFS('調査表(全体)'!$CL:$CL,'調査表(全体)'!$O:$O,$AB$1,'調査表(全体)'!$Q:$Q,$A7)</f>
        <v>0</v>
      </c>
      <c r="AE7" s="45">
        <f>SUMIFS('調査表(全体)'!$CM:$CM,'調査表(全体)'!$O:$O,$AB$1,'調査表(全体)'!$Q:$Q,$A7)</f>
        <v>0</v>
      </c>
      <c r="AF7" s="45">
        <f>SUMIFS('調査表(全体)'!$CN:$CN,'調査表(全体)'!$O:$O,$AB$1,'調査表(全体)'!$Q:$Q,$A7)</f>
        <v>0</v>
      </c>
      <c r="AG7" s="46">
        <f>SUMIFS('調査表(全体)'!$CO:$CO,'調査表(全体)'!$O:$O,$AB$1,'調査表(全体)'!$Q:$Q,$A7)</f>
        <v>0</v>
      </c>
      <c r="AI7" s="124"/>
      <c r="AJ7" s="42" t="s">
        <v>213</v>
      </c>
      <c r="AK7" s="43"/>
      <c r="AL7" s="44">
        <f>SUMIFS('調査表(全体)'!$CL:$CL,'調査表(全体)'!$O:$O,$AJ$1,'調査表(全体)'!$Q:$Q,$A7)</f>
        <v>0</v>
      </c>
      <c r="AM7" s="45">
        <f>SUMIFS('調査表(全体)'!$CM:$CM,'調査表(全体)'!$O:$O,$AJ$1,'調査表(全体)'!$Q:$Q,$A7)</f>
        <v>0</v>
      </c>
      <c r="AN7" s="45">
        <f>SUMIFS('調査表(全体)'!$CN:$CN,'調査表(全体)'!$O:$O,$AJ$1,'調査表(全体)'!$Q:$Q,$A7)</f>
        <v>0</v>
      </c>
      <c r="AO7" s="46">
        <f>SUMIFS('調査表(全体)'!$CO:$CO,'調査表(全体)'!$O:$O,$AJ$1,'調査表(全体)'!$Q:$Q,$A7)</f>
        <v>0</v>
      </c>
      <c r="AQ7" s="124"/>
      <c r="AR7" s="42" t="s">
        <v>213</v>
      </c>
      <c r="AS7" s="43"/>
      <c r="AT7" s="44">
        <f>SUMIFS('調査表(全体)'!$CL:$CL,'調査表(全体)'!$O:$O,$AR$1,'調査表(全体)'!$Q:$Q,$A7)</f>
        <v>0</v>
      </c>
      <c r="AU7" s="45">
        <f>SUMIFS('調査表(全体)'!$CM:$CM,'調査表(全体)'!$O:$O,$AR$1,'調査表(全体)'!$Q:$Q,$A7)</f>
        <v>0</v>
      </c>
      <c r="AV7" s="45">
        <f>SUMIFS('調査表(全体)'!$CN:$CN,'調査表(全体)'!$O:$O,$AR$1,'調査表(全体)'!$Q:$Q,$A7)</f>
        <v>0</v>
      </c>
      <c r="AW7" s="46">
        <f>SUMIFS('調査表(全体)'!$CO:$CO,'調査表(全体)'!$O:$O,$AR$1,'調査表(全体)'!$Q:$Q,$A7)</f>
        <v>0</v>
      </c>
      <c r="AY7" s="124"/>
      <c r="AZ7" s="42" t="s">
        <v>213</v>
      </c>
      <c r="BA7" s="43"/>
      <c r="BB7" s="44">
        <f>SUMIFS('調査表(全体)'!$CL:$CL,'調査表(全体)'!$O:$O,$AZ$1,'調査表(全体)'!$Q:$Q,$A7)</f>
        <v>0</v>
      </c>
      <c r="BC7" s="45">
        <f>SUMIFS('調査表(全体)'!$CM:$CM,'調査表(全体)'!$O:$O,$AZ$1,'調査表(全体)'!$Q:$Q,$A7)</f>
        <v>0</v>
      </c>
      <c r="BD7" s="45">
        <f>SUMIFS('調査表(全体)'!$CN:$CN,'調査表(全体)'!$O:$O,$AZ$1,'調査表(全体)'!$Q:$Q,$A7)</f>
        <v>0</v>
      </c>
      <c r="BE7" s="46">
        <f>SUMIFS('調査表(全体)'!$CO:$CO,'調査表(全体)'!$O:$O,$AZ$1,'調査表(全体)'!$Q:$Q,$A7)</f>
        <v>0</v>
      </c>
      <c r="BG7" s="124"/>
      <c r="BH7" s="42" t="s">
        <v>213</v>
      </c>
      <c r="BI7" s="43"/>
      <c r="BJ7" s="44">
        <f>SUMIFS('調査表(全体)'!$CL:$CL,'調査表(全体)'!$O:$O,$BH$1,'調査表(全体)'!$Q:$Q,$A7)</f>
        <v>0</v>
      </c>
      <c r="BK7" s="45">
        <f>SUMIFS('調査表(全体)'!$CM:$CM,'調査表(全体)'!$O:$O,$BH$1,'調査表(全体)'!$Q:$Q,$A7)</f>
        <v>0</v>
      </c>
      <c r="BL7" s="45">
        <f>SUMIFS('調査表(全体)'!$CN:$CN,'調査表(全体)'!$O:$O,$BH$1,'調査表(全体)'!$Q:$Q,$A7)</f>
        <v>0</v>
      </c>
      <c r="BM7" s="46">
        <f>SUMIFS('調査表(全体)'!$CO:$CO,'調査表(全体)'!$O:$O,$BH$1,'調査表(全体)'!$Q:$Q,$A7)</f>
        <v>0</v>
      </c>
      <c r="BO7" s="124"/>
      <c r="BP7" s="42" t="s">
        <v>213</v>
      </c>
      <c r="BQ7" s="43"/>
      <c r="BR7" s="44">
        <f>SUMIFS('調査表(全体)'!$CL:$CL,'調査表(全体)'!$O:$O,$BP$1,'調査表(全体)'!$Q:$Q,$A7)</f>
        <v>0</v>
      </c>
      <c r="BS7" s="45">
        <f>SUMIFS('調査表(全体)'!$CM:$CM,'調査表(全体)'!$O:$O,$BP$1,'調査表(全体)'!$Q:$Q,$A7)</f>
        <v>0</v>
      </c>
      <c r="BT7" s="45">
        <f>SUMIFS('調査表(全体)'!$CN:$CN,'調査表(全体)'!$O:$O,$BP$1,'調査表(全体)'!$Q:$Q,$A7)</f>
        <v>0</v>
      </c>
      <c r="BU7" s="46">
        <f>SUMIFS('調査表(全体)'!$CO:$CO,'調査表(全体)'!$O:$O,$BP$1,'調査表(全体)'!$Q:$Q,$A7)</f>
        <v>0</v>
      </c>
      <c r="BW7" s="124"/>
      <c r="BX7" s="42" t="s">
        <v>213</v>
      </c>
      <c r="BY7" s="43"/>
      <c r="BZ7" s="44">
        <f>SUMIFS('調査表(全体)'!$CL:$CL,'調査表(全体)'!$O:$O,$BX$1,'調査表(全体)'!$Q:$Q,$A7)</f>
        <v>0</v>
      </c>
      <c r="CA7" s="45">
        <f>SUMIFS('調査表(全体)'!$CM:$CM,'調査表(全体)'!$O:$O,$BX$1,'調査表(全体)'!$Q:$Q,$A7)</f>
        <v>0</v>
      </c>
      <c r="CB7" s="45">
        <f>SUMIFS('調査表(全体)'!$CN:$CN,'調査表(全体)'!$O:$O,$BX$1,'調査表(全体)'!$Q:$Q,$A7)</f>
        <v>0</v>
      </c>
      <c r="CC7" s="46">
        <f>SUMIFS('調査表(全体)'!$CO:$CO,'調査表(全体)'!$O:$O,$BX$1,'調査表(全体)'!$Q:$Q,$A7)</f>
        <v>0</v>
      </c>
      <c r="CE7" s="124"/>
      <c r="CF7" s="42" t="s">
        <v>213</v>
      </c>
      <c r="CG7" s="43"/>
      <c r="CH7" s="44">
        <f>SUMIFS('調査表(全体)'!$CL:$CL,'調査表(全体)'!$O:$O,$CF$1,'調査表(全体)'!$Q:$Q,$A7)</f>
        <v>0</v>
      </c>
      <c r="CI7" s="45">
        <f>SUMIFS('調査表(全体)'!$CM:$CM,'調査表(全体)'!$O:$O,$CF$1,'調査表(全体)'!$Q:$Q,$A7)</f>
        <v>0</v>
      </c>
      <c r="CJ7" s="45">
        <f>SUMIFS('調査表(全体)'!$CN:$CN,'調査表(全体)'!$O:$O,$CF$1,'調査表(全体)'!$Q:$Q,$A7)</f>
        <v>0</v>
      </c>
      <c r="CK7" s="46">
        <f>SUMIFS('調査表(全体)'!$CO:$CO,'調査表(全体)'!$O:$O,$CF$1,'調査表(全体)'!$Q:$Q,$A7)</f>
        <v>0</v>
      </c>
      <c r="CM7" s="124"/>
      <c r="CN7" s="42" t="s">
        <v>213</v>
      </c>
      <c r="CO7" s="43"/>
      <c r="CP7" s="44">
        <f>SUMIFS('調査表(全体)'!$CL:$CL,'調査表(全体)'!$O:$O,$CN$1,'調査表(全体)'!$Q:$Q,$A7)</f>
        <v>0</v>
      </c>
      <c r="CQ7" s="45">
        <f>SUMIFS('調査表(全体)'!$CM:$CM,'調査表(全体)'!$O:$O,$CN$1,'調査表(全体)'!$Q:$Q,$A7)</f>
        <v>0</v>
      </c>
      <c r="CR7" s="45">
        <f>SUMIFS('調査表(全体)'!$CN:$CN,'調査表(全体)'!$O:$O,$CN$1,'調査表(全体)'!$Q:$Q,$A7)</f>
        <v>0</v>
      </c>
      <c r="CS7" s="46">
        <f>SUMIFS('調査表(全体)'!$CO:$CO,'調査表(全体)'!$O:$O,$CN$1,'調査表(全体)'!$Q:$Q,$A7)</f>
        <v>0</v>
      </c>
      <c r="CU7" s="124"/>
      <c r="CV7" s="42" t="s">
        <v>213</v>
      </c>
      <c r="CW7" s="43"/>
      <c r="CX7" s="44">
        <f>SUMIFS('調査表(全体)'!$CL:$CL,'調査表(全体)'!$O:$O,$CV$1,'調査表(全体)'!$Q:$Q,$A7)</f>
        <v>0</v>
      </c>
      <c r="CY7" s="45">
        <f>SUMIFS('調査表(全体)'!$CM:$CM,'調査表(全体)'!$O:$O,$CV$1,'調査表(全体)'!$Q:$Q,$A7)</f>
        <v>0</v>
      </c>
      <c r="CZ7" s="45">
        <f>SUMIFS('調査表(全体)'!$CN:$CN,'調査表(全体)'!$O:$O,$CV$1,'調査表(全体)'!$Q:$Q,$A7)</f>
        <v>0</v>
      </c>
      <c r="DA7" s="46">
        <f>SUMIFS('調査表(全体)'!$CO:$CO,'調査表(全体)'!$O:$O,$CV$1,'調査表(全体)'!$Q:$Q,$A7)</f>
        <v>0</v>
      </c>
      <c r="DC7" s="124"/>
      <c r="DD7" s="42" t="s">
        <v>213</v>
      </c>
      <c r="DE7" s="43"/>
      <c r="DF7" s="44">
        <f>SUMIFS('調査表(全体)'!$CL:$CL,'調査表(全体)'!$O:$O,$DD$1,'調査表(全体)'!$Q:$Q,$A7)</f>
        <v>0</v>
      </c>
      <c r="DG7" s="45">
        <f>SUMIFS('調査表(全体)'!$CM:$CM,'調査表(全体)'!$O:$O,$DD$1,'調査表(全体)'!$Q:$Q,$A7)</f>
        <v>0</v>
      </c>
      <c r="DH7" s="45">
        <f>SUMIFS('調査表(全体)'!$CN:$CN,'調査表(全体)'!$O:$O,$DD$1,'調査表(全体)'!$Q:$Q,$A7)</f>
        <v>0</v>
      </c>
      <c r="DI7" s="46">
        <f>SUMIFS('調査表(全体)'!$CO:$CO,'調査表(全体)'!$O:$O,$DD$1,'調査表(全体)'!$Q:$Q,$A7)</f>
        <v>0</v>
      </c>
      <c r="DK7" s="124"/>
      <c r="DL7" s="42" t="s">
        <v>213</v>
      </c>
      <c r="DM7" s="43"/>
      <c r="DN7" s="44">
        <f>SUMIFS('調査表(全体)'!$CL:$CL,'調査表(全体)'!$O:$O,$DN$1,'調査表(全体)'!$Q:$Q,$A7)</f>
        <v>0</v>
      </c>
      <c r="DO7" s="45">
        <f>SUMIFS('調査表(全体)'!$CM:$CM,'調査表(全体)'!$O:$O,$DN$1,'調査表(全体)'!$Q:$Q,$A7)</f>
        <v>0</v>
      </c>
      <c r="DP7" s="45">
        <f>SUMIFS('調査表(全体)'!$CN:$CN,'調査表(全体)'!$O:$O,$DN$1,'調査表(全体)'!$Q:$Q,$A7)</f>
        <v>0</v>
      </c>
      <c r="DQ7" s="46">
        <f>SUMIFS('調査表(全体)'!$CO:$CO,'調査表(全体)'!$O:$O,$DN$1,'調査表(全体)'!$Q:$Q,$A7)</f>
        <v>0</v>
      </c>
      <c r="DS7" s="124"/>
      <c r="DT7" s="42" t="s">
        <v>213</v>
      </c>
      <c r="DU7" s="43"/>
      <c r="DV7" s="44">
        <f>SUMIFS('調査表(全体)'!$CL:$CL,'調査表(全体)'!$O:$O,$DT$1,'調査表(全体)'!$Q:$Q,$A7)</f>
        <v>0</v>
      </c>
      <c r="DW7" s="45">
        <f>SUMIFS('調査表(全体)'!$CM:$CM,'調査表(全体)'!$O:$O,$DT$1,'調査表(全体)'!$Q:$Q,$A7)</f>
        <v>0</v>
      </c>
      <c r="DX7" s="45">
        <f>SUMIFS('調査表(全体)'!$CN:$CN,'調査表(全体)'!$O:$O,$DT$1,'調査表(全体)'!$Q:$Q,$A7)</f>
        <v>0</v>
      </c>
      <c r="DY7" s="46">
        <f>SUMIFS('調査表(全体)'!$CO:$CO,'調査表(全体)'!$O:$O,$DT$1,'調査表(全体)'!$Q:$Q,$A7)</f>
        <v>0</v>
      </c>
      <c r="EA7" s="124"/>
      <c r="EB7" s="42" t="s">
        <v>213</v>
      </c>
      <c r="EC7" s="43"/>
      <c r="ED7" s="44">
        <f>SUMIFS('調査表(全体)'!$CL:$CL,'調査表(全体)'!$O:$O,$EB$1,'調査表(全体)'!$Q:$Q,$A7)</f>
        <v>0</v>
      </c>
      <c r="EE7" s="45">
        <f>SUMIFS('調査表(全体)'!$CM:$CM,'調査表(全体)'!$O:$O,$EB$1,'調査表(全体)'!$Q:$Q,$A7)</f>
        <v>0</v>
      </c>
      <c r="EF7" s="45">
        <f>SUMIFS('調査表(全体)'!$CN:$CN,'調査表(全体)'!$O:$O,$EB$1,'調査表(全体)'!$Q:$Q,$A7)</f>
        <v>0</v>
      </c>
      <c r="EG7" s="46">
        <f>SUMIFS('調査表(全体)'!$CO:$CO,'調査表(全体)'!$O:$O,$EB$1,'調査表(全体)'!$Q:$Q,$A7)</f>
        <v>0</v>
      </c>
      <c r="EI7" s="124"/>
      <c r="EJ7" s="42" t="s">
        <v>213</v>
      </c>
      <c r="EK7" s="43"/>
      <c r="EL7" s="44">
        <f>SUMIFS('調査表(全体)'!$CL:$CL,'調査表(全体)'!$O:$O,$EJ$1,'調査表(全体)'!$Q:$Q,$A7)</f>
        <v>0</v>
      </c>
      <c r="EM7" s="45">
        <f>SUMIFS('調査表(全体)'!$CM:$CM,'調査表(全体)'!$O:$O,$EJ$1,'調査表(全体)'!$Q:$Q,$A7)</f>
        <v>0</v>
      </c>
      <c r="EN7" s="45">
        <f>SUMIFS('調査表(全体)'!$CN:$CN,'調査表(全体)'!$O:$O,$EJ$1,'調査表(全体)'!$Q:$Q,$A7)</f>
        <v>0</v>
      </c>
      <c r="EO7" s="46">
        <f>SUMIFS('調査表(全体)'!$CO:$CO,'調査表(全体)'!$O:$O,$EJ$1,'調査表(全体)'!$Q:$Q,$A7)</f>
        <v>0</v>
      </c>
      <c r="EQ7" s="124"/>
      <c r="ER7" s="42" t="s">
        <v>213</v>
      </c>
      <c r="ES7" s="43"/>
      <c r="ET7" s="44">
        <f>SUMIFS('調査表(全体)'!$CL:$CL,'調査表(全体)'!$O:$O,$ER$1,'調査表(全体)'!$Q:$Q,$A7)</f>
        <v>0</v>
      </c>
      <c r="EU7" s="45">
        <f>SUMIFS('調査表(全体)'!$CM:$CM,'調査表(全体)'!$O:$O,$ER$1,'調査表(全体)'!$Q:$Q,$A7)</f>
        <v>0</v>
      </c>
      <c r="EV7" s="45">
        <f>SUMIFS('調査表(全体)'!$CN:$CN,'調査表(全体)'!$O:$O,$ER$1,'調査表(全体)'!$Q:$Q,$A7)</f>
        <v>0</v>
      </c>
      <c r="EW7" s="46">
        <f>SUMIFS('調査表(全体)'!$CO:$CO,'調査表(全体)'!$O:$O,$ER$1,'調査表(全体)'!$Q:$Q,$A7)</f>
        <v>0</v>
      </c>
      <c r="EY7" s="124"/>
      <c r="EZ7" s="42" t="s">
        <v>213</v>
      </c>
      <c r="FA7" s="43"/>
      <c r="FB7" s="44">
        <f>SUMIFS('調査表(全体)'!$CL:$CL,'調査表(全体)'!$O:$O,$EZ$1,'調査表(全体)'!$Q:$Q,$A7)</f>
        <v>0</v>
      </c>
      <c r="FC7" s="45">
        <f>SUMIFS('調査表(全体)'!$CM:$CM,'調査表(全体)'!$O:$O,$EZ$1,'調査表(全体)'!$Q:$Q,$A7)</f>
        <v>0</v>
      </c>
      <c r="FD7" s="45">
        <f>SUMIFS('調査表(全体)'!$CN:$CN,'調査表(全体)'!$O:$O,$EZ$1,'調査表(全体)'!$Q:$Q,$A7)</f>
        <v>0</v>
      </c>
      <c r="FE7" s="46">
        <f>SUMIFS('調査表(全体)'!$CO:$CO,'調査表(全体)'!$O:$O,$EZ$1,'調査表(全体)'!$Q:$Q,$A7)</f>
        <v>0</v>
      </c>
    </row>
    <row r="8" spans="1:161" x14ac:dyDescent="0.15">
      <c r="A8" s="151">
        <v>2</v>
      </c>
      <c r="C8" s="124"/>
      <c r="D8" s="42" t="s">
        <v>214</v>
      </c>
      <c r="E8" s="43"/>
      <c r="F8" s="44">
        <f>SUMIFS('調査表(全体)'!$CL:$CL,'調査表(全体)'!$O:$O,$D$1,'調査表(全体)'!$Q:$Q,$A8)</f>
        <v>0</v>
      </c>
      <c r="G8" s="45">
        <f>SUMIFS('調査表(全体)'!$CM:$CM,'調査表(全体)'!$O:$O,$D$1,'調査表(全体)'!$Q:$Q,$A8)</f>
        <v>0</v>
      </c>
      <c r="H8" s="45">
        <f>SUMIFS('調査表(全体)'!$CN:$CN,'調査表(全体)'!$O:$O,$D$1,'調査表(全体)'!$Q:$Q,$A8)</f>
        <v>0</v>
      </c>
      <c r="I8" s="46">
        <f>SUMIFS('調査表(全体)'!$CO:$CO,'調査表(全体)'!$O:$O,$D$1,'調査表(全体)'!$Q:$Q,$A8)</f>
        <v>0</v>
      </c>
      <c r="K8" s="124"/>
      <c r="L8" s="42" t="s">
        <v>214</v>
      </c>
      <c r="M8" s="43"/>
      <c r="N8" s="44">
        <f>SUMIFS('調査表(全体)'!$CL:$CL,'調査表(全体)'!$O:$O,$L$1,'調査表(全体)'!$Q:$Q,$A8)</f>
        <v>0</v>
      </c>
      <c r="O8" s="45">
        <f>SUMIFS('調査表(全体)'!$CM:$CM,'調査表(全体)'!$O:$O,$L$1,'調査表(全体)'!$Q:$Q,$A8)</f>
        <v>0</v>
      </c>
      <c r="P8" s="45">
        <f>SUMIFS('調査表(全体)'!$CN:$CN,'調査表(全体)'!$O:$O,$L$1,'調査表(全体)'!$Q:$Q,$A8)</f>
        <v>0</v>
      </c>
      <c r="Q8" s="46">
        <f>SUMIFS('調査表(全体)'!$CO:$CO,'調査表(全体)'!$O:$O,$L$1,'調査表(全体)'!$Q:$Q,$A8)</f>
        <v>0</v>
      </c>
      <c r="R8" s="49"/>
      <c r="S8" s="124"/>
      <c r="T8" s="42" t="s">
        <v>214</v>
      </c>
      <c r="U8" s="43"/>
      <c r="V8" s="44">
        <f>SUMIFS('調査表(全体)'!$CL:$CL,'調査表(全体)'!$O:$O,$T$1,'調査表(全体)'!$Q:$Q,$A8)</f>
        <v>0</v>
      </c>
      <c r="W8" s="45">
        <f>SUMIFS('調査表(全体)'!$CM:$CM,'調査表(全体)'!$O:$O,$T$1,'調査表(全体)'!$Q:$Q,$A8)</f>
        <v>0</v>
      </c>
      <c r="X8" s="45">
        <f>SUMIFS('調査表(全体)'!$CN:$CN,'調査表(全体)'!$O:$O,$T$1,'調査表(全体)'!$Q:$Q,$A8)</f>
        <v>0</v>
      </c>
      <c r="Y8" s="46">
        <f>SUMIFS('調査表(全体)'!$CO:$CO,'調査表(全体)'!$O:$O,$T$1,'調査表(全体)'!$Q:$Q,$A8)</f>
        <v>0</v>
      </c>
      <c r="AA8" s="124"/>
      <c r="AB8" s="42" t="s">
        <v>214</v>
      </c>
      <c r="AC8" s="43"/>
      <c r="AD8" s="44">
        <f>SUMIFS('調査表(全体)'!$CL:$CL,'調査表(全体)'!$O:$O,$AB$1,'調査表(全体)'!$Q:$Q,$A8)</f>
        <v>0</v>
      </c>
      <c r="AE8" s="45">
        <f>SUMIFS('調査表(全体)'!$CM:$CM,'調査表(全体)'!$O:$O,$AB$1,'調査表(全体)'!$Q:$Q,$A8)</f>
        <v>0</v>
      </c>
      <c r="AF8" s="45">
        <f>SUMIFS('調査表(全体)'!$CN:$CN,'調査表(全体)'!$O:$O,$AB$1,'調査表(全体)'!$Q:$Q,$A8)</f>
        <v>0</v>
      </c>
      <c r="AG8" s="46">
        <f>SUMIFS('調査表(全体)'!$CO:$CO,'調査表(全体)'!$O:$O,$AB$1,'調査表(全体)'!$Q:$Q,$A8)</f>
        <v>0</v>
      </c>
      <c r="AI8" s="124"/>
      <c r="AJ8" s="42" t="s">
        <v>214</v>
      </c>
      <c r="AK8" s="43"/>
      <c r="AL8" s="44">
        <f>SUMIFS('調査表(全体)'!$CL:$CL,'調査表(全体)'!$O:$O,$AJ$1,'調査表(全体)'!$Q:$Q,$A8)</f>
        <v>0</v>
      </c>
      <c r="AM8" s="45">
        <f>SUMIFS('調査表(全体)'!$CM:$CM,'調査表(全体)'!$O:$O,$AJ$1,'調査表(全体)'!$Q:$Q,$A8)</f>
        <v>0</v>
      </c>
      <c r="AN8" s="45">
        <f>SUMIFS('調査表(全体)'!$CN:$CN,'調査表(全体)'!$O:$O,$AJ$1,'調査表(全体)'!$Q:$Q,$A8)</f>
        <v>0</v>
      </c>
      <c r="AO8" s="46">
        <f>SUMIFS('調査表(全体)'!$CO:$CO,'調査表(全体)'!$O:$O,$AJ$1,'調査表(全体)'!$Q:$Q,$A8)</f>
        <v>0</v>
      </c>
      <c r="AQ8" s="124"/>
      <c r="AR8" s="42" t="s">
        <v>214</v>
      </c>
      <c r="AS8" s="43"/>
      <c r="AT8" s="44">
        <f>SUMIFS('調査表(全体)'!$CL:$CL,'調査表(全体)'!$O:$O,$AR$1,'調査表(全体)'!$Q:$Q,$A8)</f>
        <v>0</v>
      </c>
      <c r="AU8" s="45">
        <f>SUMIFS('調査表(全体)'!$CM:$CM,'調査表(全体)'!$O:$O,$AR$1,'調査表(全体)'!$Q:$Q,$A8)</f>
        <v>0</v>
      </c>
      <c r="AV8" s="45">
        <f>SUMIFS('調査表(全体)'!$CN:$CN,'調査表(全体)'!$O:$O,$AR$1,'調査表(全体)'!$Q:$Q,$A8)</f>
        <v>0</v>
      </c>
      <c r="AW8" s="46">
        <f>SUMIFS('調査表(全体)'!$CO:$CO,'調査表(全体)'!$O:$O,$AR$1,'調査表(全体)'!$Q:$Q,$A8)</f>
        <v>0</v>
      </c>
      <c r="AY8" s="124"/>
      <c r="AZ8" s="42" t="s">
        <v>214</v>
      </c>
      <c r="BA8" s="43"/>
      <c r="BB8" s="44">
        <f>SUMIFS('調査表(全体)'!$CL:$CL,'調査表(全体)'!$O:$O,$AZ$1,'調査表(全体)'!$Q:$Q,$A8)</f>
        <v>0</v>
      </c>
      <c r="BC8" s="45">
        <f>SUMIFS('調査表(全体)'!$CM:$CM,'調査表(全体)'!$O:$O,$AZ$1,'調査表(全体)'!$Q:$Q,$A8)</f>
        <v>0</v>
      </c>
      <c r="BD8" s="45">
        <f>SUMIFS('調査表(全体)'!$CN:$CN,'調査表(全体)'!$O:$O,$AZ$1,'調査表(全体)'!$Q:$Q,$A8)</f>
        <v>0</v>
      </c>
      <c r="BE8" s="46">
        <f>SUMIFS('調査表(全体)'!$CO:$CO,'調査表(全体)'!$O:$O,$AZ$1,'調査表(全体)'!$Q:$Q,$A8)</f>
        <v>0</v>
      </c>
      <c r="BG8" s="124"/>
      <c r="BH8" s="42" t="s">
        <v>214</v>
      </c>
      <c r="BI8" s="43"/>
      <c r="BJ8" s="44">
        <f>SUMIFS('調査表(全体)'!$CL:$CL,'調査表(全体)'!$O:$O,$BH$1,'調査表(全体)'!$Q:$Q,$A8)</f>
        <v>0</v>
      </c>
      <c r="BK8" s="45">
        <f>SUMIFS('調査表(全体)'!$CM:$CM,'調査表(全体)'!$O:$O,$BH$1,'調査表(全体)'!$Q:$Q,$A8)</f>
        <v>0</v>
      </c>
      <c r="BL8" s="45">
        <f>SUMIFS('調査表(全体)'!$CN:$CN,'調査表(全体)'!$O:$O,$BH$1,'調査表(全体)'!$Q:$Q,$A8)</f>
        <v>0</v>
      </c>
      <c r="BM8" s="46">
        <f>SUMIFS('調査表(全体)'!$CO:$CO,'調査表(全体)'!$O:$O,$BH$1,'調査表(全体)'!$Q:$Q,$A8)</f>
        <v>0</v>
      </c>
      <c r="BO8" s="124"/>
      <c r="BP8" s="42" t="s">
        <v>214</v>
      </c>
      <c r="BQ8" s="43"/>
      <c r="BR8" s="44">
        <f>SUMIFS('調査表(全体)'!$CL:$CL,'調査表(全体)'!$O:$O,$BP$1,'調査表(全体)'!$Q:$Q,$A8)</f>
        <v>0</v>
      </c>
      <c r="BS8" s="45">
        <f>SUMIFS('調査表(全体)'!$CM:$CM,'調査表(全体)'!$O:$O,$BP$1,'調査表(全体)'!$Q:$Q,$A8)</f>
        <v>0</v>
      </c>
      <c r="BT8" s="45">
        <f>SUMIFS('調査表(全体)'!$CN:$CN,'調査表(全体)'!$O:$O,$BP$1,'調査表(全体)'!$Q:$Q,$A8)</f>
        <v>0</v>
      </c>
      <c r="BU8" s="46">
        <f>SUMIFS('調査表(全体)'!$CO:$CO,'調査表(全体)'!$O:$O,$BP$1,'調査表(全体)'!$Q:$Q,$A8)</f>
        <v>0</v>
      </c>
      <c r="BW8" s="124"/>
      <c r="BX8" s="42" t="s">
        <v>214</v>
      </c>
      <c r="BY8" s="43"/>
      <c r="BZ8" s="44">
        <f>SUMIFS('調査表(全体)'!$CL:$CL,'調査表(全体)'!$O:$O,$BX$1,'調査表(全体)'!$Q:$Q,$A8)</f>
        <v>0</v>
      </c>
      <c r="CA8" s="45">
        <f>SUMIFS('調査表(全体)'!$CM:$CM,'調査表(全体)'!$O:$O,$BX$1,'調査表(全体)'!$Q:$Q,$A8)</f>
        <v>0</v>
      </c>
      <c r="CB8" s="45">
        <f>SUMIFS('調査表(全体)'!$CN:$CN,'調査表(全体)'!$O:$O,$BX$1,'調査表(全体)'!$Q:$Q,$A8)</f>
        <v>0</v>
      </c>
      <c r="CC8" s="46">
        <f>SUMIFS('調査表(全体)'!$CO:$CO,'調査表(全体)'!$O:$O,$BX$1,'調査表(全体)'!$Q:$Q,$A8)</f>
        <v>0</v>
      </c>
      <c r="CE8" s="124"/>
      <c r="CF8" s="42" t="s">
        <v>214</v>
      </c>
      <c r="CG8" s="43"/>
      <c r="CH8" s="44">
        <f>SUMIFS('調査表(全体)'!$CL:$CL,'調査表(全体)'!$O:$O,$CF$1,'調査表(全体)'!$Q:$Q,$A8)</f>
        <v>0</v>
      </c>
      <c r="CI8" s="45">
        <f>SUMIFS('調査表(全体)'!$CM:$CM,'調査表(全体)'!$O:$O,$CF$1,'調査表(全体)'!$Q:$Q,$A8)</f>
        <v>0</v>
      </c>
      <c r="CJ8" s="45">
        <f>SUMIFS('調査表(全体)'!$CN:$CN,'調査表(全体)'!$O:$O,$CF$1,'調査表(全体)'!$Q:$Q,$A8)</f>
        <v>0</v>
      </c>
      <c r="CK8" s="46">
        <f>SUMIFS('調査表(全体)'!$CO:$CO,'調査表(全体)'!$O:$O,$CF$1,'調査表(全体)'!$Q:$Q,$A8)</f>
        <v>0</v>
      </c>
      <c r="CM8" s="124"/>
      <c r="CN8" s="42" t="s">
        <v>214</v>
      </c>
      <c r="CO8" s="43"/>
      <c r="CP8" s="44">
        <f>SUMIFS('調査表(全体)'!$CL:$CL,'調査表(全体)'!$O:$O,$CN$1,'調査表(全体)'!$Q:$Q,$A8)</f>
        <v>0</v>
      </c>
      <c r="CQ8" s="45">
        <f>SUMIFS('調査表(全体)'!$CM:$CM,'調査表(全体)'!$O:$O,$CN$1,'調査表(全体)'!$Q:$Q,$A8)</f>
        <v>0</v>
      </c>
      <c r="CR8" s="45">
        <f>SUMIFS('調査表(全体)'!$CN:$CN,'調査表(全体)'!$O:$O,$CN$1,'調査表(全体)'!$Q:$Q,$A8)</f>
        <v>0</v>
      </c>
      <c r="CS8" s="46">
        <f>SUMIFS('調査表(全体)'!$CO:$CO,'調査表(全体)'!$O:$O,$CN$1,'調査表(全体)'!$Q:$Q,$A8)</f>
        <v>0</v>
      </c>
      <c r="CU8" s="124"/>
      <c r="CV8" s="42" t="s">
        <v>214</v>
      </c>
      <c r="CW8" s="43"/>
      <c r="CX8" s="44">
        <f>SUMIFS('調査表(全体)'!$CL:$CL,'調査表(全体)'!$O:$O,$CV$1,'調査表(全体)'!$Q:$Q,$A8)</f>
        <v>0</v>
      </c>
      <c r="CY8" s="45">
        <f>SUMIFS('調査表(全体)'!$CM:$CM,'調査表(全体)'!$O:$O,$CV$1,'調査表(全体)'!$Q:$Q,$A8)</f>
        <v>0</v>
      </c>
      <c r="CZ8" s="45">
        <f>SUMIFS('調査表(全体)'!$CN:$CN,'調査表(全体)'!$O:$O,$CV$1,'調査表(全体)'!$Q:$Q,$A8)</f>
        <v>0</v>
      </c>
      <c r="DA8" s="46">
        <f>SUMIFS('調査表(全体)'!$CO:$CO,'調査表(全体)'!$O:$O,$CV$1,'調査表(全体)'!$Q:$Q,$A8)</f>
        <v>0</v>
      </c>
      <c r="DC8" s="124"/>
      <c r="DD8" s="42" t="s">
        <v>214</v>
      </c>
      <c r="DE8" s="43"/>
      <c r="DF8" s="44">
        <f>SUMIFS('調査表(全体)'!$CL:$CL,'調査表(全体)'!$O:$O,$DD$1,'調査表(全体)'!$Q:$Q,$A8)</f>
        <v>0</v>
      </c>
      <c r="DG8" s="45">
        <f>SUMIFS('調査表(全体)'!$CM:$CM,'調査表(全体)'!$O:$O,$DD$1,'調査表(全体)'!$Q:$Q,$A8)</f>
        <v>0</v>
      </c>
      <c r="DH8" s="45">
        <f>SUMIFS('調査表(全体)'!$CN:$CN,'調査表(全体)'!$O:$O,$DD$1,'調査表(全体)'!$Q:$Q,$A8)</f>
        <v>0</v>
      </c>
      <c r="DI8" s="46">
        <f>SUMIFS('調査表(全体)'!$CO:$CO,'調査表(全体)'!$O:$O,$DD$1,'調査表(全体)'!$Q:$Q,$A8)</f>
        <v>0</v>
      </c>
      <c r="DK8" s="124"/>
      <c r="DL8" s="42" t="s">
        <v>214</v>
      </c>
      <c r="DM8" s="43"/>
      <c r="DN8" s="44">
        <f>SUMIFS('調査表(全体)'!$CL:$CL,'調査表(全体)'!$O:$O,$DN$1,'調査表(全体)'!$Q:$Q,$A8)</f>
        <v>0</v>
      </c>
      <c r="DO8" s="45">
        <f>SUMIFS('調査表(全体)'!$CM:$CM,'調査表(全体)'!$O:$O,$DN$1,'調査表(全体)'!$Q:$Q,$A8)</f>
        <v>0</v>
      </c>
      <c r="DP8" s="45">
        <f>SUMIFS('調査表(全体)'!$CN:$CN,'調査表(全体)'!$O:$O,$DN$1,'調査表(全体)'!$Q:$Q,$A8)</f>
        <v>0</v>
      </c>
      <c r="DQ8" s="46">
        <f>SUMIFS('調査表(全体)'!$CO:$CO,'調査表(全体)'!$O:$O,$DN$1,'調査表(全体)'!$Q:$Q,$A8)</f>
        <v>0</v>
      </c>
      <c r="DS8" s="124"/>
      <c r="DT8" s="42" t="s">
        <v>214</v>
      </c>
      <c r="DU8" s="43"/>
      <c r="DV8" s="44">
        <f>SUMIFS('調査表(全体)'!$CL:$CL,'調査表(全体)'!$O:$O,$DT$1,'調査表(全体)'!$Q:$Q,$A8)</f>
        <v>0</v>
      </c>
      <c r="DW8" s="45">
        <f>SUMIFS('調査表(全体)'!$CM:$CM,'調査表(全体)'!$O:$O,$DT$1,'調査表(全体)'!$Q:$Q,$A8)</f>
        <v>0</v>
      </c>
      <c r="DX8" s="45">
        <f>SUMIFS('調査表(全体)'!$CN:$CN,'調査表(全体)'!$O:$O,$DT$1,'調査表(全体)'!$Q:$Q,$A8)</f>
        <v>0</v>
      </c>
      <c r="DY8" s="46">
        <f>SUMIFS('調査表(全体)'!$CO:$CO,'調査表(全体)'!$O:$O,$DT$1,'調査表(全体)'!$Q:$Q,$A8)</f>
        <v>0</v>
      </c>
      <c r="EA8" s="124"/>
      <c r="EB8" s="42" t="s">
        <v>214</v>
      </c>
      <c r="EC8" s="43"/>
      <c r="ED8" s="44">
        <f>SUMIFS('調査表(全体)'!$CL:$CL,'調査表(全体)'!$O:$O,$EB$1,'調査表(全体)'!$Q:$Q,$A8)</f>
        <v>0</v>
      </c>
      <c r="EE8" s="45">
        <f>SUMIFS('調査表(全体)'!$CM:$CM,'調査表(全体)'!$O:$O,$EB$1,'調査表(全体)'!$Q:$Q,$A8)</f>
        <v>0</v>
      </c>
      <c r="EF8" s="45">
        <f>SUMIFS('調査表(全体)'!$CN:$CN,'調査表(全体)'!$O:$O,$EB$1,'調査表(全体)'!$Q:$Q,$A8)</f>
        <v>0</v>
      </c>
      <c r="EG8" s="46">
        <f>SUMIFS('調査表(全体)'!$CO:$CO,'調査表(全体)'!$O:$O,$EB$1,'調査表(全体)'!$Q:$Q,$A8)</f>
        <v>0</v>
      </c>
      <c r="EI8" s="124"/>
      <c r="EJ8" s="42" t="s">
        <v>214</v>
      </c>
      <c r="EK8" s="43"/>
      <c r="EL8" s="44">
        <f>SUMIFS('調査表(全体)'!$CL:$CL,'調査表(全体)'!$O:$O,$EJ$1,'調査表(全体)'!$Q:$Q,$A8)</f>
        <v>0</v>
      </c>
      <c r="EM8" s="45">
        <f>SUMIFS('調査表(全体)'!$CM:$CM,'調査表(全体)'!$O:$O,$EJ$1,'調査表(全体)'!$Q:$Q,$A8)</f>
        <v>0</v>
      </c>
      <c r="EN8" s="45">
        <f>SUMIFS('調査表(全体)'!$CN:$CN,'調査表(全体)'!$O:$O,$EJ$1,'調査表(全体)'!$Q:$Q,$A8)</f>
        <v>0</v>
      </c>
      <c r="EO8" s="46">
        <f>SUMIFS('調査表(全体)'!$CO:$CO,'調査表(全体)'!$O:$O,$EJ$1,'調査表(全体)'!$Q:$Q,$A8)</f>
        <v>0</v>
      </c>
      <c r="EQ8" s="124"/>
      <c r="ER8" s="42" t="s">
        <v>214</v>
      </c>
      <c r="ES8" s="43"/>
      <c r="ET8" s="44">
        <f>SUMIFS('調査表(全体)'!$CL:$CL,'調査表(全体)'!$O:$O,$ER$1,'調査表(全体)'!$Q:$Q,$A8)</f>
        <v>0</v>
      </c>
      <c r="EU8" s="45">
        <f>SUMIFS('調査表(全体)'!$CM:$CM,'調査表(全体)'!$O:$O,$ER$1,'調査表(全体)'!$Q:$Q,$A8)</f>
        <v>0</v>
      </c>
      <c r="EV8" s="45">
        <f>SUMIFS('調査表(全体)'!$CN:$CN,'調査表(全体)'!$O:$O,$ER$1,'調査表(全体)'!$Q:$Q,$A8)</f>
        <v>0</v>
      </c>
      <c r="EW8" s="46">
        <f>SUMIFS('調査表(全体)'!$CO:$CO,'調査表(全体)'!$O:$O,$ER$1,'調査表(全体)'!$Q:$Q,$A8)</f>
        <v>0</v>
      </c>
      <c r="EY8" s="124"/>
      <c r="EZ8" s="42" t="s">
        <v>214</v>
      </c>
      <c r="FA8" s="43"/>
      <c r="FB8" s="44">
        <f>SUMIFS('調査表(全体)'!$CL:$CL,'調査表(全体)'!$O:$O,$EZ$1,'調査表(全体)'!$Q:$Q,$A8)</f>
        <v>0</v>
      </c>
      <c r="FC8" s="45">
        <f>SUMIFS('調査表(全体)'!$CM:$CM,'調査表(全体)'!$O:$O,$EZ$1,'調査表(全体)'!$Q:$Q,$A8)</f>
        <v>0</v>
      </c>
      <c r="FD8" s="45">
        <f>SUMIFS('調査表(全体)'!$CN:$CN,'調査表(全体)'!$O:$O,$EZ$1,'調査表(全体)'!$Q:$Q,$A8)</f>
        <v>0</v>
      </c>
      <c r="FE8" s="46">
        <f>SUMIFS('調査表(全体)'!$CO:$CO,'調査表(全体)'!$O:$O,$EZ$1,'調査表(全体)'!$Q:$Q,$A8)</f>
        <v>0</v>
      </c>
    </row>
    <row r="9" spans="1:161" x14ac:dyDescent="0.15">
      <c r="A9" s="151">
        <v>3</v>
      </c>
      <c r="C9" s="124"/>
      <c r="D9" s="42" t="s">
        <v>215</v>
      </c>
      <c r="E9" s="43"/>
      <c r="F9" s="44">
        <f>SUMIFS('調査表(全体)'!$CL:$CL,'調査表(全体)'!$O:$O,$D$1,'調査表(全体)'!$Q:$Q,$A9)</f>
        <v>0</v>
      </c>
      <c r="G9" s="45">
        <f>SUMIFS('調査表(全体)'!$CM:$CM,'調査表(全体)'!$O:$O,$D$1,'調査表(全体)'!$Q:$Q,$A9)</f>
        <v>0</v>
      </c>
      <c r="H9" s="45">
        <f>SUMIFS('調査表(全体)'!$CN:$CN,'調査表(全体)'!$O:$O,$D$1,'調査表(全体)'!$Q:$Q,$A9)</f>
        <v>0</v>
      </c>
      <c r="I9" s="46">
        <f>SUMIFS('調査表(全体)'!$CO:$CO,'調査表(全体)'!$O:$O,$D$1,'調査表(全体)'!$Q:$Q,$A9)</f>
        <v>0</v>
      </c>
      <c r="K9" s="124"/>
      <c r="L9" s="42" t="s">
        <v>215</v>
      </c>
      <c r="M9" s="43"/>
      <c r="N9" s="44">
        <f>SUMIFS('調査表(全体)'!$CL:$CL,'調査表(全体)'!$O:$O,$L$1,'調査表(全体)'!$Q:$Q,$A9)</f>
        <v>0</v>
      </c>
      <c r="O9" s="45">
        <f>SUMIFS('調査表(全体)'!$CM:$CM,'調査表(全体)'!$O:$O,$L$1,'調査表(全体)'!$Q:$Q,$A9)</f>
        <v>0</v>
      </c>
      <c r="P9" s="45">
        <f>SUMIFS('調査表(全体)'!$CN:$CN,'調査表(全体)'!$O:$O,$L$1,'調査表(全体)'!$Q:$Q,$A9)</f>
        <v>0</v>
      </c>
      <c r="Q9" s="46">
        <f>SUMIFS('調査表(全体)'!$CO:$CO,'調査表(全体)'!$O:$O,$L$1,'調査表(全体)'!$Q:$Q,$A9)</f>
        <v>0</v>
      </c>
      <c r="R9" s="49"/>
      <c r="S9" s="124"/>
      <c r="T9" s="42" t="s">
        <v>215</v>
      </c>
      <c r="U9" s="43"/>
      <c r="V9" s="44">
        <f>SUMIFS('調査表(全体)'!$CL:$CL,'調査表(全体)'!$O:$O,$T$1,'調査表(全体)'!$Q:$Q,$A9)</f>
        <v>0</v>
      </c>
      <c r="W9" s="45">
        <f>SUMIFS('調査表(全体)'!$CM:$CM,'調査表(全体)'!$O:$O,$T$1,'調査表(全体)'!$Q:$Q,$A9)</f>
        <v>0</v>
      </c>
      <c r="X9" s="45">
        <f>SUMIFS('調査表(全体)'!$CN:$CN,'調査表(全体)'!$O:$O,$T$1,'調査表(全体)'!$Q:$Q,$A9)</f>
        <v>0</v>
      </c>
      <c r="Y9" s="46">
        <f>SUMIFS('調査表(全体)'!$CO:$CO,'調査表(全体)'!$O:$O,$T$1,'調査表(全体)'!$Q:$Q,$A9)</f>
        <v>0</v>
      </c>
      <c r="AA9" s="124"/>
      <c r="AB9" s="42" t="s">
        <v>215</v>
      </c>
      <c r="AC9" s="43"/>
      <c r="AD9" s="44">
        <f>SUMIFS('調査表(全体)'!$CL:$CL,'調査表(全体)'!$O:$O,$AB$1,'調査表(全体)'!$Q:$Q,$A9)</f>
        <v>0</v>
      </c>
      <c r="AE9" s="45">
        <f>SUMIFS('調査表(全体)'!$CM:$CM,'調査表(全体)'!$O:$O,$AB$1,'調査表(全体)'!$Q:$Q,$A9)</f>
        <v>0</v>
      </c>
      <c r="AF9" s="45">
        <f>SUMIFS('調査表(全体)'!$CN:$CN,'調査表(全体)'!$O:$O,$AB$1,'調査表(全体)'!$Q:$Q,$A9)</f>
        <v>0</v>
      </c>
      <c r="AG9" s="46">
        <f>SUMIFS('調査表(全体)'!$CO:$CO,'調査表(全体)'!$O:$O,$AB$1,'調査表(全体)'!$Q:$Q,$A9)</f>
        <v>0</v>
      </c>
      <c r="AI9" s="124"/>
      <c r="AJ9" s="42" t="s">
        <v>215</v>
      </c>
      <c r="AK9" s="43"/>
      <c r="AL9" s="44">
        <f>SUMIFS('調査表(全体)'!$CL:$CL,'調査表(全体)'!$O:$O,$AJ$1,'調査表(全体)'!$Q:$Q,$A9)</f>
        <v>0</v>
      </c>
      <c r="AM9" s="45">
        <f>SUMIFS('調査表(全体)'!$CM:$CM,'調査表(全体)'!$O:$O,$AJ$1,'調査表(全体)'!$Q:$Q,$A9)</f>
        <v>0</v>
      </c>
      <c r="AN9" s="45">
        <f>SUMIFS('調査表(全体)'!$CN:$CN,'調査表(全体)'!$O:$O,$AJ$1,'調査表(全体)'!$Q:$Q,$A9)</f>
        <v>0</v>
      </c>
      <c r="AO9" s="46">
        <f>SUMIFS('調査表(全体)'!$CO:$CO,'調査表(全体)'!$O:$O,$AJ$1,'調査表(全体)'!$Q:$Q,$A9)</f>
        <v>0</v>
      </c>
      <c r="AQ9" s="124"/>
      <c r="AR9" s="42" t="s">
        <v>215</v>
      </c>
      <c r="AS9" s="43"/>
      <c r="AT9" s="44">
        <f>SUMIFS('調査表(全体)'!$CL:$CL,'調査表(全体)'!$O:$O,$AR$1,'調査表(全体)'!$Q:$Q,$A9)</f>
        <v>0</v>
      </c>
      <c r="AU9" s="45">
        <f>SUMIFS('調査表(全体)'!$CM:$CM,'調査表(全体)'!$O:$O,$AR$1,'調査表(全体)'!$Q:$Q,$A9)</f>
        <v>0</v>
      </c>
      <c r="AV9" s="45">
        <f>SUMIFS('調査表(全体)'!$CN:$CN,'調査表(全体)'!$O:$O,$AR$1,'調査表(全体)'!$Q:$Q,$A9)</f>
        <v>0</v>
      </c>
      <c r="AW9" s="46">
        <f>SUMIFS('調査表(全体)'!$CO:$CO,'調査表(全体)'!$O:$O,$AR$1,'調査表(全体)'!$Q:$Q,$A9)</f>
        <v>0</v>
      </c>
      <c r="AY9" s="124"/>
      <c r="AZ9" s="42" t="s">
        <v>215</v>
      </c>
      <c r="BA9" s="43"/>
      <c r="BB9" s="44">
        <f>SUMIFS('調査表(全体)'!$CL:$CL,'調査表(全体)'!$O:$O,$AZ$1,'調査表(全体)'!$Q:$Q,$A9)</f>
        <v>0</v>
      </c>
      <c r="BC9" s="45">
        <f>SUMIFS('調査表(全体)'!$CM:$CM,'調査表(全体)'!$O:$O,$AZ$1,'調査表(全体)'!$Q:$Q,$A9)</f>
        <v>0</v>
      </c>
      <c r="BD9" s="45">
        <f>SUMIFS('調査表(全体)'!$CN:$CN,'調査表(全体)'!$O:$O,$AZ$1,'調査表(全体)'!$Q:$Q,$A9)</f>
        <v>0</v>
      </c>
      <c r="BE9" s="46">
        <f>SUMIFS('調査表(全体)'!$CO:$CO,'調査表(全体)'!$O:$O,$AZ$1,'調査表(全体)'!$Q:$Q,$A9)</f>
        <v>0</v>
      </c>
      <c r="BG9" s="124"/>
      <c r="BH9" s="42" t="s">
        <v>215</v>
      </c>
      <c r="BI9" s="43"/>
      <c r="BJ9" s="44">
        <f>SUMIFS('調査表(全体)'!$CL:$CL,'調査表(全体)'!$O:$O,$BH$1,'調査表(全体)'!$Q:$Q,$A9)</f>
        <v>0</v>
      </c>
      <c r="BK9" s="45">
        <f>SUMIFS('調査表(全体)'!$CM:$CM,'調査表(全体)'!$O:$O,$BH$1,'調査表(全体)'!$Q:$Q,$A9)</f>
        <v>0</v>
      </c>
      <c r="BL9" s="45">
        <f>SUMIFS('調査表(全体)'!$CN:$CN,'調査表(全体)'!$O:$O,$BH$1,'調査表(全体)'!$Q:$Q,$A9)</f>
        <v>0</v>
      </c>
      <c r="BM9" s="46">
        <f>SUMIFS('調査表(全体)'!$CO:$CO,'調査表(全体)'!$O:$O,$BH$1,'調査表(全体)'!$Q:$Q,$A9)</f>
        <v>0</v>
      </c>
      <c r="BO9" s="124"/>
      <c r="BP9" s="42" t="s">
        <v>215</v>
      </c>
      <c r="BQ9" s="43"/>
      <c r="BR9" s="44">
        <f>SUMIFS('調査表(全体)'!$CL:$CL,'調査表(全体)'!$O:$O,$BP$1,'調査表(全体)'!$Q:$Q,$A9)</f>
        <v>0</v>
      </c>
      <c r="BS9" s="45">
        <f>SUMIFS('調査表(全体)'!$CM:$CM,'調査表(全体)'!$O:$O,$BP$1,'調査表(全体)'!$Q:$Q,$A9)</f>
        <v>0</v>
      </c>
      <c r="BT9" s="45">
        <f>SUMIFS('調査表(全体)'!$CN:$CN,'調査表(全体)'!$O:$O,$BP$1,'調査表(全体)'!$Q:$Q,$A9)</f>
        <v>0</v>
      </c>
      <c r="BU9" s="46">
        <f>SUMIFS('調査表(全体)'!$CO:$CO,'調査表(全体)'!$O:$O,$BP$1,'調査表(全体)'!$Q:$Q,$A9)</f>
        <v>0</v>
      </c>
      <c r="BW9" s="124"/>
      <c r="BX9" s="42" t="s">
        <v>215</v>
      </c>
      <c r="BY9" s="43"/>
      <c r="BZ9" s="44">
        <f>SUMIFS('調査表(全体)'!$CL:$CL,'調査表(全体)'!$O:$O,$BX$1,'調査表(全体)'!$Q:$Q,$A9)</f>
        <v>0</v>
      </c>
      <c r="CA9" s="45">
        <f>SUMIFS('調査表(全体)'!$CM:$CM,'調査表(全体)'!$O:$O,$BX$1,'調査表(全体)'!$Q:$Q,$A9)</f>
        <v>0</v>
      </c>
      <c r="CB9" s="45">
        <f>SUMIFS('調査表(全体)'!$CN:$CN,'調査表(全体)'!$O:$O,$BX$1,'調査表(全体)'!$Q:$Q,$A9)</f>
        <v>0</v>
      </c>
      <c r="CC9" s="46">
        <f>SUMIFS('調査表(全体)'!$CO:$CO,'調査表(全体)'!$O:$O,$BX$1,'調査表(全体)'!$Q:$Q,$A9)</f>
        <v>0</v>
      </c>
      <c r="CE9" s="124"/>
      <c r="CF9" s="42" t="s">
        <v>215</v>
      </c>
      <c r="CG9" s="43"/>
      <c r="CH9" s="44">
        <f>SUMIFS('調査表(全体)'!$CL:$CL,'調査表(全体)'!$O:$O,$CF$1,'調査表(全体)'!$Q:$Q,$A9)</f>
        <v>0</v>
      </c>
      <c r="CI9" s="45">
        <f>SUMIFS('調査表(全体)'!$CM:$CM,'調査表(全体)'!$O:$O,$CF$1,'調査表(全体)'!$Q:$Q,$A9)</f>
        <v>0</v>
      </c>
      <c r="CJ9" s="45">
        <f>SUMIFS('調査表(全体)'!$CN:$CN,'調査表(全体)'!$O:$O,$CF$1,'調査表(全体)'!$Q:$Q,$A9)</f>
        <v>0</v>
      </c>
      <c r="CK9" s="46">
        <f>SUMIFS('調査表(全体)'!$CO:$CO,'調査表(全体)'!$O:$O,$CF$1,'調査表(全体)'!$Q:$Q,$A9)</f>
        <v>0</v>
      </c>
      <c r="CM9" s="124"/>
      <c r="CN9" s="42" t="s">
        <v>215</v>
      </c>
      <c r="CO9" s="43"/>
      <c r="CP9" s="44">
        <f>SUMIFS('調査表(全体)'!$CL:$CL,'調査表(全体)'!$O:$O,$CN$1,'調査表(全体)'!$Q:$Q,$A9)</f>
        <v>0</v>
      </c>
      <c r="CQ9" s="45">
        <f>SUMIFS('調査表(全体)'!$CM:$CM,'調査表(全体)'!$O:$O,$CN$1,'調査表(全体)'!$Q:$Q,$A9)</f>
        <v>0</v>
      </c>
      <c r="CR9" s="45">
        <f>SUMIFS('調査表(全体)'!$CN:$CN,'調査表(全体)'!$O:$O,$CN$1,'調査表(全体)'!$Q:$Q,$A9)</f>
        <v>0</v>
      </c>
      <c r="CS9" s="46">
        <f>SUMIFS('調査表(全体)'!$CO:$CO,'調査表(全体)'!$O:$O,$CN$1,'調査表(全体)'!$Q:$Q,$A9)</f>
        <v>0</v>
      </c>
      <c r="CU9" s="124"/>
      <c r="CV9" s="42" t="s">
        <v>215</v>
      </c>
      <c r="CW9" s="43"/>
      <c r="CX9" s="44">
        <f>SUMIFS('調査表(全体)'!$CL:$CL,'調査表(全体)'!$O:$O,$CV$1,'調査表(全体)'!$Q:$Q,$A9)</f>
        <v>0</v>
      </c>
      <c r="CY9" s="45">
        <f>SUMIFS('調査表(全体)'!$CM:$CM,'調査表(全体)'!$O:$O,$CV$1,'調査表(全体)'!$Q:$Q,$A9)</f>
        <v>0</v>
      </c>
      <c r="CZ9" s="45">
        <f>SUMIFS('調査表(全体)'!$CN:$CN,'調査表(全体)'!$O:$O,$CV$1,'調査表(全体)'!$Q:$Q,$A9)</f>
        <v>0</v>
      </c>
      <c r="DA9" s="46">
        <f>SUMIFS('調査表(全体)'!$CO:$CO,'調査表(全体)'!$O:$O,$CV$1,'調査表(全体)'!$Q:$Q,$A9)</f>
        <v>0</v>
      </c>
      <c r="DC9" s="124"/>
      <c r="DD9" s="42" t="s">
        <v>215</v>
      </c>
      <c r="DE9" s="43"/>
      <c r="DF9" s="44">
        <f>SUMIFS('調査表(全体)'!$CL:$CL,'調査表(全体)'!$O:$O,$DD$1,'調査表(全体)'!$Q:$Q,$A9)</f>
        <v>0</v>
      </c>
      <c r="DG9" s="45">
        <f>SUMIFS('調査表(全体)'!$CM:$CM,'調査表(全体)'!$O:$O,$DD$1,'調査表(全体)'!$Q:$Q,$A9)</f>
        <v>0</v>
      </c>
      <c r="DH9" s="45">
        <f>SUMIFS('調査表(全体)'!$CN:$CN,'調査表(全体)'!$O:$O,$DD$1,'調査表(全体)'!$Q:$Q,$A9)</f>
        <v>0</v>
      </c>
      <c r="DI9" s="46">
        <f>SUMIFS('調査表(全体)'!$CO:$CO,'調査表(全体)'!$O:$O,$DD$1,'調査表(全体)'!$Q:$Q,$A9)</f>
        <v>0</v>
      </c>
      <c r="DK9" s="124"/>
      <c r="DL9" s="42" t="s">
        <v>215</v>
      </c>
      <c r="DM9" s="43"/>
      <c r="DN9" s="44">
        <f>SUMIFS('調査表(全体)'!$CL:$CL,'調査表(全体)'!$O:$O,$DN$1,'調査表(全体)'!$Q:$Q,$A9)</f>
        <v>0</v>
      </c>
      <c r="DO9" s="45">
        <f>SUMIFS('調査表(全体)'!$CM:$CM,'調査表(全体)'!$O:$O,$DN$1,'調査表(全体)'!$Q:$Q,$A9)</f>
        <v>0</v>
      </c>
      <c r="DP9" s="45">
        <f>SUMIFS('調査表(全体)'!$CN:$CN,'調査表(全体)'!$O:$O,$DN$1,'調査表(全体)'!$Q:$Q,$A9)</f>
        <v>0</v>
      </c>
      <c r="DQ9" s="46">
        <f>SUMIFS('調査表(全体)'!$CO:$CO,'調査表(全体)'!$O:$O,$DN$1,'調査表(全体)'!$Q:$Q,$A9)</f>
        <v>0</v>
      </c>
      <c r="DS9" s="124"/>
      <c r="DT9" s="42" t="s">
        <v>215</v>
      </c>
      <c r="DU9" s="43"/>
      <c r="DV9" s="44">
        <f>SUMIFS('調査表(全体)'!$CL:$CL,'調査表(全体)'!$O:$O,$DT$1,'調査表(全体)'!$Q:$Q,$A9)</f>
        <v>0</v>
      </c>
      <c r="DW9" s="45">
        <f>SUMIFS('調査表(全体)'!$CM:$CM,'調査表(全体)'!$O:$O,$DT$1,'調査表(全体)'!$Q:$Q,$A9)</f>
        <v>0</v>
      </c>
      <c r="DX9" s="45">
        <f>SUMIFS('調査表(全体)'!$CN:$CN,'調査表(全体)'!$O:$O,$DT$1,'調査表(全体)'!$Q:$Q,$A9)</f>
        <v>0</v>
      </c>
      <c r="DY9" s="46">
        <f>SUMIFS('調査表(全体)'!$CO:$CO,'調査表(全体)'!$O:$O,$DT$1,'調査表(全体)'!$Q:$Q,$A9)</f>
        <v>0</v>
      </c>
      <c r="EA9" s="124"/>
      <c r="EB9" s="42" t="s">
        <v>215</v>
      </c>
      <c r="EC9" s="43"/>
      <c r="ED9" s="44">
        <f>SUMIFS('調査表(全体)'!$CL:$CL,'調査表(全体)'!$O:$O,$EB$1,'調査表(全体)'!$Q:$Q,$A9)</f>
        <v>0</v>
      </c>
      <c r="EE9" s="45">
        <f>SUMIFS('調査表(全体)'!$CM:$CM,'調査表(全体)'!$O:$O,$EB$1,'調査表(全体)'!$Q:$Q,$A9)</f>
        <v>0</v>
      </c>
      <c r="EF9" s="45">
        <f>SUMIFS('調査表(全体)'!$CN:$CN,'調査表(全体)'!$O:$O,$EB$1,'調査表(全体)'!$Q:$Q,$A9)</f>
        <v>0</v>
      </c>
      <c r="EG9" s="46">
        <f>SUMIFS('調査表(全体)'!$CO:$CO,'調査表(全体)'!$O:$O,$EB$1,'調査表(全体)'!$Q:$Q,$A9)</f>
        <v>0</v>
      </c>
      <c r="EI9" s="124"/>
      <c r="EJ9" s="42" t="s">
        <v>215</v>
      </c>
      <c r="EK9" s="43"/>
      <c r="EL9" s="44">
        <f>SUMIFS('調査表(全体)'!$CL:$CL,'調査表(全体)'!$O:$O,$EJ$1,'調査表(全体)'!$Q:$Q,$A9)</f>
        <v>0</v>
      </c>
      <c r="EM9" s="45">
        <f>SUMIFS('調査表(全体)'!$CM:$CM,'調査表(全体)'!$O:$O,$EJ$1,'調査表(全体)'!$Q:$Q,$A9)</f>
        <v>0</v>
      </c>
      <c r="EN9" s="45">
        <f>SUMIFS('調査表(全体)'!$CN:$CN,'調査表(全体)'!$O:$O,$EJ$1,'調査表(全体)'!$Q:$Q,$A9)</f>
        <v>0</v>
      </c>
      <c r="EO9" s="46">
        <f>SUMIFS('調査表(全体)'!$CO:$CO,'調査表(全体)'!$O:$O,$EJ$1,'調査表(全体)'!$Q:$Q,$A9)</f>
        <v>0</v>
      </c>
      <c r="EQ9" s="124"/>
      <c r="ER9" s="42" t="s">
        <v>215</v>
      </c>
      <c r="ES9" s="43"/>
      <c r="ET9" s="44">
        <f>SUMIFS('調査表(全体)'!$CL:$CL,'調査表(全体)'!$O:$O,$ER$1,'調査表(全体)'!$Q:$Q,$A9)</f>
        <v>0</v>
      </c>
      <c r="EU9" s="45">
        <f>SUMIFS('調査表(全体)'!$CM:$CM,'調査表(全体)'!$O:$O,$ER$1,'調査表(全体)'!$Q:$Q,$A9)</f>
        <v>0</v>
      </c>
      <c r="EV9" s="45">
        <f>SUMIFS('調査表(全体)'!$CN:$CN,'調査表(全体)'!$O:$O,$ER$1,'調査表(全体)'!$Q:$Q,$A9)</f>
        <v>0</v>
      </c>
      <c r="EW9" s="46">
        <f>SUMIFS('調査表(全体)'!$CO:$CO,'調査表(全体)'!$O:$O,$ER$1,'調査表(全体)'!$Q:$Q,$A9)</f>
        <v>0</v>
      </c>
      <c r="EY9" s="124"/>
      <c r="EZ9" s="42" t="s">
        <v>215</v>
      </c>
      <c r="FA9" s="43"/>
      <c r="FB9" s="44">
        <f>SUMIFS('調査表(全体)'!$CL:$CL,'調査表(全体)'!$O:$O,$EZ$1,'調査表(全体)'!$Q:$Q,$A9)</f>
        <v>0</v>
      </c>
      <c r="FC9" s="45">
        <f>SUMIFS('調査表(全体)'!$CM:$CM,'調査表(全体)'!$O:$O,$EZ$1,'調査表(全体)'!$Q:$Q,$A9)</f>
        <v>0</v>
      </c>
      <c r="FD9" s="45">
        <f>SUMIFS('調査表(全体)'!$CN:$CN,'調査表(全体)'!$O:$O,$EZ$1,'調査表(全体)'!$Q:$Q,$A9)</f>
        <v>0</v>
      </c>
      <c r="FE9" s="46">
        <f>SUMIFS('調査表(全体)'!$CO:$CO,'調査表(全体)'!$O:$O,$EZ$1,'調査表(全体)'!$Q:$Q,$A9)</f>
        <v>0</v>
      </c>
    </row>
    <row r="10" spans="1:161" x14ac:dyDescent="0.15">
      <c r="A10" s="151">
        <v>4</v>
      </c>
      <c r="C10" s="124"/>
      <c r="D10" s="42" t="s">
        <v>216</v>
      </c>
      <c r="E10" s="43"/>
      <c r="F10" s="44">
        <f>SUMIFS('調査表(全体)'!$CL:$CL,'調査表(全体)'!$O:$O,$D$1,'調査表(全体)'!$Q:$Q,$A10)</f>
        <v>0</v>
      </c>
      <c r="G10" s="45">
        <f>SUMIFS('調査表(全体)'!$CM:$CM,'調査表(全体)'!$O:$O,$D$1,'調査表(全体)'!$Q:$Q,$A10)</f>
        <v>0</v>
      </c>
      <c r="H10" s="45">
        <f>SUMIFS('調査表(全体)'!$CN:$CN,'調査表(全体)'!$O:$O,$D$1,'調査表(全体)'!$Q:$Q,$A10)</f>
        <v>0</v>
      </c>
      <c r="I10" s="46">
        <f>SUMIFS('調査表(全体)'!$CO:$CO,'調査表(全体)'!$O:$O,$D$1,'調査表(全体)'!$Q:$Q,$A10)</f>
        <v>0</v>
      </c>
      <c r="K10" s="124"/>
      <c r="L10" s="42" t="s">
        <v>216</v>
      </c>
      <c r="M10" s="43"/>
      <c r="N10" s="44">
        <f>SUMIFS('調査表(全体)'!$CL:$CL,'調査表(全体)'!$O:$O,$L$1,'調査表(全体)'!$Q:$Q,$A10)</f>
        <v>0</v>
      </c>
      <c r="O10" s="45">
        <f>SUMIFS('調査表(全体)'!$CM:$CM,'調査表(全体)'!$O:$O,$L$1,'調査表(全体)'!$Q:$Q,$A10)</f>
        <v>0</v>
      </c>
      <c r="P10" s="45">
        <f>SUMIFS('調査表(全体)'!$CN:$CN,'調査表(全体)'!$O:$O,$L$1,'調査表(全体)'!$Q:$Q,$A10)</f>
        <v>0</v>
      </c>
      <c r="Q10" s="46">
        <f>SUMIFS('調査表(全体)'!$CO:$CO,'調査表(全体)'!$O:$O,$L$1,'調査表(全体)'!$Q:$Q,$A10)</f>
        <v>0</v>
      </c>
      <c r="R10" s="49"/>
      <c r="S10" s="124"/>
      <c r="T10" s="42" t="s">
        <v>216</v>
      </c>
      <c r="U10" s="43"/>
      <c r="V10" s="44">
        <f>SUMIFS('調査表(全体)'!$CL:$CL,'調査表(全体)'!$O:$O,$T$1,'調査表(全体)'!$Q:$Q,$A10)</f>
        <v>0</v>
      </c>
      <c r="W10" s="45">
        <f>SUMIFS('調査表(全体)'!$CM:$CM,'調査表(全体)'!$O:$O,$T$1,'調査表(全体)'!$Q:$Q,$A10)</f>
        <v>0</v>
      </c>
      <c r="X10" s="45">
        <f>SUMIFS('調査表(全体)'!$CN:$CN,'調査表(全体)'!$O:$O,$T$1,'調査表(全体)'!$Q:$Q,$A10)</f>
        <v>0</v>
      </c>
      <c r="Y10" s="46">
        <f>SUMIFS('調査表(全体)'!$CO:$CO,'調査表(全体)'!$O:$O,$T$1,'調査表(全体)'!$Q:$Q,$A10)</f>
        <v>0</v>
      </c>
      <c r="AA10" s="124"/>
      <c r="AB10" s="42" t="s">
        <v>216</v>
      </c>
      <c r="AC10" s="43"/>
      <c r="AD10" s="44">
        <f>SUMIFS('調査表(全体)'!$CL:$CL,'調査表(全体)'!$O:$O,$AB$1,'調査表(全体)'!$Q:$Q,$A10)</f>
        <v>0</v>
      </c>
      <c r="AE10" s="45">
        <f>SUMIFS('調査表(全体)'!$CM:$CM,'調査表(全体)'!$O:$O,$AB$1,'調査表(全体)'!$Q:$Q,$A10)</f>
        <v>0</v>
      </c>
      <c r="AF10" s="45">
        <f>SUMIFS('調査表(全体)'!$CN:$CN,'調査表(全体)'!$O:$O,$AB$1,'調査表(全体)'!$Q:$Q,$A10)</f>
        <v>0</v>
      </c>
      <c r="AG10" s="46">
        <f>SUMIFS('調査表(全体)'!$CO:$CO,'調査表(全体)'!$O:$O,$AB$1,'調査表(全体)'!$Q:$Q,$A10)</f>
        <v>0</v>
      </c>
      <c r="AI10" s="124"/>
      <c r="AJ10" s="42" t="s">
        <v>216</v>
      </c>
      <c r="AK10" s="43"/>
      <c r="AL10" s="44">
        <f>SUMIFS('調査表(全体)'!$CL:$CL,'調査表(全体)'!$O:$O,$AJ$1,'調査表(全体)'!$Q:$Q,$A10)</f>
        <v>0</v>
      </c>
      <c r="AM10" s="45">
        <f>SUMIFS('調査表(全体)'!$CM:$CM,'調査表(全体)'!$O:$O,$AJ$1,'調査表(全体)'!$Q:$Q,$A10)</f>
        <v>0</v>
      </c>
      <c r="AN10" s="45">
        <f>SUMIFS('調査表(全体)'!$CN:$CN,'調査表(全体)'!$O:$O,$AJ$1,'調査表(全体)'!$Q:$Q,$A10)</f>
        <v>0</v>
      </c>
      <c r="AO10" s="46">
        <f>SUMIFS('調査表(全体)'!$CO:$CO,'調査表(全体)'!$O:$O,$AJ$1,'調査表(全体)'!$Q:$Q,$A10)</f>
        <v>0</v>
      </c>
      <c r="AQ10" s="124"/>
      <c r="AR10" s="42" t="s">
        <v>216</v>
      </c>
      <c r="AS10" s="43"/>
      <c r="AT10" s="44">
        <f>SUMIFS('調査表(全体)'!$CL:$CL,'調査表(全体)'!$O:$O,$AR$1,'調査表(全体)'!$Q:$Q,$A10)</f>
        <v>0</v>
      </c>
      <c r="AU10" s="45">
        <f>SUMIFS('調査表(全体)'!$CM:$CM,'調査表(全体)'!$O:$O,$AR$1,'調査表(全体)'!$Q:$Q,$A10)</f>
        <v>0</v>
      </c>
      <c r="AV10" s="45">
        <f>SUMIFS('調査表(全体)'!$CN:$CN,'調査表(全体)'!$O:$O,$AR$1,'調査表(全体)'!$Q:$Q,$A10)</f>
        <v>0</v>
      </c>
      <c r="AW10" s="46">
        <f>SUMIFS('調査表(全体)'!$CO:$CO,'調査表(全体)'!$O:$O,$AR$1,'調査表(全体)'!$Q:$Q,$A10)</f>
        <v>0</v>
      </c>
      <c r="AY10" s="124"/>
      <c r="AZ10" s="42" t="s">
        <v>216</v>
      </c>
      <c r="BA10" s="43"/>
      <c r="BB10" s="44">
        <f>SUMIFS('調査表(全体)'!$CL:$CL,'調査表(全体)'!$O:$O,$AZ$1,'調査表(全体)'!$Q:$Q,$A10)</f>
        <v>0</v>
      </c>
      <c r="BC10" s="45">
        <f>SUMIFS('調査表(全体)'!$CM:$CM,'調査表(全体)'!$O:$O,$AZ$1,'調査表(全体)'!$Q:$Q,$A10)</f>
        <v>0</v>
      </c>
      <c r="BD10" s="45">
        <f>SUMIFS('調査表(全体)'!$CN:$CN,'調査表(全体)'!$O:$O,$AZ$1,'調査表(全体)'!$Q:$Q,$A10)</f>
        <v>0</v>
      </c>
      <c r="BE10" s="46">
        <f>SUMIFS('調査表(全体)'!$CO:$CO,'調査表(全体)'!$O:$O,$AZ$1,'調査表(全体)'!$Q:$Q,$A10)</f>
        <v>0</v>
      </c>
      <c r="BG10" s="124"/>
      <c r="BH10" s="42" t="s">
        <v>216</v>
      </c>
      <c r="BI10" s="43"/>
      <c r="BJ10" s="44">
        <f>SUMIFS('調査表(全体)'!$CL:$CL,'調査表(全体)'!$O:$O,$BH$1,'調査表(全体)'!$Q:$Q,$A10)</f>
        <v>0</v>
      </c>
      <c r="BK10" s="45">
        <f>SUMIFS('調査表(全体)'!$CM:$CM,'調査表(全体)'!$O:$O,$BH$1,'調査表(全体)'!$Q:$Q,$A10)</f>
        <v>0</v>
      </c>
      <c r="BL10" s="45">
        <f>SUMIFS('調査表(全体)'!$CN:$CN,'調査表(全体)'!$O:$O,$BH$1,'調査表(全体)'!$Q:$Q,$A10)</f>
        <v>0</v>
      </c>
      <c r="BM10" s="46">
        <f>SUMIFS('調査表(全体)'!$CO:$CO,'調査表(全体)'!$O:$O,$BH$1,'調査表(全体)'!$Q:$Q,$A10)</f>
        <v>0</v>
      </c>
      <c r="BO10" s="124"/>
      <c r="BP10" s="42" t="s">
        <v>216</v>
      </c>
      <c r="BQ10" s="43"/>
      <c r="BR10" s="44">
        <f>SUMIFS('調査表(全体)'!$CL:$CL,'調査表(全体)'!$O:$O,$BP$1,'調査表(全体)'!$Q:$Q,$A10)</f>
        <v>0</v>
      </c>
      <c r="BS10" s="45">
        <f>SUMIFS('調査表(全体)'!$CM:$CM,'調査表(全体)'!$O:$O,$BP$1,'調査表(全体)'!$Q:$Q,$A10)</f>
        <v>0</v>
      </c>
      <c r="BT10" s="45">
        <f>SUMIFS('調査表(全体)'!$CN:$CN,'調査表(全体)'!$O:$O,$BP$1,'調査表(全体)'!$Q:$Q,$A10)</f>
        <v>0</v>
      </c>
      <c r="BU10" s="46">
        <f>SUMIFS('調査表(全体)'!$CO:$CO,'調査表(全体)'!$O:$O,$BP$1,'調査表(全体)'!$Q:$Q,$A10)</f>
        <v>0</v>
      </c>
      <c r="BW10" s="124"/>
      <c r="BX10" s="42" t="s">
        <v>216</v>
      </c>
      <c r="BY10" s="43"/>
      <c r="BZ10" s="44">
        <f>SUMIFS('調査表(全体)'!$CL:$CL,'調査表(全体)'!$O:$O,$BX$1,'調査表(全体)'!$Q:$Q,$A10)</f>
        <v>0</v>
      </c>
      <c r="CA10" s="45">
        <f>SUMIFS('調査表(全体)'!$CM:$CM,'調査表(全体)'!$O:$O,$BX$1,'調査表(全体)'!$Q:$Q,$A10)</f>
        <v>0</v>
      </c>
      <c r="CB10" s="45">
        <f>SUMIFS('調査表(全体)'!$CN:$CN,'調査表(全体)'!$O:$O,$BX$1,'調査表(全体)'!$Q:$Q,$A10)</f>
        <v>0</v>
      </c>
      <c r="CC10" s="46">
        <f>SUMIFS('調査表(全体)'!$CO:$CO,'調査表(全体)'!$O:$O,$BX$1,'調査表(全体)'!$Q:$Q,$A10)</f>
        <v>0</v>
      </c>
      <c r="CE10" s="124"/>
      <c r="CF10" s="42" t="s">
        <v>216</v>
      </c>
      <c r="CG10" s="43"/>
      <c r="CH10" s="44">
        <f>SUMIFS('調査表(全体)'!$CL:$CL,'調査表(全体)'!$O:$O,$CF$1,'調査表(全体)'!$Q:$Q,$A10)</f>
        <v>0</v>
      </c>
      <c r="CI10" s="45">
        <f>SUMIFS('調査表(全体)'!$CM:$CM,'調査表(全体)'!$O:$O,$CF$1,'調査表(全体)'!$Q:$Q,$A10)</f>
        <v>0</v>
      </c>
      <c r="CJ10" s="45">
        <f>SUMIFS('調査表(全体)'!$CN:$CN,'調査表(全体)'!$O:$O,$CF$1,'調査表(全体)'!$Q:$Q,$A10)</f>
        <v>0</v>
      </c>
      <c r="CK10" s="46">
        <f>SUMIFS('調査表(全体)'!$CO:$CO,'調査表(全体)'!$O:$O,$CF$1,'調査表(全体)'!$Q:$Q,$A10)</f>
        <v>0</v>
      </c>
      <c r="CM10" s="124"/>
      <c r="CN10" s="42" t="s">
        <v>216</v>
      </c>
      <c r="CO10" s="43"/>
      <c r="CP10" s="44">
        <f>SUMIFS('調査表(全体)'!$CL:$CL,'調査表(全体)'!$O:$O,$CN$1,'調査表(全体)'!$Q:$Q,$A10)</f>
        <v>0</v>
      </c>
      <c r="CQ10" s="45">
        <f>SUMIFS('調査表(全体)'!$CM:$CM,'調査表(全体)'!$O:$O,$CN$1,'調査表(全体)'!$Q:$Q,$A10)</f>
        <v>0</v>
      </c>
      <c r="CR10" s="45">
        <f>SUMIFS('調査表(全体)'!$CN:$CN,'調査表(全体)'!$O:$O,$CN$1,'調査表(全体)'!$Q:$Q,$A10)</f>
        <v>0</v>
      </c>
      <c r="CS10" s="46">
        <f>SUMIFS('調査表(全体)'!$CO:$CO,'調査表(全体)'!$O:$O,$CN$1,'調査表(全体)'!$Q:$Q,$A10)</f>
        <v>0</v>
      </c>
      <c r="CU10" s="124"/>
      <c r="CV10" s="42" t="s">
        <v>216</v>
      </c>
      <c r="CW10" s="43"/>
      <c r="CX10" s="44">
        <f>SUMIFS('調査表(全体)'!$CL:$CL,'調査表(全体)'!$O:$O,$CV$1,'調査表(全体)'!$Q:$Q,$A10)</f>
        <v>0</v>
      </c>
      <c r="CY10" s="45">
        <f>SUMIFS('調査表(全体)'!$CM:$CM,'調査表(全体)'!$O:$O,$CV$1,'調査表(全体)'!$Q:$Q,$A10)</f>
        <v>0</v>
      </c>
      <c r="CZ10" s="45">
        <f>SUMIFS('調査表(全体)'!$CN:$CN,'調査表(全体)'!$O:$O,$CV$1,'調査表(全体)'!$Q:$Q,$A10)</f>
        <v>0</v>
      </c>
      <c r="DA10" s="46">
        <f>SUMIFS('調査表(全体)'!$CO:$CO,'調査表(全体)'!$O:$O,$CV$1,'調査表(全体)'!$Q:$Q,$A10)</f>
        <v>0</v>
      </c>
      <c r="DC10" s="124"/>
      <c r="DD10" s="42" t="s">
        <v>216</v>
      </c>
      <c r="DE10" s="43"/>
      <c r="DF10" s="44">
        <f>SUMIFS('調査表(全体)'!$CL:$CL,'調査表(全体)'!$O:$O,$DD$1,'調査表(全体)'!$Q:$Q,$A10)</f>
        <v>0</v>
      </c>
      <c r="DG10" s="45">
        <f>SUMIFS('調査表(全体)'!$CM:$CM,'調査表(全体)'!$O:$O,$DD$1,'調査表(全体)'!$Q:$Q,$A10)</f>
        <v>0</v>
      </c>
      <c r="DH10" s="45">
        <f>SUMIFS('調査表(全体)'!$CN:$CN,'調査表(全体)'!$O:$O,$DD$1,'調査表(全体)'!$Q:$Q,$A10)</f>
        <v>0</v>
      </c>
      <c r="DI10" s="46">
        <f>SUMIFS('調査表(全体)'!$CO:$CO,'調査表(全体)'!$O:$O,$DD$1,'調査表(全体)'!$Q:$Q,$A10)</f>
        <v>0</v>
      </c>
      <c r="DK10" s="124"/>
      <c r="DL10" s="42" t="s">
        <v>216</v>
      </c>
      <c r="DM10" s="43"/>
      <c r="DN10" s="44">
        <f>SUMIFS('調査表(全体)'!$CL:$CL,'調査表(全体)'!$O:$O,$DN$1,'調査表(全体)'!$Q:$Q,$A10)</f>
        <v>0</v>
      </c>
      <c r="DO10" s="45">
        <f>SUMIFS('調査表(全体)'!$CM:$CM,'調査表(全体)'!$O:$O,$DN$1,'調査表(全体)'!$Q:$Q,$A10)</f>
        <v>0</v>
      </c>
      <c r="DP10" s="45">
        <f>SUMIFS('調査表(全体)'!$CN:$CN,'調査表(全体)'!$O:$O,$DN$1,'調査表(全体)'!$Q:$Q,$A10)</f>
        <v>0</v>
      </c>
      <c r="DQ10" s="46">
        <f>SUMIFS('調査表(全体)'!$CO:$CO,'調査表(全体)'!$O:$O,$DN$1,'調査表(全体)'!$Q:$Q,$A10)</f>
        <v>0</v>
      </c>
      <c r="DS10" s="124"/>
      <c r="DT10" s="42" t="s">
        <v>216</v>
      </c>
      <c r="DU10" s="43"/>
      <c r="DV10" s="44">
        <f>SUMIFS('調査表(全体)'!$CL:$CL,'調査表(全体)'!$O:$O,$DT$1,'調査表(全体)'!$Q:$Q,$A10)</f>
        <v>0</v>
      </c>
      <c r="DW10" s="45">
        <f>SUMIFS('調査表(全体)'!$CM:$CM,'調査表(全体)'!$O:$O,$DT$1,'調査表(全体)'!$Q:$Q,$A10)</f>
        <v>0</v>
      </c>
      <c r="DX10" s="45">
        <f>SUMIFS('調査表(全体)'!$CN:$CN,'調査表(全体)'!$O:$O,$DT$1,'調査表(全体)'!$Q:$Q,$A10)</f>
        <v>0</v>
      </c>
      <c r="DY10" s="46">
        <f>SUMIFS('調査表(全体)'!$CO:$CO,'調査表(全体)'!$O:$O,$DT$1,'調査表(全体)'!$Q:$Q,$A10)</f>
        <v>0</v>
      </c>
      <c r="EA10" s="124"/>
      <c r="EB10" s="42" t="s">
        <v>216</v>
      </c>
      <c r="EC10" s="43"/>
      <c r="ED10" s="44">
        <f>SUMIFS('調査表(全体)'!$CL:$CL,'調査表(全体)'!$O:$O,$EB$1,'調査表(全体)'!$Q:$Q,$A10)</f>
        <v>0</v>
      </c>
      <c r="EE10" s="45">
        <f>SUMIFS('調査表(全体)'!$CM:$CM,'調査表(全体)'!$O:$O,$EB$1,'調査表(全体)'!$Q:$Q,$A10)</f>
        <v>0</v>
      </c>
      <c r="EF10" s="45">
        <f>SUMIFS('調査表(全体)'!$CN:$CN,'調査表(全体)'!$O:$O,$EB$1,'調査表(全体)'!$Q:$Q,$A10)</f>
        <v>0</v>
      </c>
      <c r="EG10" s="46">
        <f>SUMIFS('調査表(全体)'!$CO:$CO,'調査表(全体)'!$O:$O,$EB$1,'調査表(全体)'!$Q:$Q,$A10)</f>
        <v>0</v>
      </c>
      <c r="EI10" s="124"/>
      <c r="EJ10" s="42" t="s">
        <v>216</v>
      </c>
      <c r="EK10" s="43"/>
      <c r="EL10" s="44">
        <f>SUMIFS('調査表(全体)'!$CL:$CL,'調査表(全体)'!$O:$O,$EJ$1,'調査表(全体)'!$Q:$Q,$A10)</f>
        <v>0</v>
      </c>
      <c r="EM10" s="45">
        <f>SUMIFS('調査表(全体)'!$CM:$CM,'調査表(全体)'!$O:$O,$EJ$1,'調査表(全体)'!$Q:$Q,$A10)</f>
        <v>0</v>
      </c>
      <c r="EN10" s="45">
        <f>SUMIFS('調査表(全体)'!$CN:$CN,'調査表(全体)'!$O:$O,$EJ$1,'調査表(全体)'!$Q:$Q,$A10)</f>
        <v>0</v>
      </c>
      <c r="EO10" s="46">
        <f>SUMIFS('調査表(全体)'!$CO:$CO,'調査表(全体)'!$O:$O,$EJ$1,'調査表(全体)'!$Q:$Q,$A10)</f>
        <v>0</v>
      </c>
      <c r="EQ10" s="124"/>
      <c r="ER10" s="42" t="s">
        <v>216</v>
      </c>
      <c r="ES10" s="43"/>
      <c r="ET10" s="44">
        <f>SUMIFS('調査表(全体)'!$CL:$CL,'調査表(全体)'!$O:$O,$ER$1,'調査表(全体)'!$Q:$Q,$A10)</f>
        <v>0</v>
      </c>
      <c r="EU10" s="45">
        <f>SUMIFS('調査表(全体)'!$CM:$CM,'調査表(全体)'!$O:$O,$ER$1,'調査表(全体)'!$Q:$Q,$A10)</f>
        <v>0</v>
      </c>
      <c r="EV10" s="45">
        <f>SUMIFS('調査表(全体)'!$CN:$CN,'調査表(全体)'!$O:$O,$ER$1,'調査表(全体)'!$Q:$Q,$A10)</f>
        <v>0</v>
      </c>
      <c r="EW10" s="46">
        <f>SUMIFS('調査表(全体)'!$CO:$CO,'調査表(全体)'!$O:$O,$ER$1,'調査表(全体)'!$Q:$Q,$A10)</f>
        <v>0</v>
      </c>
      <c r="EY10" s="124"/>
      <c r="EZ10" s="42" t="s">
        <v>216</v>
      </c>
      <c r="FA10" s="43"/>
      <c r="FB10" s="44">
        <f>SUMIFS('調査表(全体)'!$CL:$CL,'調査表(全体)'!$O:$O,$EZ$1,'調査表(全体)'!$Q:$Q,$A10)</f>
        <v>0</v>
      </c>
      <c r="FC10" s="45">
        <f>SUMIFS('調査表(全体)'!$CM:$CM,'調査表(全体)'!$O:$O,$EZ$1,'調査表(全体)'!$Q:$Q,$A10)</f>
        <v>0</v>
      </c>
      <c r="FD10" s="45">
        <f>SUMIFS('調査表(全体)'!$CN:$CN,'調査表(全体)'!$O:$O,$EZ$1,'調査表(全体)'!$Q:$Q,$A10)</f>
        <v>0</v>
      </c>
      <c r="FE10" s="46">
        <f>SUMIFS('調査表(全体)'!$CO:$CO,'調査表(全体)'!$O:$O,$EZ$1,'調査表(全体)'!$Q:$Q,$A10)</f>
        <v>0</v>
      </c>
    </row>
    <row r="11" spans="1:161" x14ac:dyDescent="0.15">
      <c r="A11" s="151">
        <v>5</v>
      </c>
      <c r="C11" s="124"/>
      <c r="D11" s="42" t="s">
        <v>217</v>
      </c>
      <c r="E11" s="43"/>
      <c r="F11" s="44">
        <f>SUMIFS('調査表(全体)'!$CL:$CL,'調査表(全体)'!$O:$O,$D$1,'調査表(全体)'!$Q:$Q,$A11)</f>
        <v>0</v>
      </c>
      <c r="G11" s="45">
        <f>SUMIFS('調査表(全体)'!$CM:$CM,'調査表(全体)'!$O:$O,$D$1,'調査表(全体)'!$Q:$Q,$A11)</f>
        <v>0</v>
      </c>
      <c r="H11" s="45">
        <f>SUMIFS('調査表(全体)'!$CN:$CN,'調査表(全体)'!$O:$O,$D$1,'調査表(全体)'!$Q:$Q,$A11)</f>
        <v>0</v>
      </c>
      <c r="I11" s="46">
        <f>SUMIFS('調査表(全体)'!$CO:$CO,'調査表(全体)'!$O:$O,$D$1,'調査表(全体)'!$Q:$Q,$A11)</f>
        <v>0</v>
      </c>
      <c r="K11" s="124"/>
      <c r="L11" s="42" t="s">
        <v>217</v>
      </c>
      <c r="M11" s="43"/>
      <c r="N11" s="44">
        <f>SUMIFS('調査表(全体)'!$CL:$CL,'調査表(全体)'!$O:$O,$L$1,'調査表(全体)'!$Q:$Q,$A11)</f>
        <v>0</v>
      </c>
      <c r="O11" s="45">
        <f>SUMIFS('調査表(全体)'!$CM:$CM,'調査表(全体)'!$O:$O,$L$1,'調査表(全体)'!$Q:$Q,$A11)</f>
        <v>0</v>
      </c>
      <c r="P11" s="45">
        <f>SUMIFS('調査表(全体)'!$CN:$CN,'調査表(全体)'!$O:$O,$L$1,'調査表(全体)'!$Q:$Q,$A11)</f>
        <v>0</v>
      </c>
      <c r="Q11" s="46">
        <f>SUMIFS('調査表(全体)'!$CO:$CO,'調査表(全体)'!$O:$O,$L$1,'調査表(全体)'!$Q:$Q,$A11)</f>
        <v>0</v>
      </c>
      <c r="R11" s="49"/>
      <c r="S11" s="124"/>
      <c r="T11" s="42" t="s">
        <v>217</v>
      </c>
      <c r="U11" s="43"/>
      <c r="V11" s="44">
        <f>SUMIFS('調査表(全体)'!$CL:$CL,'調査表(全体)'!$O:$O,$T$1,'調査表(全体)'!$Q:$Q,$A11)</f>
        <v>0</v>
      </c>
      <c r="W11" s="45">
        <f>SUMIFS('調査表(全体)'!$CM:$CM,'調査表(全体)'!$O:$O,$T$1,'調査表(全体)'!$Q:$Q,$A11)</f>
        <v>0</v>
      </c>
      <c r="X11" s="45">
        <f>SUMIFS('調査表(全体)'!$CN:$CN,'調査表(全体)'!$O:$O,$T$1,'調査表(全体)'!$Q:$Q,$A11)</f>
        <v>0</v>
      </c>
      <c r="Y11" s="46">
        <f>SUMIFS('調査表(全体)'!$CO:$CO,'調査表(全体)'!$O:$O,$T$1,'調査表(全体)'!$Q:$Q,$A11)</f>
        <v>0</v>
      </c>
      <c r="AA11" s="124"/>
      <c r="AB11" s="42" t="s">
        <v>217</v>
      </c>
      <c r="AC11" s="43"/>
      <c r="AD11" s="44">
        <f>SUMIFS('調査表(全体)'!$CL:$CL,'調査表(全体)'!$O:$O,$AB$1,'調査表(全体)'!$Q:$Q,$A11)</f>
        <v>0</v>
      </c>
      <c r="AE11" s="45">
        <f>SUMIFS('調査表(全体)'!$CM:$CM,'調査表(全体)'!$O:$O,$AB$1,'調査表(全体)'!$Q:$Q,$A11)</f>
        <v>0</v>
      </c>
      <c r="AF11" s="45">
        <f>SUMIFS('調査表(全体)'!$CN:$CN,'調査表(全体)'!$O:$O,$AB$1,'調査表(全体)'!$Q:$Q,$A11)</f>
        <v>0</v>
      </c>
      <c r="AG11" s="46">
        <f>SUMIFS('調査表(全体)'!$CO:$CO,'調査表(全体)'!$O:$O,$AB$1,'調査表(全体)'!$Q:$Q,$A11)</f>
        <v>0</v>
      </c>
      <c r="AI11" s="124"/>
      <c r="AJ11" s="42" t="s">
        <v>217</v>
      </c>
      <c r="AK11" s="43"/>
      <c r="AL11" s="44">
        <f>SUMIFS('調査表(全体)'!$CL:$CL,'調査表(全体)'!$O:$O,$AJ$1,'調査表(全体)'!$Q:$Q,$A11)</f>
        <v>0</v>
      </c>
      <c r="AM11" s="45">
        <f>SUMIFS('調査表(全体)'!$CM:$CM,'調査表(全体)'!$O:$O,$AJ$1,'調査表(全体)'!$Q:$Q,$A11)</f>
        <v>0</v>
      </c>
      <c r="AN11" s="45">
        <f>SUMIFS('調査表(全体)'!$CN:$CN,'調査表(全体)'!$O:$O,$AJ$1,'調査表(全体)'!$Q:$Q,$A11)</f>
        <v>0</v>
      </c>
      <c r="AO11" s="46">
        <f>SUMIFS('調査表(全体)'!$CO:$CO,'調査表(全体)'!$O:$O,$AJ$1,'調査表(全体)'!$Q:$Q,$A11)</f>
        <v>0</v>
      </c>
      <c r="AQ11" s="124"/>
      <c r="AR11" s="42" t="s">
        <v>217</v>
      </c>
      <c r="AS11" s="43"/>
      <c r="AT11" s="44">
        <f>SUMIFS('調査表(全体)'!$CL:$CL,'調査表(全体)'!$O:$O,$AR$1,'調査表(全体)'!$Q:$Q,$A11)</f>
        <v>0</v>
      </c>
      <c r="AU11" s="45">
        <f>SUMIFS('調査表(全体)'!$CM:$CM,'調査表(全体)'!$O:$O,$AR$1,'調査表(全体)'!$Q:$Q,$A11)</f>
        <v>0</v>
      </c>
      <c r="AV11" s="45">
        <f>SUMIFS('調査表(全体)'!$CN:$CN,'調査表(全体)'!$O:$O,$AR$1,'調査表(全体)'!$Q:$Q,$A11)</f>
        <v>0</v>
      </c>
      <c r="AW11" s="46">
        <f>SUMIFS('調査表(全体)'!$CO:$CO,'調査表(全体)'!$O:$O,$AR$1,'調査表(全体)'!$Q:$Q,$A11)</f>
        <v>0</v>
      </c>
      <c r="AY11" s="124"/>
      <c r="AZ11" s="42" t="s">
        <v>217</v>
      </c>
      <c r="BA11" s="43"/>
      <c r="BB11" s="44">
        <f>SUMIFS('調査表(全体)'!$CL:$CL,'調査表(全体)'!$O:$O,$AZ$1,'調査表(全体)'!$Q:$Q,$A11)</f>
        <v>0</v>
      </c>
      <c r="BC11" s="45">
        <f>SUMIFS('調査表(全体)'!$CM:$CM,'調査表(全体)'!$O:$O,$AZ$1,'調査表(全体)'!$Q:$Q,$A11)</f>
        <v>0</v>
      </c>
      <c r="BD11" s="45">
        <f>SUMIFS('調査表(全体)'!$CN:$CN,'調査表(全体)'!$O:$O,$AZ$1,'調査表(全体)'!$Q:$Q,$A11)</f>
        <v>0</v>
      </c>
      <c r="BE11" s="46">
        <f>SUMIFS('調査表(全体)'!$CO:$CO,'調査表(全体)'!$O:$O,$AZ$1,'調査表(全体)'!$Q:$Q,$A11)</f>
        <v>0</v>
      </c>
      <c r="BG11" s="124"/>
      <c r="BH11" s="42" t="s">
        <v>217</v>
      </c>
      <c r="BI11" s="43"/>
      <c r="BJ11" s="44">
        <f>SUMIFS('調査表(全体)'!$CL:$CL,'調査表(全体)'!$O:$O,$BH$1,'調査表(全体)'!$Q:$Q,$A11)</f>
        <v>0</v>
      </c>
      <c r="BK11" s="45">
        <f>SUMIFS('調査表(全体)'!$CM:$CM,'調査表(全体)'!$O:$O,$BH$1,'調査表(全体)'!$Q:$Q,$A11)</f>
        <v>0</v>
      </c>
      <c r="BL11" s="45">
        <f>SUMIFS('調査表(全体)'!$CN:$CN,'調査表(全体)'!$O:$O,$BH$1,'調査表(全体)'!$Q:$Q,$A11)</f>
        <v>0</v>
      </c>
      <c r="BM11" s="46">
        <f>SUMIFS('調査表(全体)'!$CO:$CO,'調査表(全体)'!$O:$O,$BH$1,'調査表(全体)'!$Q:$Q,$A11)</f>
        <v>0</v>
      </c>
      <c r="BO11" s="124"/>
      <c r="BP11" s="42" t="s">
        <v>217</v>
      </c>
      <c r="BQ11" s="43"/>
      <c r="BR11" s="44">
        <f>SUMIFS('調査表(全体)'!$CL:$CL,'調査表(全体)'!$O:$O,$BP$1,'調査表(全体)'!$Q:$Q,$A11)</f>
        <v>0</v>
      </c>
      <c r="BS11" s="45">
        <f>SUMIFS('調査表(全体)'!$CM:$CM,'調査表(全体)'!$O:$O,$BP$1,'調査表(全体)'!$Q:$Q,$A11)</f>
        <v>0</v>
      </c>
      <c r="BT11" s="45">
        <f>SUMIFS('調査表(全体)'!$CN:$CN,'調査表(全体)'!$O:$O,$BP$1,'調査表(全体)'!$Q:$Q,$A11)</f>
        <v>0</v>
      </c>
      <c r="BU11" s="46">
        <f>SUMIFS('調査表(全体)'!$CO:$CO,'調査表(全体)'!$O:$O,$BP$1,'調査表(全体)'!$Q:$Q,$A11)</f>
        <v>0</v>
      </c>
      <c r="BW11" s="124"/>
      <c r="BX11" s="42" t="s">
        <v>217</v>
      </c>
      <c r="BY11" s="43"/>
      <c r="BZ11" s="44">
        <f>SUMIFS('調査表(全体)'!$CL:$CL,'調査表(全体)'!$O:$O,$BX$1,'調査表(全体)'!$Q:$Q,$A11)</f>
        <v>0</v>
      </c>
      <c r="CA11" s="45">
        <f>SUMIFS('調査表(全体)'!$CM:$CM,'調査表(全体)'!$O:$O,$BX$1,'調査表(全体)'!$Q:$Q,$A11)</f>
        <v>0</v>
      </c>
      <c r="CB11" s="45">
        <f>SUMIFS('調査表(全体)'!$CN:$CN,'調査表(全体)'!$O:$O,$BX$1,'調査表(全体)'!$Q:$Q,$A11)</f>
        <v>0</v>
      </c>
      <c r="CC11" s="46">
        <f>SUMIFS('調査表(全体)'!$CO:$CO,'調査表(全体)'!$O:$O,$BX$1,'調査表(全体)'!$Q:$Q,$A11)</f>
        <v>0</v>
      </c>
      <c r="CE11" s="124"/>
      <c r="CF11" s="42" t="s">
        <v>217</v>
      </c>
      <c r="CG11" s="43"/>
      <c r="CH11" s="44">
        <f>SUMIFS('調査表(全体)'!$CL:$CL,'調査表(全体)'!$O:$O,$CF$1,'調査表(全体)'!$Q:$Q,$A11)</f>
        <v>0</v>
      </c>
      <c r="CI11" s="45">
        <f>SUMIFS('調査表(全体)'!$CM:$CM,'調査表(全体)'!$O:$O,$CF$1,'調査表(全体)'!$Q:$Q,$A11)</f>
        <v>0</v>
      </c>
      <c r="CJ11" s="45">
        <f>SUMIFS('調査表(全体)'!$CN:$CN,'調査表(全体)'!$O:$O,$CF$1,'調査表(全体)'!$Q:$Q,$A11)</f>
        <v>0</v>
      </c>
      <c r="CK11" s="46">
        <f>SUMIFS('調査表(全体)'!$CO:$CO,'調査表(全体)'!$O:$O,$CF$1,'調査表(全体)'!$Q:$Q,$A11)</f>
        <v>0</v>
      </c>
      <c r="CM11" s="124"/>
      <c r="CN11" s="42" t="s">
        <v>217</v>
      </c>
      <c r="CO11" s="43"/>
      <c r="CP11" s="44">
        <f>SUMIFS('調査表(全体)'!$CL:$CL,'調査表(全体)'!$O:$O,$CN$1,'調査表(全体)'!$Q:$Q,$A11)</f>
        <v>0</v>
      </c>
      <c r="CQ11" s="45">
        <f>SUMIFS('調査表(全体)'!$CM:$CM,'調査表(全体)'!$O:$O,$CN$1,'調査表(全体)'!$Q:$Q,$A11)</f>
        <v>0</v>
      </c>
      <c r="CR11" s="45">
        <f>SUMIFS('調査表(全体)'!$CN:$CN,'調査表(全体)'!$O:$O,$CN$1,'調査表(全体)'!$Q:$Q,$A11)</f>
        <v>0</v>
      </c>
      <c r="CS11" s="46">
        <f>SUMIFS('調査表(全体)'!$CO:$CO,'調査表(全体)'!$O:$O,$CN$1,'調査表(全体)'!$Q:$Q,$A11)</f>
        <v>0</v>
      </c>
      <c r="CU11" s="124"/>
      <c r="CV11" s="42" t="s">
        <v>217</v>
      </c>
      <c r="CW11" s="43"/>
      <c r="CX11" s="44">
        <f>SUMIFS('調査表(全体)'!$CL:$CL,'調査表(全体)'!$O:$O,$CV$1,'調査表(全体)'!$Q:$Q,$A11)</f>
        <v>0</v>
      </c>
      <c r="CY11" s="45">
        <f>SUMIFS('調査表(全体)'!$CM:$CM,'調査表(全体)'!$O:$O,$CV$1,'調査表(全体)'!$Q:$Q,$A11)</f>
        <v>0</v>
      </c>
      <c r="CZ11" s="45">
        <f>SUMIFS('調査表(全体)'!$CN:$CN,'調査表(全体)'!$O:$O,$CV$1,'調査表(全体)'!$Q:$Q,$A11)</f>
        <v>0</v>
      </c>
      <c r="DA11" s="46">
        <f>SUMIFS('調査表(全体)'!$CO:$CO,'調査表(全体)'!$O:$O,$CV$1,'調査表(全体)'!$Q:$Q,$A11)</f>
        <v>0</v>
      </c>
      <c r="DC11" s="124"/>
      <c r="DD11" s="42" t="s">
        <v>217</v>
      </c>
      <c r="DE11" s="43"/>
      <c r="DF11" s="44">
        <f>SUMIFS('調査表(全体)'!$CL:$CL,'調査表(全体)'!$O:$O,$DD$1,'調査表(全体)'!$Q:$Q,$A11)</f>
        <v>0</v>
      </c>
      <c r="DG11" s="45">
        <f>SUMIFS('調査表(全体)'!$CM:$CM,'調査表(全体)'!$O:$O,$DD$1,'調査表(全体)'!$Q:$Q,$A11)</f>
        <v>0</v>
      </c>
      <c r="DH11" s="45">
        <f>SUMIFS('調査表(全体)'!$CN:$CN,'調査表(全体)'!$O:$O,$DD$1,'調査表(全体)'!$Q:$Q,$A11)</f>
        <v>0</v>
      </c>
      <c r="DI11" s="46">
        <f>SUMIFS('調査表(全体)'!$CO:$CO,'調査表(全体)'!$O:$O,$DD$1,'調査表(全体)'!$Q:$Q,$A11)</f>
        <v>0</v>
      </c>
      <c r="DK11" s="124"/>
      <c r="DL11" s="42" t="s">
        <v>217</v>
      </c>
      <c r="DM11" s="43"/>
      <c r="DN11" s="44">
        <f>SUMIFS('調査表(全体)'!$CL:$CL,'調査表(全体)'!$O:$O,$DN$1,'調査表(全体)'!$Q:$Q,$A11)</f>
        <v>0</v>
      </c>
      <c r="DO11" s="45">
        <f>SUMIFS('調査表(全体)'!$CM:$CM,'調査表(全体)'!$O:$O,$DN$1,'調査表(全体)'!$Q:$Q,$A11)</f>
        <v>0</v>
      </c>
      <c r="DP11" s="45">
        <f>SUMIFS('調査表(全体)'!$CN:$CN,'調査表(全体)'!$O:$O,$DN$1,'調査表(全体)'!$Q:$Q,$A11)</f>
        <v>0</v>
      </c>
      <c r="DQ11" s="46">
        <f>SUMIFS('調査表(全体)'!$CO:$CO,'調査表(全体)'!$O:$O,$DN$1,'調査表(全体)'!$Q:$Q,$A11)</f>
        <v>0</v>
      </c>
      <c r="DS11" s="124"/>
      <c r="DT11" s="42" t="s">
        <v>217</v>
      </c>
      <c r="DU11" s="43"/>
      <c r="DV11" s="44">
        <f>SUMIFS('調査表(全体)'!$CL:$CL,'調査表(全体)'!$O:$O,$DT$1,'調査表(全体)'!$Q:$Q,$A11)</f>
        <v>0</v>
      </c>
      <c r="DW11" s="45">
        <f>SUMIFS('調査表(全体)'!$CM:$CM,'調査表(全体)'!$O:$O,$DT$1,'調査表(全体)'!$Q:$Q,$A11)</f>
        <v>0</v>
      </c>
      <c r="DX11" s="45">
        <f>SUMIFS('調査表(全体)'!$CN:$CN,'調査表(全体)'!$O:$O,$DT$1,'調査表(全体)'!$Q:$Q,$A11)</f>
        <v>0</v>
      </c>
      <c r="DY11" s="46">
        <f>SUMIFS('調査表(全体)'!$CO:$CO,'調査表(全体)'!$O:$O,$DT$1,'調査表(全体)'!$Q:$Q,$A11)</f>
        <v>0</v>
      </c>
      <c r="EA11" s="124"/>
      <c r="EB11" s="42" t="s">
        <v>217</v>
      </c>
      <c r="EC11" s="43"/>
      <c r="ED11" s="44">
        <f>SUMIFS('調査表(全体)'!$CL:$CL,'調査表(全体)'!$O:$O,$EB$1,'調査表(全体)'!$Q:$Q,$A11)</f>
        <v>0</v>
      </c>
      <c r="EE11" s="45">
        <f>SUMIFS('調査表(全体)'!$CM:$CM,'調査表(全体)'!$O:$O,$EB$1,'調査表(全体)'!$Q:$Q,$A11)</f>
        <v>0</v>
      </c>
      <c r="EF11" s="45">
        <f>SUMIFS('調査表(全体)'!$CN:$CN,'調査表(全体)'!$O:$O,$EB$1,'調査表(全体)'!$Q:$Q,$A11)</f>
        <v>0</v>
      </c>
      <c r="EG11" s="46">
        <f>SUMIFS('調査表(全体)'!$CO:$CO,'調査表(全体)'!$O:$O,$EB$1,'調査表(全体)'!$Q:$Q,$A11)</f>
        <v>0</v>
      </c>
      <c r="EI11" s="124"/>
      <c r="EJ11" s="42" t="s">
        <v>217</v>
      </c>
      <c r="EK11" s="43"/>
      <c r="EL11" s="44">
        <f>SUMIFS('調査表(全体)'!$CL:$CL,'調査表(全体)'!$O:$O,$EJ$1,'調査表(全体)'!$Q:$Q,$A11)</f>
        <v>0</v>
      </c>
      <c r="EM11" s="45">
        <f>SUMIFS('調査表(全体)'!$CM:$CM,'調査表(全体)'!$O:$O,$EJ$1,'調査表(全体)'!$Q:$Q,$A11)</f>
        <v>0</v>
      </c>
      <c r="EN11" s="45">
        <f>SUMIFS('調査表(全体)'!$CN:$CN,'調査表(全体)'!$O:$O,$EJ$1,'調査表(全体)'!$Q:$Q,$A11)</f>
        <v>0</v>
      </c>
      <c r="EO11" s="46">
        <f>SUMIFS('調査表(全体)'!$CO:$CO,'調査表(全体)'!$O:$O,$EJ$1,'調査表(全体)'!$Q:$Q,$A11)</f>
        <v>0</v>
      </c>
      <c r="EQ11" s="124"/>
      <c r="ER11" s="42" t="s">
        <v>217</v>
      </c>
      <c r="ES11" s="43"/>
      <c r="ET11" s="44">
        <f>SUMIFS('調査表(全体)'!$CL:$CL,'調査表(全体)'!$O:$O,$ER$1,'調査表(全体)'!$Q:$Q,$A11)</f>
        <v>0</v>
      </c>
      <c r="EU11" s="45">
        <f>SUMIFS('調査表(全体)'!$CM:$CM,'調査表(全体)'!$O:$O,$ER$1,'調査表(全体)'!$Q:$Q,$A11)</f>
        <v>0</v>
      </c>
      <c r="EV11" s="45">
        <f>SUMIFS('調査表(全体)'!$CN:$CN,'調査表(全体)'!$O:$O,$ER$1,'調査表(全体)'!$Q:$Q,$A11)</f>
        <v>0</v>
      </c>
      <c r="EW11" s="46">
        <f>SUMIFS('調査表(全体)'!$CO:$CO,'調査表(全体)'!$O:$O,$ER$1,'調査表(全体)'!$Q:$Q,$A11)</f>
        <v>0</v>
      </c>
      <c r="EY11" s="124"/>
      <c r="EZ11" s="42" t="s">
        <v>217</v>
      </c>
      <c r="FA11" s="43"/>
      <c r="FB11" s="44">
        <f>SUMIFS('調査表(全体)'!$CL:$CL,'調査表(全体)'!$O:$O,$EZ$1,'調査表(全体)'!$Q:$Q,$A11)</f>
        <v>0</v>
      </c>
      <c r="FC11" s="45">
        <f>SUMIFS('調査表(全体)'!$CM:$CM,'調査表(全体)'!$O:$O,$EZ$1,'調査表(全体)'!$Q:$Q,$A11)</f>
        <v>0</v>
      </c>
      <c r="FD11" s="45">
        <f>SUMIFS('調査表(全体)'!$CN:$CN,'調査表(全体)'!$O:$O,$EZ$1,'調査表(全体)'!$Q:$Q,$A11)</f>
        <v>0</v>
      </c>
      <c r="FE11" s="46">
        <f>SUMIFS('調査表(全体)'!$CO:$CO,'調査表(全体)'!$O:$O,$EZ$1,'調査表(全体)'!$Q:$Q,$A11)</f>
        <v>0</v>
      </c>
    </row>
    <row r="12" spans="1:161" x14ac:dyDescent="0.15">
      <c r="A12" s="151">
        <v>6</v>
      </c>
      <c r="C12" s="124"/>
      <c r="D12" s="42" t="s">
        <v>218</v>
      </c>
      <c r="E12" s="43"/>
      <c r="F12" s="44">
        <f>SUMIFS('調査表(全体)'!$CL:$CL,'調査表(全体)'!$O:$O,$D$1,'調査表(全体)'!$Q:$Q,$A12)</f>
        <v>0</v>
      </c>
      <c r="G12" s="45">
        <f>SUMIFS('調査表(全体)'!$CM:$CM,'調査表(全体)'!$O:$O,$D$1,'調査表(全体)'!$Q:$Q,$A12)</f>
        <v>0</v>
      </c>
      <c r="H12" s="45">
        <f>SUMIFS('調査表(全体)'!$CN:$CN,'調査表(全体)'!$O:$O,$D$1,'調査表(全体)'!$Q:$Q,$A12)</f>
        <v>0</v>
      </c>
      <c r="I12" s="46">
        <f>SUMIFS('調査表(全体)'!$CO:$CO,'調査表(全体)'!$O:$O,$D$1,'調査表(全体)'!$Q:$Q,$A12)</f>
        <v>0</v>
      </c>
      <c r="K12" s="124"/>
      <c r="L12" s="42" t="s">
        <v>218</v>
      </c>
      <c r="M12" s="43"/>
      <c r="N12" s="44">
        <f>SUMIFS('調査表(全体)'!$CL:$CL,'調査表(全体)'!$O:$O,$L$1,'調査表(全体)'!$Q:$Q,$A12)</f>
        <v>0</v>
      </c>
      <c r="O12" s="45">
        <f>SUMIFS('調査表(全体)'!$CM:$CM,'調査表(全体)'!$O:$O,$L$1,'調査表(全体)'!$Q:$Q,$A12)</f>
        <v>0</v>
      </c>
      <c r="P12" s="45">
        <f>SUMIFS('調査表(全体)'!$CN:$CN,'調査表(全体)'!$O:$O,$L$1,'調査表(全体)'!$Q:$Q,$A12)</f>
        <v>0</v>
      </c>
      <c r="Q12" s="46">
        <f>SUMIFS('調査表(全体)'!$CO:$CO,'調査表(全体)'!$O:$O,$L$1,'調査表(全体)'!$Q:$Q,$A12)</f>
        <v>0</v>
      </c>
      <c r="R12" s="49"/>
      <c r="S12" s="124"/>
      <c r="T12" s="42" t="s">
        <v>218</v>
      </c>
      <c r="U12" s="43"/>
      <c r="V12" s="44">
        <f>SUMIFS('調査表(全体)'!$CL:$CL,'調査表(全体)'!$O:$O,$T$1,'調査表(全体)'!$Q:$Q,$A12)</f>
        <v>0</v>
      </c>
      <c r="W12" s="45">
        <f>SUMIFS('調査表(全体)'!$CM:$CM,'調査表(全体)'!$O:$O,$T$1,'調査表(全体)'!$Q:$Q,$A12)</f>
        <v>0</v>
      </c>
      <c r="X12" s="45">
        <f>SUMIFS('調査表(全体)'!$CN:$CN,'調査表(全体)'!$O:$O,$T$1,'調査表(全体)'!$Q:$Q,$A12)</f>
        <v>0</v>
      </c>
      <c r="Y12" s="46">
        <f>SUMIFS('調査表(全体)'!$CO:$CO,'調査表(全体)'!$O:$O,$T$1,'調査表(全体)'!$Q:$Q,$A12)</f>
        <v>0</v>
      </c>
      <c r="AA12" s="124"/>
      <c r="AB12" s="42" t="s">
        <v>218</v>
      </c>
      <c r="AC12" s="43"/>
      <c r="AD12" s="44">
        <f>SUMIFS('調査表(全体)'!$CL:$CL,'調査表(全体)'!$O:$O,$AB$1,'調査表(全体)'!$Q:$Q,$A12)</f>
        <v>0</v>
      </c>
      <c r="AE12" s="45">
        <f>SUMIFS('調査表(全体)'!$CM:$CM,'調査表(全体)'!$O:$O,$AB$1,'調査表(全体)'!$Q:$Q,$A12)</f>
        <v>0</v>
      </c>
      <c r="AF12" s="45">
        <f>SUMIFS('調査表(全体)'!$CN:$CN,'調査表(全体)'!$O:$O,$AB$1,'調査表(全体)'!$Q:$Q,$A12)</f>
        <v>0</v>
      </c>
      <c r="AG12" s="46">
        <f>SUMIFS('調査表(全体)'!$CO:$CO,'調査表(全体)'!$O:$O,$AB$1,'調査表(全体)'!$Q:$Q,$A12)</f>
        <v>0</v>
      </c>
      <c r="AI12" s="124"/>
      <c r="AJ12" s="42" t="s">
        <v>218</v>
      </c>
      <c r="AK12" s="43"/>
      <c r="AL12" s="44">
        <f>SUMIFS('調査表(全体)'!$CL:$CL,'調査表(全体)'!$O:$O,$AJ$1,'調査表(全体)'!$Q:$Q,$A12)</f>
        <v>0</v>
      </c>
      <c r="AM12" s="45">
        <f>SUMIFS('調査表(全体)'!$CM:$CM,'調査表(全体)'!$O:$O,$AJ$1,'調査表(全体)'!$Q:$Q,$A12)</f>
        <v>0</v>
      </c>
      <c r="AN12" s="45">
        <f>SUMIFS('調査表(全体)'!$CN:$CN,'調査表(全体)'!$O:$O,$AJ$1,'調査表(全体)'!$Q:$Q,$A12)</f>
        <v>0</v>
      </c>
      <c r="AO12" s="46">
        <f>SUMIFS('調査表(全体)'!$CO:$CO,'調査表(全体)'!$O:$O,$AJ$1,'調査表(全体)'!$Q:$Q,$A12)</f>
        <v>0</v>
      </c>
      <c r="AQ12" s="124"/>
      <c r="AR12" s="42" t="s">
        <v>218</v>
      </c>
      <c r="AS12" s="43"/>
      <c r="AT12" s="44">
        <f>SUMIFS('調査表(全体)'!$CL:$CL,'調査表(全体)'!$O:$O,$AR$1,'調査表(全体)'!$Q:$Q,$A12)</f>
        <v>0</v>
      </c>
      <c r="AU12" s="45">
        <f>SUMIFS('調査表(全体)'!$CM:$CM,'調査表(全体)'!$O:$O,$AR$1,'調査表(全体)'!$Q:$Q,$A12)</f>
        <v>0</v>
      </c>
      <c r="AV12" s="45">
        <f>SUMIFS('調査表(全体)'!$CN:$CN,'調査表(全体)'!$O:$O,$AR$1,'調査表(全体)'!$Q:$Q,$A12)</f>
        <v>0</v>
      </c>
      <c r="AW12" s="46">
        <f>SUMIFS('調査表(全体)'!$CO:$CO,'調査表(全体)'!$O:$O,$AR$1,'調査表(全体)'!$Q:$Q,$A12)</f>
        <v>0</v>
      </c>
      <c r="AY12" s="124"/>
      <c r="AZ12" s="42" t="s">
        <v>218</v>
      </c>
      <c r="BA12" s="43"/>
      <c r="BB12" s="44">
        <f>SUMIFS('調査表(全体)'!$CL:$CL,'調査表(全体)'!$O:$O,$AZ$1,'調査表(全体)'!$Q:$Q,$A12)</f>
        <v>0</v>
      </c>
      <c r="BC12" s="45">
        <f>SUMIFS('調査表(全体)'!$CM:$CM,'調査表(全体)'!$O:$O,$AZ$1,'調査表(全体)'!$Q:$Q,$A12)</f>
        <v>0</v>
      </c>
      <c r="BD12" s="45">
        <f>SUMIFS('調査表(全体)'!$CN:$CN,'調査表(全体)'!$O:$O,$AZ$1,'調査表(全体)'!$Q:$Q,$A12)</f>
        <v>0</v>
      </c>
      <c r="BE12" s="46">
        <f>SUMIFS('調査表(全体)'!$CO:$CO,'調査表(全体)'!$O:$O,$AZ$1,'調査表(全体)'!$Q:$Q,$A12)</f>
        <v>0</v>
      </c>
      <c r="BG12" s="124"/>
      <c r="BH12" s="42" t="s">
        <v>218</v>
      </c>
      <c r="BI12" s="43"/>
      <c r="BJ12" s="44">
        <f>SUMIFS('調査表(全体)'!$CL:$CL,'調査表(全体)'!$O:$O,$BH$1,'調査表(全体)'!$Q:$Q,$A12)</f>
        <v>0</v>
      </c>
      <c r="BK12" s="45">
        <f>SUMIFS('調査表(全体)'!$CM:$CM,'調査表(全体)'!$O:$O,$BH$1,'調査表(全体)'!$Q:$Q,$A12)</f>
        <v>0</v>
      </c>
      <c r="BL12" s="45">
        <f>SUMIFS('調査表(全体)'!$CN:$CN,'調査表(全体)'!$O:$O,$BH$1,'調査表(全体)'!$Q:$Q,$A12)</f>
        <v>0</v>
      </c>
      <c r="BM12" s="46">
        <f>SUMIFS('調査表(全体)'!$CO:$CO,'調査表(全体)'!$O:$O,$BH$1,'調査表(全体)'!$Q:$Q,$A12)</f>
        <v>0</v>
      </c>
      <c r="BO12" s="124"/>
      <c r="BP12" s="42" t="s">
        <v>218</v>
      </c>
      <c r="BQ12" s="43"/>
      <c r="BR12" s="44">
        <f>SUMIFS('調査表(全体)'!$CL:$CL,'調査表(全体)'!$O:$O,$BP$1,'調査表(全体)'!$Q:$Q,$A12)</f>
        <v>0</v>
      </c>
      <c r="BS12" s="45">
        <f>SUMIFS('調査表(全体)'!$CM:$CM,'調査表(全体)'!$O:$O,$BP$1,'調査表(全体)'!$Q:$Q,$A12)</f>
        <v>0</v>
      </c>
      <c r="BT12" s="45">
        <f>SUMIFS('調査表(全体)'!$CN:$CN,'調査表(全体)'!$O:$O,$BP$1,'調査表(全体)'!$Q:$Q,$A12)</f>
        <v>0</v>
      </c>
      <c r="BU12" s="46">
        <f>SUMIFS('調査表(全体)'!$CO:$CO,'調査表(全体)'!$O:$O,$BP$1,'調査表(全体)'!$Q:$Q,$A12)</f>
        <v>0</v>
      </c>
      <c r="BW12" s="124"/>
      <c r="BX12" s="42" t="s">
        <v>218</v>
      </c>
      <c r="BY12" s="43"/>
      <c r="BZ12" s="44">
        <f>SUMIFS('調査表(全体)'!$CL:$CL,'調査表(全体)'!$O:$O,$BX$1,'調査表(全体)'!$Q:$Q,$A12)</f>
        <v>0</v>
      </c>
      <c r="CA12" s="45">
        <f>SUMIFS('調査表(全体)'!$CM:$CM,'調査表(全体)'!$O:$O,$BX$1,'調査表(全体)'!$Q:$Q,$A12)</f>
        <v>0</v>
      </c>
      <c r="CB12" s="45">
        <f>SUMIFS('調査表(全体)'!$CN:$CN,'調査表(全体)'!$O:$O,$BX$1,'調査表(全体)'!$Q:$Q,$A12)</f>
        <v>0</v>
      </c>
      <c r="CC12" s="46">
        <f>SUMIFS('調査表(全体)'!$CO:$CO,'調査表(全体)'!$O:$O,$BX$1,'調査表(全体)'!$Q:$Q,$A12)</f>
        <v>0</v>
      </c>
      <c r="CE12" s="124"/>
      <c r="CF12" s="42" t="s">
        <v>218</v>
      </c>
      <c r="CG12" s="43"/>
      <c r="CH12" s="44">
        <f>SUMIFS('調査表(全体)'!$CL:$CL,'調査表(全体)'!$O:$O,$CF$1,'調査表(全体)'!$Q:$Q,$A12)</f>
        <v>0</v>
      </c>
      <c r="CI12" s="45">
        <f>SUMIFS('調査表(全体)'!$CM:$CM,'調査表(全体)'!$O:$O,$CF$1,'調査表(全体)'!$Q:$Q,$A12)</f>
        <v>0</v>
      </c>
      <c r="CJ12" s="45">
        <f>SUMIFS('調査表(全体)'!$CN:$CN,'調査表(全体)'!$O:$O,$CF$1,'調査表(全体)'!$Q:$Q,$A12)</f>
        <v>0</v>
      </c>
      <c r="CK12" s="46">
        <f>SUMIFS('調査表(全体)'!$CO:$CO,'調査表(全体)'!$O:$O,$CF$1,'調査表(全体)'!$Q:$Q,$A12)</f>
        <v>0</v>
      </c>
      <c r="CM12" s="124"/>
      <c r="CN12" s="42" t="s">
        <v>218</v>
      </c>
      <c r="CO12" s="43"/>
      <c r="CP12" s="44">
        <f>SUMIFS('調査表(全体)'!$CL:$CL,'調査表(全体)'!$O:$O,$CN$1,'調査表(全体)'!$Q:$Q,$A12)</f>
        <v>0</v>
      </c>
      <c r="CQ12" s="45">
        <f>SUMIFS('調査表(全体)'!$CM:$CM,'調査表(全体)'!$O:$O,$CN$1,'調査表(全体)'!$Q:$Q,$A12)</f>
        <v>0</v>
      </c>
      <c r="CR12" s="45">
        <f>SUMIFS('調査表(全体)'!$CN:$CN,'調査表(全体)'!$O:$O,$CN$1,'調査表(全体)'!$Q:$Q,$A12)</f>
        <v>0</v>
      </c>
      <c r="CS12" s="46">
        <f>SUMIFS('調査表(全体)'!$CO:$CO,'調査表(全体)'!$O:$O,$CN$1,'調査表(全体)'!$Q:$Q,$A12)</f>
        <v>0</v>
      </c>
      <c r="CU12" s="124"/>
      <c r="CV12" s="42" t="s">
        <v>218</v>
      </c>
      <c r="CW12" s="43"/>
      <c r="CX12" s="44">
        <f>SUMIFS('調査表(全体)'!$CL:$CL,'調査表(全体)'!$O:$O,$CV$1,'調査表(全体)'!$Q:$Q,$A12)</f>
        <v>0</v>
      </c>
      <c r="CY12" s="45">
        <f>SUMIFS('調査表(全体)'!$CM:$CM,'調査表(全体)'!$O:$O,$CV$1,'調査表(全体)'!$Q:$Q,$A12)</f>
        <v>0</v>
      </c>
      <c r="CZ12" s="45">
        <f>SUMIFS('調査表(全体)'!$CN:$CN,'調査表(全体)'!$O:$O,$CV$1,'調査表(全体)'!$Q:$Q,$A12)</f>
        <v>0</v>
      </c>
      <c r="DA12" s="46">
        <f>SUMIFS('調査表(全体)'!$CO:$CO,'調査表(全体)'!$O:$O,$CV$1,'調査表(全体)'!$Q:$Q,$A12)</f>
        <v>0</v>
      </c>
      <c r="DC12" s="124"/>
      <c r="DD12" s="42" t="s">
        <v>218</v>
      </c>
      <c r="DE12" s="43"/>
      <c r="DF12" s="44">
        <f>SUMIFS('調査表(全体)'!$CL:$CL,'調査表(全体)'!$O:$O,$DD$1,'調査表(全体)'!$Q:$Q,$A12)</f>
        <v>0</v>
      </c>
      <c r="DG12" s="45">
        <f>SUMIFS('調査表(全体)'!$CM:$CM,'調査表(全体)'!$O:$O,$DD$1,'調査表(全体)'!$Q:$Q,$A12)</f>
        <v>0</v>
      </c>
      <c r="DH12" s="45">
        <f>SUMIFS('調査表(全体)'!$CN:$CN,'調査表(全体)'!$O:$O,$DD$1,'調査表(全体)'!$Q:$Q,$A12)</f>
        <v>0</v>
      </c>
      <c r="DI12" s="46">
        <f>SUMIFS('調査表(全体)'!$CO:$CO,'調査表(全体)'!$O:$O,$DD$1,'調査表(全体)'!$Q:$Q,$A12)</f>
        <v>0</v>
      </c>
      <c r="DK12" s="124"/>
      <c r="DL12" s="42" t="s">
        <v>218</v>
      </c>
      <c r="DM12" s="43"/>
      <c r="DN12" s="44">
        <f>SUMIFS('調査表(全体)'!$CL:$CL,'調査表(全体)'!$O:$O,$DN$1,'調査表(全体)'!$Q:$Q,$A12)</f>
        <v>0</v>
      </c>
      <c r="DO12" s="45">
        <f>SUMIFS('調査表(全体)'!$CM:$CM,'調査表(全体)'!$O:$O,$DN$1,'調査表(全体)'!$Q:$Q,$A12)</f>
        <v>0</v>
      </c>
      <c r="DP12" s="45">
        <f>SUMIFS('調査表(全体)'!$CN:$CN,'調査表(全体)'!$O:$O,$DN$1,'調査表(全体)'!$Q:$Q,$A12)</f>
        <v>0</v>
      </c>
      <c r="DQ12" s="46">
        <f>SUMIFS('調査表(全体)'!$CO:$CO,'調査表(全体)'!$O:$O,$DN$1,'調査表(全体)'!$Q:$Q,$A12)</f>
        <v>0</v>
      </c>
      <c r="DS12" s="124"/>
      <c r="DT12" s="42" t="s">
        <v>218</v>
      </c>
      <c r="DU12" s="43"/>
      <c r="DV12" s="44">
        <f>SUMIFS('調査表(全体)'!$CL:$CL,'調査表(全体)'!$O:$O,$DT$1,'調査表(全体)'!$Q:$Q,$A12)</f>
        <v>0</v>
      </c>
      <c r="DW12" s="45">
        <f>SUMIFS('調査表(全体)'!$CM:$CM,'調査表(全体)'!$O:$O,$DT$1,'調査表(全体)'!$Q:$Q,$A12)</f>
        <v>0</v>
      </c>
      <c r="DX12" s="45">
        <f>SUMIFS('調査表(全体)'!$CN:$CN,'調査表(全体)'!$O:$O,$DT$1,'調査表(全体)'!$Q:$Q,$A12)</f>
        <v>0</v>
      </c>
      <c r="DY12" s="46">
        <f>SUMIFS('調査表(全体)'!$CO:$CO,'調査表(全体)'!$O:$O,$DT$1,'調査表(全体)'!$Q:$Q,$A12)</f>
        <v>0</v>
      </c>
      <c r="EA12" s="124"/>
      <c r="EB12" s="42" t="s">
        <v>218</v>
      </c>
      <c r="EC12" s="43"/>
      <c r="ED12" s="44">
        <f>SUMIFS('調査表(全体)'!$CL:$CL,'調査表(全体)'!$O:$O,$EB$1,'調査表(全体)'!$Q:$Q,$A12)</f>
        <v>0</v>
      </c>
      <c r="EE12" s="45">
        <f>SUMIFS('調査表(全体)'!$CM:$CM,'調査表(全体)'!$O:$O,$EB$1,'調査表(全体)'!$Q:$Q,$A12)</f>
        <v>0</v>
      </c>
      <c r="EF12" s="45">
        <f>SUMIFS('調査表(全体)'!$CN:$CN,'調査表(全体)'!$O:$O,$EB$1,'調査表(全体)'!$Q:$Q,$A12)</f>
        <v>0</v>
      </c>
      <c r="EG12" s="46">
        <f>SUMIFS('調査表(全体)'!$CO:$CO,'調査表(全体)'!$O:$O,$EB$1,'調査表(全体)'!$Q:$Q,$A12)</f>
        <v>0</v>
      </c>
      <c r="EI12" s="124"/>
      <c r="EJ12" s="42" t="s">
        <v>218</v>
      </c>
      <c r="EK12" s="43"/>
      <c r="EL12" s="44">
        <f>SUMIFS('調査表(全体)'!$CL:$CL,'調査表(全体)'!$O:$O,$EJ$1,'調査表(全体)'!$Q:$Q,$A12)</f>
        <v>0</v>
      </c>
      <c r="EM12" s="45">
        <f>SUMIFS('調査表(全体)'!$CM:$CM,'調査表(全体)'!$O:$O,$EJ$1,'調査表(全体)'!$Q:$Q,$A12)</f>
        <v>0</v>
      </c>
      <c r="EN12" s="45">
        <f>SUMIFS('調査表(全体)'!$CN:$CN,'調査表(全体)'!$O:$O,$EJ$1,'調査表(全体)'!$Q:$Q,$A12)</f>
        <v>0</v>
      </c>
      <c r="EO12" s="46">
        <f>SUMIFS('調査表(全体)'!$CO:$CO,'調査表(全体)'!$O:$O,$EJ$1,'調査表(全体)'!$Q:$Q,$A12)</f>
        <v>0</v>
      </c>
      <c r="EQ12" s="124"/>
      <c r="ER12" s="42" t="s">
        <v>218</v>
      </c>
      <c r="ES12" s="43"/>
      <c r="ET12" s="44">
        <f>SUMIFS('調査表(全体)'!$CL:$CL,'調査表(全体)'!$O:$O,$ER$1,'調査表(全体)'!$Q:$Q,$A12)</f>
        <v>0</v>
      </c>
      <c r="EU12" s="45">
        <f>SUMIFS('調査表(全体)'!$CM:$CM,'調査表(全体)'!$O:$O,$ER$1,'調査表(全体)'!$Q:$Q,$A12)</f>
        <v>0</v>
      </c>
      <c r="EV12" s="45">
        <f>SUMIFS('調査表(全体)'!$CN:$CN,'調査表(全体)'!$O:$O,$ER$1,'調査表(全体)'!$Q:$Q,$A12)</f>
        <v>0</v>
      </c>
      <c r="EW12" s="46">
        <f>SUMIFS('調査表(全体)'!$CO:$CO,'調査表(全体)'!$O:$O,$ER$1,'調査表(全体)'!$Q:$Q,$A12)</f>
        <v>0</v>
      </c>
      <c r="EY12" s="124"/>
      <c r="EZ12" s="42" t="s">
        <v>218</v>
      </c>
      <c r="FA12" s="43"/>
      <c r="FB12" s="44">
        <f>SUMIFS('調査表(全体)'!$CL:$CL,'調査表(全体)'!$O:$O,$EZ$1,'調査表(全体)'!$Q:$Q,$A12)</f>
        <v>0</v>
      </c>
      <c r="FC12" s="45">
        <f>SUMIFS('調査表(全体)'!$CM:$CM,'調査表(全体)'!$O:$O,$EZ$1,'調査表(全体)'!$Q:$Q,$A12)</f>
        <v>0</v>
      </c>
      <c r="FD12" s="45">
        <f>SUMIFS('調査表(全体)'!$CN:$CN,'調査表(全体)'!$O:$O,$EZ$1,'調査表(全体)'!$Q:$Q,$A12)</f>
        <v>0</v>
      </c>
      <c r="FE12" s="46">
        <f>SUMIFS('調査表(全体)'!$CO:$CO,'調査表(全体)'!$O:$O,$EZ$1,'調査表(全体)'!$Q:$Q,$A12)</f>
        <v>0</v>
      </c>
    </row>
    <row r="13" spans="1:161" x14ac:dyDescent="0.15">
      <c r="A13" s="154"/>
      <c r="C13" s="124"/>
      <c r="D13" s="50" t="s">
        <v>219</v>
      </c>
      <c r="E13" s="43"/>
      <c r="F13" s="44">
        <f>F14+F15+F16+F17+F18+F19+F20+F21</f>
        <v>0</v>
      </c>
      <c r="G13" s="45">
        <f>G14+G15+G16+G17+G18+G19+G20+G21</f>
        <v>0</v>
      </c>
      <c r="H13" s="45">
        <f>H14+H15+H16+H17+H18+H19+H20+H21</f>
        <v>0</v>
      </c>
      <c r="I13" s="46">
        <f>I14+I15+I16+I17+I18+I19+I20+I21</f>
        <v>0</v>
      </c>
      <c r="K13" s="124"/>
      <c r="L13" s="50" t="s">
        <v>219</v>
      </c>
      <c r="M13" s="43"/>
      <c r="N13" s="44">
        <f>N14+N15+N16+N17+N18+N19+N20+N21</f>
        <v>0</v>
      </c>
      <c r="O13" s="45">
        <f>O14+O15+O16+O17+O18+O19+O20+O21</f>
        <v>0</v>
      </c>
      <c r="P13" s="45">
        <f>P14+P15+P16+P17+P18+P19+P20+P21</f>
        <v>0</v>
      </c>
      <c r="Q13" s="46">
        <f>Q14+Q15+Q16+Q17+Q18+Q19+Q20+Q21</f>
        <v>0</v>
      </c>
      <c r="R13" s="40"/>
      <c r="S13" s="124"/>
      <c r="T13" s="50" t="s">
        <v>219</v>
      </c>
      <c r="U13" s="43"/>
      <c r="V13" s="44">
        <f>V14+V15+V16+V17+V18+V19+V20+V21</f>
        <v>0</v>
      </c>
      <c r="W13" s="45">
        <f>W14+W15+W16+W17+W18+W19+W20+W21</f>
        <v>0</v>
      </c>
      <c r="X13" s="45">
        <f>X14+X15+X16+X17+X18+X19+X20+X21</f>
        <v>0</v>
      </c>
      <c r="Y13" s="46">
        <f>Y14+Y15+Y16+Y17+Y18+Y19+Y20+Y21</f>
        <v>0</v>
      </c>
      <c r="AA13" s="124"/>
      <c r="AB13" s="50" t="s">
        <v>219</v>
      </c>
      <c r="AC13" s="43"/>
      <c r="AD13" s="44">
        <f>AD14+AD15+AD16+AD17+AD18+AD19+AD20+AD21</f>
        <v>0</v>
      </c>
      <c r="AE13" s="45">
        <f>AE14+AE15+AE16+AE17+AE18+AE19+AE20+AE21</f>
        <v>0</v>
      </c>
      <c r="AF13" s="45">
        <f>AF14+AF15+AF16+AF17+AF18+AF19+AF20+AF21</f>
        <v>0</v>
      </c>
      <c r="AG13" s="46">
        <f>AG14+AG15+AG16+AG17+AG18+AG19+AG20+AG21</f>
        <v>0</v>
      </c>
      <c r="AI13" s="124"/>
      <c r="AJ13" s="50" t="s">
        <v>219</v>
      </c>
      <c r="AK13" s="43"/>
      <c r="AL13" s="44">
        <f>AL14+AL15+AL16+AL17+AL18+AL19+AL20+AL21</f>
        <v>0</v>
      </c>
      <c r="AM13" s="45">
        <f>AM14+AM15+AM16+AM17+AM18+AM19+AM20+AM21</f>
        <v>0</v>
      </c>
      <c r="AN13" s="45">
        <f>AN14+AN15+AN16+AN17+AN18+AN19+AN20+AN21</f>
        <v>0</v>
      </c>
      <c r="AO13" s="46">
        <f>AO14+AO15+AO16+AO17+AO18+AO19+AO20+AO21</f>
        <v>0</v>
      </c>
      <c r="AQ13" s="124"/>
      <c r="AR13" s="50" t="s">
        <v>219</v>
      </c>
      <c r="AS13" s="43"/>
      <c r="AT13" s="44">
        <f>AT14+AT15+AT16+AT17+AT18+AT19+AT20+AT21</f>
        <v>0</v>
      </c>
      <c r="AU13" s="45">
        <f>AU14+AU15+AU16+AU17+AU18+AU19+AU20+AU21</f>
        <v>0</v>
      </c>
      <c r="AV13" s="45">
        <f>AV14+AV15+AV16+AV17+AV18+AV19+AV20+AV21</f>
        <v>0</v>
      </c>
      <c r="AW13" s="46">
        <f>AW14+AW15+AW16+AW17+AW18+AW19+AW20+AW21</f>
        <v>0</v>
      </c>
      <c r="AY13" s="124"/>
      <c r="AZ13" s="50" t="s">
        <v>219</v>
      </c>
      <c r="BA13" s="43"/>
      <c r="BB13" s="44">
        <f>BB14+BB15+BB16+BB17+BB18+BB19+BB20+BB21</f>
        <v>0</v>
      </c>
      <c r="BC13" s="45">
        <f>BC14+BC15+BC16+BC17+BC18+BC19+BC20+BC21</f>
        <v>0</v>
      </c>
      <c r="BD13" s="45">
        <f>BD14+BD15+BD16+BD17+BD18+BD19+BD20+BD21</f>
        <v>0</v>
      </c>
      <c r="BE13" s="46">
        <f>BE14+BE15+BE16+BE17+BE18+BE19+BE20+BE21</f>
        <v>0</v>
      </c>
      <c r="BG13" s="124"/>
      <c r="BH13" s="50" t="s">
        <v>219</v>
      </c>
      <c r="BI13" s="43"/>
      <c r="BJ13" s="44">
        <f>BJ14+BJ15+BJ16+BJ17+BJ18+BJ19+BJ20+BJ21</f>
        <v>0</v>
      </c>
      <c r="BK13" s="45">
        <f>BK14+BK15+BK16+BK17+BK18+BK19+BK20+BK21</f>
        <v>0</v>
      </c>
      <c r="BL13" s="45">
        <f>BL14+BL15+BL16+BL17+BL18+BL19+BL20+BL21</f>
        <v>0</v>
      </c>
      <c r="BM13" s="46">
        <f>BM14+BM15+BM16+BM17+BM18+BM19+BM20+BM21</f>
        <v>0</v>
      </c>
      <c r="BO13" s="124"/>
      <c r="BP13" s="50" t="s">
        <v>219</v>
      </c>
      <c r="BQ13" s="43"/>
      <c r="BR13" s="44">
        <f>BR14+BR15+BR16+BR17+BR18+BR19+BR20+BR21</f>
        <v>0</v>
      </c>
      <c r="BS13" s="45">
        <f>BS14+BS15+BS16+BS17+BS18+BS19+BS20+BS21</f>
        <v>0</v>
      </c>
      <c r="BT13" s="45">
        <f>BT14+BT15+BT16+BT17+BT18+BT19+BT20+BT21</f>
        <v>0</v>
      </c>
      <c r="BU13" s="46">
        <f>BU14+BU15+BU16+BU17+BU18+BU19+BU20+BU21</f>
        <v>0</v>
      </c>
      <c r="BW13" s="124"/>
      <c r="BX13" s="50" t="s">
        <v>219</v>
      </c>
      <c r="BY13" s="43"/>
      <c r="BZ13" s="44">
        <f>BZ14+BZ15+BZ16+BZ17+BZ18+BZ19+BZ20+BZ21</f>
        <v>0</v>
      </c>
      <c r="CA13" s="45">
        <f>CA14+CA15+CA16+CA17+CA18+CA19+CA20+CA21</f>
        <v>0</v>
      </c>
      <c r="CB13" s="45">
        <f>CB14+CB15+CB16+CB17+CB18+CB19+CB20+CB21</f>
        <v>0</v>
      </c>
      <c r="CC13" s="46">
        <f>CC14+CC15+CC16+CC17+CC18+CC19+CC20+CC21</f>
        <v>0</v>
      </c>
      <c r="CE13" s="124"/>
      <c r="CF13" s="50" t="s">
        <v>219</v>
      </c>
      <c r="CG13" s="43"/>
      <c r="CH13" s="44">
        <f>CH14+CH15+CH16+CH17+CH18+CH19+CH20+CH21</f>
        <v>0</v>
      </c>
      <c r="CI13" s="45">
        <f>CI14+CI15+CI16+CI17+CI18+CI19+CI20+CI21</f>
        <v>0</v>
      </c>
      <c r="CJ13" s="45">
        <f>CJ14+CJ15+CJ16+CJ17+CJ18+CJ19+CJ20+CJ21</f>
        <v>0</v>
      </c>
      <c r="CK13" s="46">
        <f>CK14+CK15+CK16+CK17+CK18+CK19+CK20+CK21</f>
        <v>0</v>
      </c>
      <c r="CM13" s="124"/>
      <c r="CN13" s="50" t="s">
        <v>219</v>
      </c>
      <c r="CO13" s="43"/>
      <c r="CP13" s="44">
        <f>CP14+CP15+CP16+CP17+CP18+CP19+CP20+CP21</f>
        <v>0</v>
      </c>
      <c r="CQ13" s="45">
        <f>CQ14+CQ15+CQ16+CQ17+CQ18+CQ19+CQ20+CQ21</f>
        <v>0</v>
      </c>
      <c r="CR13" s="45">
        <f>CR14+CR15+CR16+CR17+CR18+CR19+CR20+CR21</f>
        <v>0</v>
      </c>
      <c r="CS13" s="46">
        <f>CS14+CS15+CS16+CS17+CS18+CS19+CS20+CS21</f>
        <v>0</v>
      </c>
      <c r="CU13" s="124"/>
      <c r="CV13" s="50" t="s">
        <v>219</v>
      </c>
      <c r="CW13" s="43"/>
      <c r="CX13" s="44">
        <f>CX14+CX15+CX16+CX17+CX18+CX19+CX20+CX21</f>
        <v>0</v>
      </c>
      <c r="CY13" s="45">
        <f>CY14+CY15+CY16+CY17+CY18+CY19+CY20+CY21</f>
        <v>0</v>
      </c>
      <c r="CZ13" s="45">
        <f>CZ14+CZ15+CZ16+CZ17+CZ18+CZ19+CZ20+CZ21</f>
        <v>0</v>
      </c>
      <c r="DA13" s="46">
        <f>DA14+DA15+DA16+DA17+DA18+DA19+DA20+DA21</f>
        <v>0</v>
      </c>
      <c r="DC13" s="124"/>
      <c r="DD13" s="50" t="s">
        <v>219</v>
      </c>
      <c r="DE13" s="43"/>
      <c r="DF13" s="44">
        <f>DF14+DF15+DF16+DF17+DF18+DF19+DF20+DF21</f>
        <v>0</v>
      </c>
      <c r="DG13" s="45">
        <f>DG14+DG15+DG16+DG17+DG18+DG19+DG20+DG21</f>
        <v>0</v>
      </c>
      <c r="DH13" s="45">
        <f>DH14+DH15+DH16+DH17+DH18+DH19+DH20+DH21</f>
        <v>0</v>
      </c>
      <c r="DI13" s="46">
        <f>DI14+DI15+DI16+DI17+DI18+DI19+DI20+DI21</f>
        <v>0</v>
      </c>
      <c r="DK13" s="124"/>
      <c r="DL13" s="50" t="s">
        <v>219</v>
      </c>
      <c r="DM13" s="43"/>
      <c r="DN13" s="44">
        <f>DN14+DN15+DN16+DN17+DN18+DN19+DN20+DN21</f>
        <v>0</v>
      </c>
      <c r="DO13" s="45">
        <f>DO14+DO15+DO16+DO17+DO18+DO19+DO20+DO21</f>
        <v>0</v>
      </c>
      <c r="DP13" s="45">
        <f>DP14+DP15+DP16+DP17+DP18+DP19+DP20+DP21</f>
        <v>0</v>
      </c>
      <c r="DQ13" s="46">
        <f>DQ14+DQ15+DQ16+DQ17+DQ18+DQ19+DQ20+DQ21</f>
        <v>0</v>
      </c>
      <c r="DS13" s="124"/>
      <c r="DT13" s="50" t="s">
        <v>219</v>
      </c>
      <c r="DU13" s="43"/>
      <c r="DV13" s="44">
        <f>DV14+DV15+DV16+DV17+DV18+DV19+DV20+DV21</f>
        <v>0</v>
      </c>
      <c r="DW13" s="45">
        <f>DW14+DW15+DW16+DW17+DW18+DW19+DW20+DW21</f>
        <v>0</v>
      </c>
      <c r="DX13" s="45">
        <f>DX14+DX15+DX16+DX17+DX18+DX19+DX20+DX21</f>
        <v>0</v>
      </c>
      <c r="DY13" s="46">
        <f>DY14+DY15+DY16+DY17+DY18+DY19+DY20+DY21</f>
        <v>0</v>
      </c>
      <c r="EA13" s="124"/>
      <c r="EB13" s="50" t="s">
        <v>219</v>
      </c>
      <c r="EC13" s="43"/>
      <c r="ED13" s="44">
        <f>ED14+ED15+ED16+ED17+ED18+ED19+ED20+ED21</f>
        <v>0</v>
      </c>
      <c r="EE13" s="45">
        <f>EE14+EE15+EE16+EE17+EE18+EE19+EE20+EE21</f>
        <v>0</v>
      </c>
      <c r="EF13" s="45">
        <f>EF14+EF15+EF16+EF17+EF18+EF19+EF20+EF21</f>
        <v>0</v>
      </c>
      <c r="EG13" s="46">
        <f>EG14+EG15+EG16+EG17+EG18+EG19+EG20+EG21</f>
        <v>0</v>
      </c>
      <c r="EI13" s="124"/>
      <c r="EJ13" s="50" t="s">
        <v>219</v>
      </c>
      <c r="EK13" s="43"/>
      <c r="EL13" s="44">
        <f>EL14+EL15+EL16+EL17+EL18+EL19+EL20+EL21</f>
        <v>0</v>
      </c>
      <c r="EM13" s="45">
        <f>EM14+EM15+EM16+EM17+EM18+EM19+EM20+EM21</f>
        <v>0</v>
      </c>
      <c r="EN13" s="45">
        <f>EN14+EN15+EN16+EN17+EN18+EN19+EN20+EN21</f>
        <v>0</v>
      </c>
      <c r="EO13" s="46">
        <f>EO14+EO15+EO16+EO17+EO18+EO19+EO20+EO21</f>
        <v>0</v>
      </c>
      <c r="EQ13" s="124"/>
      <c r="ER13" s="50" t="s">
        <v>219</v>
      </c>
      <c r="ES13" s="43"/>
      <c r="ET13" s="44">
        <f>ET14+ET15+ET16+ET17+ET18+ET19+ET20+ET21</f>
        <v>0</v>
      </c>
      <c r="EU13" s="45">
        <f>EU14+EU15+EU16+EU17+EU18+EU19+EU20+EU21</f>
        <v>0</v>
      </c>
      <c r="EV13" s="45">
        <f>EV14+EV15+EV16+EV17+EV18+EV19+EV20+EV21</f>
        <v>0</v>
      </c>
      <c r="EW13" s="46">
        <f>EW14+EW15+EW16+EW17+EW18+EW19+EW20+EW21</f>
        <v>0</v>
      </c>
      <c r="EY13" s="124"/>
      <c r="EZ13" s="50" t="s">
        <v>219</v>
      </c>
      <c r="FA13" s="43"/>
      <c r="FB13" s="44">
        <f>FB14+FB15+FB16+FB17+FB18+FB19+FB20+FB21</f>
        <v>0</v>
      </c>
      <c r="FC13" s="45">
        <f>FC14+FC15+FC16+FC17+FC18+FC19+FC20+FC21</f>
        <v>0</v>
      </c>
      <c r="FD13" s="45">
        <f>FD14+FD15+FD16+FD17+FD18+FD19+FD20+FD21</f>
        <v>0</v>
      </c>
      <c r="FE13" s="46">
        <f>FE14+FE15+FE16+FE17+FE18+FE19+FE20+FE21</f>
        <v>0</v>
      </c>
    </row>
    <row r="14" spans="1:161" x14ac:dyDescent="0.15">
      <c r="A14" s="151">
        <v>7</v>
      </c>
      <c r="C14" s="124"/>
      <c r="D14" s="131"/>
      <c r="E14" s="47" t="s">
        <v>220</v>
      </c>
      <c r="F14" s="157">
        <f>SUMIFS('調査表(全体)'!$CL:$CL,'調査表(全体)'!$O:$O,$D$1,'調査表(全体)'!$Q:$Q,$A14)</f>
        <v>0</v>
      </c>
      <c r="G14" s="167">
        <f>SUMIFS('調査表(全体)'!$CM:$CM,'調査表(全体)'!$O:$O,$D$1,'調査表(全体)'!$Q:$Q,$A14)</f>
        <v>0</v>
      </c>
      <c r="H14" s="167">
        <f>SUMIFS('調査表(全体)'!$CN:$CN,'調査表(全体)'!$O:$O,$D$1,'調査表(全体)'!$Q:$Q,$A14)</f>
        <v>0</v>
      </c>
      <c r="I14" s="168">
        <f>SUMIFS('調査表(全体)'!$CO:$CO,'調査表(全体)'!$O:$O,$D$1,'調査表(全体)'!$Q:$Q,$A14)</f>
        <v>0</v>
      </c>
      <c r="K14" s="124"/>
      <c r="L14" s="131"/>
      <c r="M14" s="47" t="s">
        <v>220</v>
      </c>
      <c r="N14" s="157">
        <f>SUMIFS('調査表(全体)'!$CL:$CL,'調査表(全体)'!$O:$O,$L$1,'調査表(全体)'!$Q:$Q,$A14)</f>
        <v>0</v>
      </c>
      <c r="O14" s="167">
        <f>SUMIFS('調査表(全体)'!$CM:$CM,'調査表(全体)'!$O:$O,$L$1,'調査表(全体)'!$Q:$Q,$A14)</f>
        <v>0</v>
      </c>
      <c r="P14" s="167">
        <f>SUMIFS('調査表(全体)'!$CN:$CN,'調査表(全体)'!$O:$O,$L$1,'調査表(全体)'!$Q:$Q,$A14)</f>
        <v>0</v>
      </c>
      <c r="Q14" s="168">
        <f>SUMIFS('調査表(全体)'!$CO:$CO,'調査表(全体)'!$O:$O,$L$1,'調査表(全体)'!$Q:$Q,$A14)</f>
        <v>0</v>
      </c>
      <c r="R14" s="49"/>
      <c r="S14" s="124"/>
      <c r="T14" s="131"/>
      <c r="U14" s="47" t="s">
        <v>220</v>
      </c>
      <c r="V14" s="157">
        <f>SUMIFS('調査表(全体)'!$CL:$CL,'調査表(全体)'!$O:$O,$T$1,'調査表(全体)'!$Q:$Q,$A14)</f>
        <v>0</v>
      </c>
      <c r="W14" s="167">
        <f>SUMIFS('調査表(全体)'!$CM:$CM,'調査表(全体)'!$O:$O,$T$1,'調査表(全体)'!$Q:$Q,$A14)</f>
        <v>0</v>
      </c>
      <c r="X14" s="167">
        <f>SUMIFS('調査表(全体)'!$CN:$CN,'調査表(全体)'!$O:$O,$T$1,'調査表(全体)'!$Q:$Q,$A14)</f>
        <v>0</v>
      </c>
      <c r="Y14" s="168">
        <f>SUMIFS('調査表(全体)'!$CO:$CO,'調査表(全体)'!$O:$O,$T$1,'調査表(全体)'!$Q:$Q,$A14)</f>
        <v>0</v>
      </c>
      <c r="AA14" s="124"/>
      <c r="AB14" s="131"/>
      <c r="AC14" s="47" t="s">
        <v>220</v>
      </c>
      <c r="AD14" s="157">
        <f>SUMIFS('調査表(全体)'!$CL:$CL,'調査表(全体)'!$O:$O,$AB$1,'調査表(全体)'!$Q:$Q,$A14)</f>
        <v>0</v>
      </c>
      <c r="AE14" s="167">
        <f>SUMIFS('調査表(全体)'!$CM:$CM,'調査表(全体)'!$O:$O,$AB$1,'調査表(全体)'!$Q:$Q,$A14)</f>
        <v>0</v>
      </c>
      <c r="AF14" s="167">
        <f>SUMIFS('調査表(全体)'!$CN:$CN,'調査表(全体)'!$O:$O,$AB$1,'調査表(全体)'!$Q:$Q,$A14)</f>
        <v>0</v>
      </c>
      <c r="AG14" s="168">
        <f>SUMIFS('調査表(全体)'!$CO:$CO,'調査表(全体)'!$O:$O,$AB$1,'調査表(全体)'!$Q:$Q,$A14)</f>
        <v>0</v>
      </c>
      <c r="AI14" s="124"/>
      <c r="AJ14" s="131"/>
      <c r="AK14" s="47" t="s">
        <v>220</v>
      </c>
      <c r="AL14" s="157">
        <f>SUMIFS('調査表(全体)'!$CL:$CL,'調査表(全体)'!$O:$O,$AJ$1,'調査表(全体)'!$Q:$Q,$A14)</f>
        <v>0</v>
      </c>
      <c r="AM14" s="167">
        <f>SUMIFS('調査表(全体)'!$CM:$CM,'調査表(全体)'!$O:$O,$AJ$1,'調査表(全体)'!$Q:$Q,$A14)</f>
        <v>0</v>
      </c>
      <c r="AN14" s="167">
        <f>SUMIFS('調査表(全体)'!$CN:$CN,'調査表(全体)'!$O:$O,$AJ$1,'調査表(全体)'!$Q:$Q,$A14)</f>
        <v>0</v>
      </c>
      <c r="AO14" s="168">
        <f>SUMIFS('調査表(全体)'!$CO:$CO,'調査表(全体)'!$O:$O,$AJ$1,'調査表(全体)'!$Q:$Q,$A14)</f>
        <v>0</v>
      </c>
      <c r="AQ14" s="124"/>
      <c r="AR14" s="131"/>
      <c r="AS14" s="47" t="s">
        <v>220</v>
      </c>
      <c r="AT14" s="157">
        <f>SUMIFS('調査表(全体)'!$CL:$CL,'調査表(全体)'!$O:$O,$AR$1,'調査表(全体)'!$Q:$Q,$A14)</f>
        <v>0</v>
      </c>
      <c r="AU14" s="167">
        <f>SUMIFS('調査表(全体)'!$CM:$CM,'調査表(全体)'!$O:$O,$AR$1,'調査表(全体)'!$Q:$Q,$A14)</f>
        <v>0</v>
      </c>
      <c r="AV14" s="167">
        <f>SUMIFS('調査表(全体)'!$CN:$CN,'調査表(全体)'!$O:$O,$AR$1,'調査表(全体)'!$Q:$Q,$A14)</f>
        <v>0</v>
      </c>
      <c r="AW14" s="168">
        <f>SUMIFS('調査表(全体)'!$CO:$CO,'調査表(全体)'!$O:$O,$AR$1,'調査表(全体)'!$Q:$Q,$A14)</f>
        <v>0</v>
      </c>
      <c r="AY14" s="124"/>
      <c r="AZ14" s="131"/>
      <c r="BA14" s="47" t="s">
        <v>220</v>
      </c>
      <c r="BB14" s="157">
        <f>SUMIFS('調査表(全体)'!$CL:$CL,'調査表(全体)'!$O:$O,$AZ$1,'調査表(全体)'!$Q:$Q,$A14)</f>
        <v>0</v>
      </c>
      <c r="BC14" s="167">
        <f>SUMIFS('調査表(全体)'!$CM:$CM,'調査表(全体)'!$O:$O,$AZ$1,'調査表(全体)'!$Q:$Q,$A14)</f>
        <v>0</v>
      </c>
      <c r="BD14" s="167">
        <f>SUMIFS('調査表(全体)'!$CN:$CN,'調査表(全体)'!$O:$O,$AZ$1,'調査表(全体)'!$Q:$Q,$A14)</f>
        <v>0</v>
      </c>
      <c r="BE14" s="168">
        <f>SUMIFS('調査表(全体)'!$CO:$CO,'調査表(全体)'!$O:$O,$AZ$1,'調査表(全体)'!$Q:$Q,$A14)</f>
        <v>0</v>
      </c>
      <c r="BG14" s="124"/>
      <c r="BH14" s="131"/>
      <c r="BI14" s="47" t="s">
        <v>220</v>
      </c>
      <c r="BJ14" s="157">
        <f>SUMIFS('調査表(全体)'!$CL:$CL,'調査表(全体)'!$O:$O,$BH$1,'調査表(全体)'!$Q:$Q,$A14)</f>
        <v>0</v>
      </c>
      <c r="BK14" s="167">
        <f>SUMIFS('調査表(全体)'!$CM:$CM,'調査表(全体)'!$O:$O,$BH$1,'調査表(全体)'!$Q:$Q,$A14)</f>
        <v>0</v>
      </c>
      <c r="BL14" s="167">
        <f>SUMIFS('調査表(全体)'!$CN:$CN,'調査表(全体)'!$O:$O,$BH$1,'調査表(全体)'!$Q:$Q,$A14)</f>
        <v>0</v>
      </c>
      <c r="BM14" s="168">
        <f>SUMIFS('調査表(全体)'!$CO:$CO,'調査表(全体)'!$O:$O,$BH$1,'調査表(全体)'!$Q:$Q,$A14)</f>
        <v>0</v>
      </c>
      <c r="BO14" s="124"/>
      <c r="BP14" s="131"/>
      <c r="BQ14" s="47" t="s">
        <v>220</v>
      </c>
      <c r="BR14" s="157">
        <f>SUMIFS('調査表(全体)'!$CL:$CL,'調査表(全体)'!$O:$O,$BP$1,'調査表(全体)'!$Q:$Q,$A14)</f>
        <v>0</v>
      </c>
      <c r="BS14" s="167">
        <f>SUMIFS('調査表(全体)'!$CM:$CM,'調査表(全体)'!$O:$O,$BP$1,'調査表(全体)'!$Q:$Q,$A14)</f>
        <v>0</v>
      </c>
      <c r="BT14" s="167">
        <f>SUMIFS('調査表(全体)'!$CN:$CN,'調査表(全体)'!$O:$O,$BP$1,'調査表(全体)'!$Q:$Q,$A14)</f>
        <v>0</v>
      </c>
      <c r="BU14" s="168">
        <f>SUMIFS('調査表(全体)'!$CO:$CO,'調査表(全体)'!$O:$O,$BP$1,'調査表(全体)'!$Q:$Q,$A14)</f>
        <v>0</v>
      </c>
      <c r="BW14" s="124"/>
      <c r="BX14" s="131"/>
      <c r="BY14" s="47" t="s">
        <v>220</v>
      </c>
      <c r="BZ14" s="157">
        <f>SUMIFS('調査表(全体)'!$CL:$CL,'調査表(全体)'!$O:$O,$BX$1,'調査表(全体)'!$Q:$Q,$A14)</f>
        <v>0</v>
      </c>
      <c r="CA14" s="167">
        <f>SUMIFS('調査表(全体)'!$CM:$CM,'調査表(全体)'!$O:$O,$BX$1,'調査表(全体)'!$Q:$Q,$A14)</f>
        <v>0</v>
      </c>
      <c r="CB14" s="167">
        <f>SUMIFS('調査表(全体)'!$CN:$CN,'調査表(全体)'!$O:$O,$BX$1,'調査表(全体)'!$Q:$Q,$A14)</f>
        <v>0</v>
      </c>
      <c r="CC14" s="168">
        <f>SUMIFS('調査表(全体)'!$CO:$CO,'調査表(全体)'!$O:$O,$BX$1,'調査表(全体)'!$Q:$Q,$A14)</f>
        <v>0</v>
      </c>
      <c r="CE14" s="124"/>
      <c r="CF14" s="131"/>
      <c r="CG14" s="47" t="s">
        <v>220</v>
      </c>
      <c r="CH14" s="157">
        <f>SUMIFS('調査表(全体)'!$CL:$CL,'調査表(全体)'!$O:$O,$CF$1,'調査表(全体)'!$Q:$Q,$A14)</f>
        <v>0</v>
      </c>
      <c r="CI14" s="167">
        <f>SUMIFS('調査表(全体)'!$CM:$CM,'調査表(全体)'!$O:$O,$CF$1,'調査表(全体)'!$Q:$Q,$A14)</f>
        <v>0</v>
      </c>
      <c r="CJ14" s="167">
        <f>SUMIFS('調査表(全体)'!$CN:$CN,'調査表(全体)'!$O:$O,$CF$1,'調査表(全体)'!$Q:$Q,$A14)</f>
        <v>0</v>
      </c>
      <c r="CK14" s="168">
        <f>SUMIFS('調査表(全体)'!$CO:$CO,'調査表(全体)'!$O:$O,$CF$1,'調査表(全体)'!$Q:$Q,$A14)</f>
        <v>0</v>
      </c>
      <c r="CM14" s="124"/>
      <c r="CN14" s="131"/>
      <c r="CO14" s="47" t="s">
        <v>220</v>
      </c>
      <c r="CP14" s="157">
        <f>SUMIFS('調査表(全体)'!$CL:$CL,'調査表(全体)'!$O:$O,$CN$1,'調査表(全体)'!$Q:$Q,$A14)</f>
        <v>0</v>
      </c>
      <c r="CQ14" s="167">
        <f>SUMIFS('調査表(全体)'!$CM:$CM,'調査表(全体)'!$O:$O,$CN$1,'調査表(全体)'!$Q:$Q,$A14)</f>
        <v>0</v>
      </c>
      <c r="CR14" s="167">
        <f>SUMIFS('調査表(全体)'!$CN:$CN,'調査表(全体)'!$O:$O,$CN$1,'調査表(全体)'!$Q:$Q,$A14)</f>
        <v>0</v>
      </c>
      <c r="CS14" s="168">
        <f>SUMIFS('調査表(全体)'!$CO:$CO,'調査表(全体)'!$O:$O,$CN$1,'調査表(全体)'!$Q:$Q,$A14)</f>
        <v>0</v>
      </c>
      <c r="CU14" s="124"/>
      <c r="CV14" s="131"/>
      <c r="CW14" s="47" t="s">
        <v>220</v>
      </c>
      <c r="CX14" s="157">
        <f>SUMIFS('調査表(全体)'!$CL:$CL,'調査表(全体)'!$O:$O,$CV$1,'調査表(全体)'!$Q:$Q,$A14)</f>
        <v>0</v>
      </c>
      <c r="CY14" s="167">
        <f>SUMIFS('調査表(全体)'!$CM:$CM,'調査表(全体)'!$O:$O,$CV$1,'調査表(全体)'!$Q:$Q,$A14)</f>
        <v>0</v>
      </c>
      <c r="CZ14" s="167">
        <f>SUMIFS('調査表(全体)'!$CN:$CN,'調査表(全体)'!$O:$O,$CV$1,'調査表(全体)'!$Q:$Q,$A14)</f>
        <v>0</v>
      </c>
      <c r="DA14" s="168">
        <f>SUMIFS('調査表(全体)'!$CO:$CO,'調査表(全体)'!$O:$O,$CV$1,'調査表(全体)'!$Q:$Q,$A14)</f>
        <v>0</v>
      </c>
      <c r="DC14" s="124"/>
      <c r="DD14" s="131"/>
      <c r="DE14" s="47" t="s">
        <v>220</v>
      </c>
      <c r="DF14" s="157">
        <f>SUMIFS('調査表(全体)'!$CL:$CL,'調査表(全体)'!$O:$O,$DD$1,'調査表(全体)'!$Q:$Q,$A14)</f>
        <v>0</v>
      </c>
      <c r="DG14" s="167">
        <f>SUMIFS('調査表(全体)'!$CM:$CM,'調査表(全体)'!$O:$O,$DD$1,'調査表(全体)'!$Q:$Q,$A14)</f>
        <v>0</v>
      </c>
      <c r="DH14" s="167">
        <f>SUMIFS('調査表(全体)'!$CN:$CN,'調査表(全体)'!$O:$O,$DD$1,'調査表(全体)'!$Q:$Q,$A14)</f>
        <v>0</v>
      </c>
      <c r="DI14" s="168">
        <f>SUMIFS('調査表(全体)'!$CO:$CO,'調査表(全体)'!$O:$O,$DD$1,'調査表(全体)'!$Q:$Q,$A14)</f>
        <v>0</v>
      </c>
      <c r="DK14" s="124"/>
      <c r="DL14" s="131"/>
      <c r="DM14" s="47" t="s">
        <v>220</v>
      </c>
      <c r="DN14" s="157">
        <f>SUMIFS('調査表(全体)'!$CL:$CL,'調査表(全体)'!$O:$O,$DN$1,'調査表(全体)'!$Q:$Q,$A14)</f>
        <v>0</v>
      </c>
      <c r="DO14" s="167">
        <f>SUMIFS('調査表(全体)'!$CM:$CM,'調査表(全体)'!$O:$O,$DN$1,'調査表(全体)'!$Q:$Q,$A14)</f>
        <v>0</v>
      </c>
      <c r="DP14" s="167">
        <f>SUMIFS('調査表(全体)'!$CN:$CN,'調査表(全体)'!$O:$O,$DN$1,'調査表(全体)'!$Q:$Q,$A14)</f>
        <v>0</v>
      </c>
      <c r="DQ14" s="168">
        <f>SUMIFS('調査表(全体)'!$CO:$CO,'調査表(全体)'!$O:$O,$DN$1,'調査表(全体)'!$Q:$Q,$A14)</f>
        <v>0</v>
      </c>
      <c r="DS14" s="124"/>
      <c r="DT14" s="131"/>
      <c r="DU14" s="47" t="s">
        <v>220</v>
      </c>
      <c r="DV14" s="157">
        <f>SUMIFS('調査表(全体)'!$CL:$CL,'調査表(全体)'!$O:$O,$DT$1,'調査表(全体)'!$Q:$Q,$A14)</f>
        <v>0</v>
      </c>
      <c r="DW14" s="167">
        <f>SUMIFS('調査表(全体)'!$CM:$CM,'調査表(全体)'!$O:$O,$DT$1,'調査表(全体)'!$Q:$Q,$A14)</f>
        <v>0</v>
      </c>
      <c r="DX14" s="167">
        <f>SUMIFS('調査表(全体)'!$CN:$CN,'調査表(全体)'!$O:$O,$DT$1,'調査表(全体)'!$Q:$Q,$A14)</f>
        <v>0</v>
      </c>
      <c r="DY14" s="168">
        <f>SUMIFS('調査表(全体)'!$CO:$CO,'調査表(全体)'!$O:$O,$DT$1,'調査表(全体)'!$Q:$Q,$A14)</f>
        <v>0</v>
      </c>
      <c r="EA14" s="124"/>
      <c r="EB14" s="131"/>
      <c r="EC14" s="47" t="s">
        <v>220</v>
      </c>
      <c r="ED14" s="157">
        <f>SUMIFS('調査表(全体)'!$CL:$CL,'調査表(全体)'!$O:$O,$EB$1,'調査表(全体)'!$Q:$Q,$A14)</f>
        <v>0</v>
      </c>
      <c r="EE14" s="167">
        <f>SUMIFS('調査表(全体)'!$CM:$CM,'調査表(全体)'!$O:$O,$EB$1,'調査表(全体)'!$Q:$Q,$A14)</f>
        <v>0</v>
      </c>
      <c r="EF14" s="167">
        <f>SUMIFS('調査表(全体)'!$CN:$CN,'調査表(全体)'!$O:$O,$EB$1,'調査表(全体)'!$Q:$Q,$A14)</f>
        <v>0</v>
      </c>
      <c r="EG14" s="168">
        <f>SUMIFS('調査表(全体)'!$CO:$CO,'調査表(全体)'!$O:$O,$EB$1,'調査表(全体)'!$Q:$Q,$A14)</f>
        <v>0</v>
      </c>
      <c r="EI14" s="124"/>
      <c r="EJ14" s="131"/>
      <c r="EK14" s="47" t="s">
        <v>220</v>
      </c>
      <c r="EL14" s="157">
        <f>SUMIFS('調査表(全体)'!$CL:$CL,'調査表(全体)'!$O:$O,$EJ$1,'調査表(全体)'!$Q:$Q,$A14)</f>
        <v>0</v>
      </c>
      <c r="EM14" s="167">
        <f>SUMIFS('調査表(全体)'!$CM:$CM,'調査表(全体)'!$O:$O,$EJ$1,'調査表(全体)'!$Q:$Q,$A14)</f>
        <v>0</v>
      </c>
      <c r="EN14" s="167">
        <f>SUMIFS('調査表(全体)'!$CN:$CN,'調査表(全体)'!$O:$O,$EJ$1,'調査表(全体)'!$Q:$Q,$A14)</f>
        <v>0</v>
      </c>
      <c r="EO14" s="168">
        <f>SUMIFS('調査表(全体)'!$CO:$CO,'調査表(全体)'!$O:$O,$EJ$1,'調査表(全体)'!$Q:$Q,$A14)</f>
        <v>0</v>
      </c>
      <c r="EQ14" s="124"/>
      <c r="ER14" s="131"/>
      <c r="ES14" s="47" t="s">
        <v>220</v>
      </c>
      <c r="ET14" s="157">
        <f>SUMIFS('調査表(全体)'!$CL:$CL,'調査表(全体)'!$O:$O,$ER$1,'調査表(全体)'!$Q:$Q,$A14)</f>
        <v>0</v>
      </c>
      <c r="EU14" s="167">
        <f>SUMIFS('調査表(全体)'!$CM:$CM,'調査表(全体)'!$O:$O,$ER$1,'調査表(全体)'!$Q:$Q,$A14)</f>
        <v>0</v>
      </c>
      <c r="EV14" s="167">
        <f>SUMIFS('調査表(全体)'!$CN:$CN,'調査表(全体)'!$O:$O,$ER$1,'調査表(全体)'!$Q:$Q,$A14)</f>
        <v>0</v>
      </c>
      <c r="EW14" s="168">
        <f>SUMIFS('調査表(全体)'!$CO:$CO,'調査表(全体)'!$O:$O,$ER$1,'調査表(全体)'!$Q:$Q,$A14)</f>
        <v>0</v>
      </c>
      <c r="EY14" s="124"/>
      <c r="EZ14" s="131"/>
      <c r="FA14" s="47" t="s">
        <v>220</v>
      </c>
      <c r="FB14" s="157">
        <f>SUMIFS('調査表(全体)'!$CL:$CL,'調査表(全体)'!$O:$O,$EZ$1,'調査表(全体)'!$Q:$Q,$A14)</f>
        <v>0</v>
      </c>
      <c r="FC14" s="167">
        <f>SUMIFS('調査表(全体)'!$CM:$CM,'調査表(全体)'!$O:$O,$EZ$1,'調査表(全体)'!$Q:$Q,$A14)</f>
        <v>0</v>
      </c>
      <c r="FD14" s="167">
        <f>SUMIFS('調査表(全体)'!$CN:$CN,'調査表(全体)'!$O:$O,$EZ$1,'調査表(全体)'!$Q:$Q,$A14)</f>
        <v>0</v>
      </c>
      <c r="FE14" s="168">
        <f>SUMIFS('調査表(全体)'!$CO:$CO,'調査表(全体)'!$O:$O,$EZ$1,'調査表(全体)'!$Q:$Q,$A14)</f>
        <v>0</v>
      </c>
    </row>
    <row r="15" spans="1:161" x14ac:dyDescent="0.15">
      <c r="A15" s="151">
        <v>8</v>
      </c>
      <c r="C15" s="124"/>
      <c r="D15" s="131"/>
      <c r="E15" s="47" t="s">
        <v>221</v>
      </c>
      <c r="F15" s="157">
        <f>SUMIFS('調査表(全体)'!$CL:$CL,'調査表(全体)'!$O:$O,$D$1,'調査表(全体)'!$Q:$Q,$A15)</f>
        <v>0</v>
      </c>
      <c r="G15" s="167">
        <f>SUMIFS('調査表(全体)'!$CM:$CM,'調査表(全体)'!$O:$O,$D$1,'調査表(全体)'!$Q:$Q,$A15)</f>
        <v>0</v>
      </c>
      <c r="H15" s="167">
        <f>SUMIFS('調査表(全体)'!$CN:$CN,'調査表(全体)'!$O:$O,$D$1,'調査表(全体)'!$Q:$Q,$A15)</f>
        <v>0</v>
      </c>
      <c r="I15" s="168">
        <f>SUMIFS('調査表(全体)'!$CO:$CO,'調査表(全体)'!$O:$O,$D$1,'調査表(全体)'!$Q:$Q,$A15)</f>
        <v>0</v>
      </c>
      <c r="K15" s="124"/>
      <c r="L15" s="131"/>
      <c r="M15" s="47" t="s">
        <v>221</v>
      </c>
      <c r="N15" s="157">
        <f>SUMIFS('調査表(全体)'!$CL:$CL,'調査表(全体)'!$O:$O,$L$1,'調査表(全体)'!$Q:$Q,$A15)</f>
        <v>0</v>
      </c>
      <c r="O15" s="167">
        <f>SUMIFS('調査表(全体)'!$CM:$CM,'調査表(全体)'!$O:$O,$L$1,'調査表(全体)'!$Q:$Q,$A15)</f>
        <v>0</v>
      </c>
      <c r="P15" s="167">
        <f>SUMIFS('調査表(全体)'!$CN:$CN,'調査表(全体)'!$O:$O,$L$1,'調査表(全体)'!$Q:$Q,$A15)</f>
        <v>0</v>
      </c>
      <c r="Q15" s="168">
        <f>SUMIFS('調査表(全体)'!$CO:$CO,'調査表(全体)'!$O:$O,$L$1,'調査表(全体)'!$Q:$Q,$A15)</f>
        <v>0</v>
      </c>
      <c r="R15" s="49"/>
      <c r="S15" s="124"/>
      <c r="T15" s="131"/>
      <c r="U15" s="47" t="s">
        <v>221</v>
      </c>
      <c r="V15" s="157">
        <f>SUMIFS('調査表(全体)'!$CL:$CL,'調査表(全体)'!$O:$O,$T$1,'調査表(全体)'!$Q:$Q,$A15)</f>
        <v>0</v>
      </c>
      <c r="W15" s="167">
        <f>SUMIFS('調査表(全体)'!$CM:$CM,'調査表(全体)'!$O:$O,$T$1,'調査表(全体)'!$Q:$Q,$A15)</f>
        <v>0</v>
      </c>
      <c r="X15" s="167">
        <f>SUMIFS('調査表(全体)'!$CN:$CN,'調査表(全体)'!$O:$O,$T$1,'調査表(全体)'!$Q:$Q,$A15)</f>
        <v>0</v>
      </c>
      <c r="Y15" s="168">
        <f>SUMIFS('調査表(全体)'!$CO:$CO,'調査表(全体)'!$O:$O,$T$1,'調査表(全体)'!$Q:$Q,$A15)</f>
        <v>0</v>
      </c>
      <c r="AA15" s="124"/>
      <c r="AB15" s="131"/>
      <c r="AC15" s="47" t="s">
        <v>221</v>
      </c>
      <c r="AD15" s="157">
        <f>SUMIFS('調査表(全体)'!$CL:$CL,'調査表(全体)'!$O:$O,$AB$1,'調査表(全体)'!$Q:$Q,$A15)</f>
        <v>0</v>
      </c>
      <c r="AE15" s="167">
        <f>SUMIFS('調査表(全体)'!$CM:$CM,'調査表(全体)'!$O:$O,$AB$1,'調査表(全体)'!$Q:$Q,$A15)</f>
        <v>0</v>
      </c>
      <c r="AF15" s="167">
        <f>SUMIFS('調査表(全体)'!$CN:$CN,'調査表(全体)'!$O:$O,$AB$1,'調査表(全体)'!$Q:$Q,$A15)</f>
        <v>0</v>
      </c>
      <c r="AG15" s="168">
        <f>SUMIFS('調査表(全体)'!$CO:$CO,'調査表(全体)'!$O:$O,$AB$1,'調査表(全体)'!$Q:$Q,$A15)</f>
        <v>0</v>
      </c>
      <c r="AI15" s="124"/>
      <c r="AJ15" s="131"/>
      <c r="AK15" s="47" t="s">
        <v>221</v>
      </c>
      <c r="AL15" s="157">
        <f>SUMIFS('調査表(全体)'!$CL:$CL,'調査表(全体)'!$O:$O,$AJ$1,'調査表(全体)'!$Q:$Q,$A15)</f>
        <v>0</v>
      </c>
      <c r="AM15" s="167">
        <f>SUMIFS('調査表(全体)'!$CM:$CM,'調査表(全体)'!$O:$O,$AJ$1,'調査表(全体)'!$Q:$Q,$A15)</f>
        <v>0</v>
      </c>
      <c r="AN15" s="167">
        <f>SUMIFS('調査表(全体)'!$CN:$CN,'調査表(全体)'!$O:$O,$AJ$1,'調査表(全体)'!$Q:$Q,$A15)</f>
        <v>0</v>
      </c>
      <c r="AO15" s="168">
        <f>SUMIFS('調査表(全体)'!$CO:$CO,'調査表(全体)'!$O:$O,$AJ$1,'調査表(全体)'!$Q:$Q,$A15)</f>
        <v>0</v>
      </c>
      <c r="AQ15" s="124"/>
      <c r="AR15" s="131"/>
      <c r="AS15" s="47" t="s">
        <v>221</v>
      </c>
      <c r="AT15" s="157">
        <f>SUMIFS('調査表(全体)'!$CL:$CL,'調査表(全体)'!$O:$O,$AR$1,'調査表(全体)'!$Q:$Q,$A15)</f>
        <v>0</v>
      </c>
      <c r="AU15" s="167">
        <f>SUMIFS('調査表(全体)'!$CM:$CM,'調査表(全体)'!$O:$O,$AR$1,'調査表(全体)'!$Q:$Q,$A15)</f>
        <v>0</v>
      </c>
      <c r="AV15" s="167">
        <f>SUMIFS('調査表(全体)'!$CN:$CN,'調査表(全体)'!$O:$O,$AR$1,'調査表(全体)'!$Q:$Q,$A15)</f>
        <v>0</v>
      </c>
      <c r="AW15" s="168">
        <f>SUMIFS('調査表(全体)'!$CO:$CO,'調査表(全体)'!$O:$O,$AR$1,'調査表(全体)'!$Q:$Q,$A15)</f>
        <v>0</v>
      </c>
      <c r="AY15" s="124"/>
      <c r="AZ15" s="131"/>
      <c r="BA15" s="47" t="s">
        <v>221</v>
      </c>
      <c r="BB15" s="157">
        <f>SUMIFS('調査表(全体)'!$CL:$CL,'調査表(全体)'!$O:$O,$AZ$1,'調査表(全体)'!$Q:$Q,$A15)</f>
        <v>0</v>
      </c>
      <c r="BC15" s="167">
        <f>SUMIFS('調査表(全体)'!$CM:$CM,'調査表(全体)'!$O:$O,$AZ$1,'調査表(全体)'!$Q:$Q,$A15)</f>
        <v>0</v>
      </c>
      <c r="BD15" s="167">
        <f>SUMIFS('調査表(全体)'!$CN:$CN,'調査表(全体)'!$O:$O,$AZ$1,'調査表(全体)'!$Q:$Q,$A15)</f>
        <v>0</v>
      </c>
      <c r="BE15" s="168">
        <f>SUMIFS('調査表(全体)'!$CO:$CO,'調査表(全体)'!$O:$O,$AZ$1,'調査表(全体)'!$Q:$Q,$A15)</f>
        <v>0</v>
      </c>
      <c r="BG15" s="124"/>
      <c r="BH15" s="131"/>
      <c r="BI15" s="47" t="s">
        <v>221</v>
      </c>
      <c r="BJ15" s="157">
        <f>SUMIFS('調査表(全体)'!$CL:$CL,'調査表(全体)'!$O:$O,$BH$1,'調査表(全体)'!$Q:$Q,$A15)</f>
        <v>0</v>
      </c>
      <c r="BK15" s="167">
        <f>SUMIFS('調査表(全体)'!$CM:$CM,'調査表(全体)'!$O:$O,$BH$1,'調査表(全体)'!$Q:$Q,$A15)</f>
        <v>0</v>
      </c>
      <c r="BL15" s="167">
        <f>SUMIFS('調査表(全体)'!$CN:$CN,'調査表(全体)'!$O:$O,$BH$1,'調査表(全体)'!$Q:$Q,$A15)</f>
        <v>0</v>
      </c>
      <c r="BM15" s="168">
        <f>SUMIFS('調査表(全体)'!$CO:$CO,'調査表(全体)'!$O:$O,$BH$1,'調査表(全体)'!$Q:$Q,$A15)</f>
        <v>0</v>
      </c>
      <c r="BO15" s="124"/>
      <c r="BP15" s="131"/>
      <c r="BQ15" s="47" t="s">
        <v>221</v>
      </c>
      <c r="BR15" s="157">
        <f>SUMIFS('調査表(全体)'!$CL:$CL,'調査表(全体)'!$O:$O,$BP$1,'調査表(全体)'!$Q:$Q,$A15)</f>
        <v>0</v>
      </c>
      <c r="BS15" s="167">
        <f>SUMIFS('調査表(全体)'!$CM:$CM,'調査表(全体)'!$O:$O,$BP$1,'調査表(全体)'!$Q:$Q,$A15)</f>
        <v>0</v>
      </c>
      <c r="BT15" s="167">
        <f>SUMIFS('調査表(全体)'!$CN:$CN,'調査表(全体)'!$O:$O,$BP$1,'調査表(全体)'!$Q:$Q,$A15)</f>
        <v>0</v>
      </c>
      <c r="BU15" s="168">
        <f>SUMIFS('調査表(全体)'!$CO:$CO,'調査表(全体)'!$O:$O,$BP$1,'調査表(全体)'!$Q:$Q,$A15)</f>
        <v>0</v>
      </c>
      <c r="BW15" s="124"/>
      <c r="BX15" s="131"/>
      <c r="BY15" s="47" t="s">
        <v>221</v>
      </c>
      <c r="BZ15" s="157">
        <f>SUMIFS('調査表(全体)'!$CL:$CL,'調査表(全体)'!$O:$O,$BX$1,'調査表(全体)'!$Q:$Q,$A15)</f>
        <v>0</v>
      </c>
      <c r="CA15" s="167">
        <f>SUMIFS('調査表(全体)'!$CM:$CM,'調査表(全体)'!$O:$O,$BX$1,'調査表(全体)'!$Q:$Q,$A15)</f>
        <v>0</v>
      </c>
      <c r="CB15" s="167">
        <f>SUMIFS('調査表(全体)'!$CN:$CN,'調査表(全体)'!$O:$O,$BX$1,'調査表(全体)'!$Q:$Q,$A15)</f>
        <v>0</v>
      </c>
      <c r="CC15" s="168">
        <f>SUMIFS('調査表(全体)'!$CO:$CO,'調査表(全体)'!$O:$O,$BX$1,'調査表(全体)'!$Q:$Q,$A15)</f>
        <v>0</v>
      </c>
      <c r="CE15" s="124"/>
      <c r="CF15" s="131"/>
      <c r="CG15" s="47" t="s">
        <v>221</v>
      </c>
      <c r="CH15" s="157">
        <f>SUMIFS('調査表(全体)'!$CL:$CL,'調査表(全体)'!$O:$O,$CF$1,'調査表(全体)'!$Q:$Q,$A15)</f>
        <v>0</v>
      </c>
      <c r="CI15" s="167">
        <f>SUMIFS('調査表(全体)'!$CM:$CM,'調査表(全体)'!$O:$O,$CF$1,'調査表(全体)'!$Q:$Q,$A15)</f>
        <v>0</v>
      </c>
      <c r="CJ15" s="167">
        <f>SUMIFS('調査表(全体)'!$CN:$CN,'調査表(全体)'!$O:$O,$CF$1,'調査表(全体)'!$Q:$Q,$A15)</f>
        <v>0</v>
      </c>
      <c r="CK15" s="168">
        <f>SUMIFS('調査表(全体)'!$CO:$CO,'調査表(全体)'!$O:$O,$CF$1,'調査表(全体)'!$Q:$Q,$A15)</f>
        <v>0</v>
      </c>
      <c r="CM15" s="124"/>
      <c r="CN15" s="131"/>
      <c r="CO15" s="47" t="s">
        <v>221</v>
      </c>
      <c r="CP15" s="157">
        <f>SUMIFS('調査表(全体)'!$CL:$CL,'調査表(全体)'!$O:$O,$CN$1,'調査表(全体)'!$Q:$Q,$A15)</f>
        <v>0</v>
      </c>
      <c r="CQ15" s="167">
        <f>SUMIFS('調査表(全体)'!$CM:$CM,'調査表(全体)'!$O:$O,$CN$1,'調査表(全体)'!$Q:$Q,$A15)</f>
        <v>0</v>
      </c>
      <c r="CR15" s="167">
        <f>SUMIFS('調査表(全体)'!$CN:$CN,'調査表(全体)'!$O:$O,$CN$1,'調査表(全体)'!$Q:$Q,$A15)</f>
        <v>0</v>
      </c>
      <c r="CS15" s="168">
        <f>SUMIFS('調査表(全体)'!$CO:$CO,'調査表(全体)'!$O:$O,$CN$1,'調査表(全体)'!$Q:$Q,$A15)</f>
        <v>0</v>
      </c>
      <c r="CU15" s="124"/>
      <c r="CV15" s="131"/>
      <c r="CW15" s="47" t="s">
        <v>221</v>
      </c>
      <c r="CX15" s="157">
        <f>SUMIFS('調査表(全体)'!$CL:$CL,'調査表(全体)'!$O:$O,$CV$1,'調査表(全体)'!$Q:$Q,$A15)</f>
        <v>0</v>
      </c>
      <c r="CY15" s="167">
        <f>SUMIFS('調査表(全体)'!$CM:$CM,'調査表(全体)'!$O:$O,$CV$1,'調査表(全体)'!$Q:$Q,$A15)</f>
        <v>0</v>
      </c>
      <c r="CZ15" s="167">
        <f>SUMIFS('調査表(全体)'!$CN:$CN,'調査表(全体)'!$O:$O,$CV$1,'調査表(全体)'!$Q:$Q,$A15)</f>
        <v>0</v>
      </c>
      <c r="DA15" s="168">
        <f>SUMIFS('調査表(全体)'!$CO:$CO,'調査表(全体)'!$O:$O,$CV$1,'調査表(全体)'!$Q:$Q,$A15)</f>
        <v>0</v>
      </c>
      <c r="DC15" s="124"/>
      <c r="DD15" s="131"/>
      <c r="DE15" s="47" t="s">
        <v>221</v>
      </c>
      <c r="DF15" s="157">
        <f>SUMIFS('調査表(全体)'!$CL:$CL,'調査表(全体)'!$O:$O,$DD$1,'調査表(全体)'!$Q:$Q,$A15)</f>
        <v>0</v>
      </c>
      <c r="DG15" s="167">
        <f>SUMIFS('調査表(全体)'!$CM:$CM,'調査表(全体)'!$O:$O,$DD$1,'調査表(全体)'!$Q:$Q,$A15)</f>
        <v>0</v>
      </c>
      <c r="DH15" s="167">
        <f>SUMIFS('調査表(全体)'!$CN:$CN,'調査表(全体)'!$O:$O,$DD$1,'調査表(全体)'!$Q:$Q,$A15)</f>
        <v>0</v>
      </c>
      <c r="DI15" s="168">
        <f>SUMIFS('調査表(全体)'!$CO:$CO,'調査表(全体)'!$O:$O,$DD$1,'調査表(全体)'!$Q:$Q,$A15)</f>
        <v>0</v>
      </c>
      <c r="DK15" s="124"/>
      <c r="DL15" s="131"/>
      <c r="DM15" s="47" t="s">
        <v>221</v>
      </c>
      <c r="DN15" s="157">
        <f>SUMIFS('調査表(全体)'!$CL:$CL,'調査表(全体)'!$O:$O,$DN$1,'調査表(全体)'!$Q:$Q,$A15)</f>
        <v>0</v>
      </c>
      <c r="DO15" s="167">
        <f>SUMIFS('調査表(全体)'!$CM:$CM,'調査表(全体)'!$O:$O,$DN$1,'調査表(全体)'!$Q:$Q,$A15)</f>
        <v>0</v>
      </c>
      <c r="DP15" s="167">
        <f>SUMIFS('調査表(全体)'!$CN:$CN,'調査表(全体)'!$O:$O,$DN$1,'調査表(全体)'!$Q:$Q,$A15)</f>
        <v>0</v>
      </c>
      <c r="DQ15" s="168">
        <f>SUMIFS('調査表(全体)'!$CO:$CO,'調査表(全体)'!$O:$O,$DN$1,'調査表(全体)'!$Q:$Q,$A15)</f>
        <v>0</v>
      </c>
      <c r="DS15" s="124"/>
      <c r="DT15" s="131"/>
      <c r="DU15" s="47" t="s">
        <v>221</v>
      </c>
      <c r="DV15" s="157">
        <f>SUMIFS('調査表(全体)'!$CL:$CL,'調査表(全体)'!$O:$O,$DT$1,'調査表(全体)'!$Q:$Q,$A15)</f>
        <v>0</v>
      </c>
      <c r="DW15" s="167">
        <f>SUMIFS('調査表(全体)'!$CM:$CM,'調査表(全体)'!$O:$O,$DT$1,'調査表(全体)'!$Q:$Q,$A15)</f>
        <v>0</v>
      </c>
      <c r="DX15" s="167">
        <f>SUMIFS('調査表(全体)'!$CN:$CN,'調査表(全体)'!$O:$O,$DT$1,'調査表(全体)'!$Q:$Q,$A15)</f>
        <v>0</v>
      </c>
      <c r="DY15" s="168">
        <f>SUMIFS('調査表(全体)'!$CO:$CO,'調査表(全体)'!$O:$O,$DT$1,'調査表(全体)'!$Q:$Q,$A15)</f>
        <v>0</v>
      </c>
      <c r="EA15" s="124"/>
      <c r="EB15" s="131"/>
      <c r="EC15" s="47" t="s">
        <v>221</v>
      </c>
      <c r="ED15" s="157">
        <f>SUMIFS('調査表(全体)'!$CL:$CL,'調査表(全体)'!$O:$O,$EB$1,'調査表(全体)'!$Q:$Q,$A15)</f>
        <v>0</v>
      </c>
      <c r="EE15" s="167">
        <f>SUMIFS('調査表(全体)'!$CM:$CM,'調査表(全体)'!$O:$O,$EB$1,'調査表(全体)'!$Q:$Q,$A15)</f>
        <v>0</v>
      </c>
      <c r="EF15" s="167">
        <f>SUMIFS('調査表(全体)'!$CN:$CN,'調査表(全体)'!$O:$O,$EB$1,'調査表(全体)'!$Q:$Q,$A15)</f>
        <v>0</v>
      </c>
      <c r="EG15" s="168">
        <f>SUMIFS('調査表(全体)'!$CO:$CO,'調査表(全体)'!$O:$O,$EB$1,'調査表(全体)'!$Q:$Q,$A15)</f>
        <v>0</v>
      </c>
      <c r="EI15" s="124"/>
      <c r="EJ15" s="131"/>
      <c r="EK15" s="47" t="s">
        <v>221</v>
      </c>
      <c r="EL15" s="157">
        <f>SUMIFS('調査表(全体)'!$CL:$CL,'調査表(全体)'!$O:$O,$EJ$1,'調査表(全体)'!$Q:$Q,$A15)</f>
        <v>0</v>
      </c>
      <c r="EM15" s="167">
        <f>SUMIFS('調査表(全体)'!$CM:$CM,'調査表(全体)'!$O:$O,$EJ$1,'調査表(全体)'!$Q:$Q,$A15)</f>
        <v>0</v>
      </c>
      <c r="EN15" s="167">
        <f>SUMIFS('調査表(全体)'!$CN:$CN,'調査表(全体)'!$O:$O,$EJ$1,'調査表(全体)'!$Q:$Q,$A15)</f>
        <v>0</v>
      </c>
      <c r="EO15" s="168">
        <f>SUMIFS('調査表(全体)'!$CO:$CO,'調査表(全体)'!$O:$O,$EJ$1,'調査表(全体)'!$Q:$Q,$A15)</f>
        <v>0</v>
      </c>
      <c r="EQ15" s="124"/>
      <c r="ER15" s="131"/>
      <c r="ES15" s="47" t="s">
        <v>221</v>
      </c>
      <c r="ET15" s="157">
        <f>SUMIFS('調査表(全体)'!$CL:$CL,'調査表(全体)'!$O:$O,$ER$1,'調査表(全体)'!$Q:$Q,$A15)</f>
        <v>0</v>
      </c>
      <c r="EU15" s="167">
        <f>SUMIFS('調査表(全体)'!$CM:$CM,'調査表(全体)'!$O:$O,$ER$1,'調査表(全体)'!$Q:$Q,$A15)</f>
        <v>0</v>
      </c>
      <c r="EV15" s="167">
        <f>SUMIFS('調査表(全体)'!$CN:$CN,'調査表(全体)'!$O:$O,$ER$1,'調査表(全体)'!$Q:$Q,$A15)</f>
        <v>0</v>
      </c>
      <c r="EW15" s="168">
        <f>SUMIFS('調査表(全体)'!$CO:$CO,'調査表(全体)'!$O:$O,$ER$1,'調査表(全体)'!$Q:$Q,$A15)</f>
        <v>0</v>
      </c>
      <c r="EY15" s="124"/>
      <c r="EZ15" s="131"/>
      <c r="FA15" s="47" t="s">
        <v>221</v>
      </c>
      <c r="FB15" s="157">
        <f>SUMIFS('調査表(全体)'!$CL:$CL,'調査表(全体)'!$O:$O,$EZ$1,'調査表(全体)'!$Q:$Q,$A15)</f>
        <v>0</v>
      </c>
      <c r="FC15" s="167">
        <f>SUMIFS('調査表(全体)'!$CM:$CM,'調査表(全体)'!$O:$O,$EZ$1,'調査表(全体)'!$Q:$Q,$A15)</f>
        <v>0</v>
      </c>
      <c r="FD15" s="167">
        <f>SUMIFS('調査表(全体)'!$CN:$CN,'調査表(全体)'!$O:$O,$EZ$1,'調査表(全体)'!$Q:$Q,$A15)</f>
        <v>0</v>
      </c>
      <c r="FE15" s="168">
        <f>SUMIFS('調査表(全体)'!$CO:$CO,'調査表(全体)'!$O:$O,$EZ$1,'調査表(全体)'!$Q:$Q,$A15)</f>
        <v>0</v>
      </c>
    </row>
    <row r="16" spans="1:161" x14ac:dyDescent="0.15">
      <c r="A16" s="151">
        <v>9</v>
      </c>
      <c r="C16" s="124"/>
      <c r="D16" s="131"/>
      <c r="E16" s="47" t="s">
        <v>222</v>
      </c>
      <c r="F16" s="157">
        <f>SUMIFS('調査表(全体)'!$CL:$CL,'調査表(全体)'!$O:$O,$D$1,'調査表(全体)'!$Q:$Q,$A16)</f>
        <v>0</v>
      </c>
      <c r="G16" s="167">
        <f>SUMIFS('調査表(全体)'!$CM:$CM,'調査表(全体)'!$O:$O,$D$1,'調査表(全体)'!$Q:$Q,$A16)</f>
        <v>0</v>
      </c>
      <c r="H16" s="167">
        <f>SUMIFS('調査表(全体)'!$CN:$CN,'調査表(全体)'!$O:$O,$D$1,'調査表(全体)'!$Q:$Q,$A16)</f>
        <v>0</v>
      </c>
      <c r="I16" s="168">
        <f>SUMIFS('調査表(全体)'!$CO:$CO,'調査表(全体)'!$O:$O,$D$1,'調査表(全体)'!$Q:$Q,$A16)</f>
        <v>0</v>
      </c>
      <c r="K16" s="124"/>
      <c r="L16" s="131"/>
      <c r="M16" s="47" t="s">
        <v>222</v>
      </c>
      <c r="N16" s="157">
        <f>SUMIFS('調査表(全体)'!$CL:$CL,'調査表(全体)'!$O:$O,$L$1,'調査表(全体)'!$Q:$Q,$A16)</f>
        <v>0</v>
      </c>
      <c r="O16" s="167">
        <f>SUMIFS('調査表(全体)'!$CM:$CM,'調査表(全体)'!$O:$O,$L$1,'調査表(全体)'!$Q:$Q,$A16)</f>
        <v>0</v>
      </c>
      <c r="P16" s="167">
        <f>SUMIFS('調査表(全体)'!$CN:$CN,'調査表(全体)'!$O:$O,$L$1,'調査表(全体)'!$Q:$Q,$A16)</f>
        <v>0</v>
      </c>
      <c r="Q16" s="168">
        <f>SUMIFS('調査表(全体)'!$CO:$CO,'調査表(全体)'!$O:$O,$L$1,'調査表(全体)'!$Q:$Q,$A16)</f>
        <v>0</v>
      </c>
      <c r="R16" s="49"/>
      <c r="S16" s="124"/>
      <c r="T16" s="131"/>
      <c r="U16" s="47" t="s">
        <v>222</v>
      </c>
      <c r="V16" s="157">
        <f>SUMIFS('調査表(全体)'!$CL:$CL,'調査表(全体)'!$O:$O,$T$1,'調査表(全体)'!$Q:$Q,$A16)</f>
        <v>0</v>
      </c>
      <c r="W16" s="167">
        <f>SUMIFS('調査表(全体)'!$CM:$CM,'調査表(全体)'!$O:$O,$T$1,'調査表(全体)'!$Q:$Q,$A16)</f>
        <v>0</v>
      </c>
      <c r="X16" s="167">
        <f>SUMIFS('調査表(全体)'!$CN:$CN,'調査表(全体)'!$O:$O,$T$1,'調査表(全体)'!$Q:$Q,$A16)</f>
        <v>0</v>
      </c>
      <c r="Y16" s="168">
        <f>SUMIFS('調査表(全体)'!$CO:$CO,'調査表(全体)'!$O:$O,$T$1,'調査表(全体)'!$Q:$Q,$A16)</f>
        <v>0</v>
      </c>
      <c r="AA16" s="124"/>
      <c r="AB16" s="131"/>
      <c r="AC16" s="47" t="s">
        <v>222</v>
      </c>
      <c r="AD16" s="157">
        <f>SUMIFS('調査表(全体)'!$CL:$CL,'調査表(全体)'!$O:$O,$AB$1,'調査表(全体)'!$Q:$Q,$A16)</f>
        <v>0</v>
      </c>
      <c r="AE16" s="167">
        <f>SUMIFS('調査表(全体)'!$CM:$CM,'調査表(全体)'!$O:$O,$AB$1,'調査表(全体)'!$Q:$Q,$A16)</f>
        <v>0</v>
      </c>
      <c r="AF16" s="167">
        <f>SUMIFS('調査表(全体)'!$CN:$CN,'調査表(全体)'!$O:$O,$AB$1,'調査表(全体)'!$Q:$Q,$A16)</f>
        <v>0</v>
      </c>
      <c r="AG16" s="168">
        <f>SUMIFS('調査表(全体)'!$CO:$CO,'調査表(全体)'!$O:$O,$AB$1,'調査表(全体)'!$Q:$Q,$A16)</f>
        <v>0</v>
      </c>
      <c r="AI16" s="124"/>
      <c r="AJ16" s="131"/>
      <c r="AK16" s="47" t="s">
        <v>222</v>
      </c>
      <c r="AL16" s="157">
        <f>SUMIFS('調査表(全体)'!$CL:$CL,'調査表(全体)'!$O:$O,$AJ$1,'調査表(全体)'!$Q:$Q,$A16)</f>
        <v>0</v>
      </c>
      <c r="AM16" s="167">
        <f>SUMIFS('調査表(全体)'!$CM:$CM,'調査表(全体)'!$O:$O,$AJ$1,'調査表(全体)'!$Q:$Q,$A16)</f>
        <v>0</v>
      </c>
      <c r="AN16" s="167">
        <f>SUMIFS('調査表(全体)'!$CN:$CN,'調査表(全体)'!$O:$O,$AJ$1,'調査表(全体)'!$Q:$Q,$A16)</f>
        <v>0</v>
      </c>
      <c r="AO16" s="168">
        <f>SUMIFS('調査表(全体)'!$CO:$CO,'調査表(全体)'!$O:$O,$AJ$1,'調査表(全体)'!$Q:$Q,$A16)</f>
        <v>0</v>
      </c>
      <c r="AQ16" s="124"/>
      <c r="AR16" s="131"/>
      <c r="AS16" s="47" t="s">
        <v>222</v>
      </c>
      <c r="AT16" s="157">
        <f>SUMIFS('調査表(全体)'!$CL:$CL,'調査表(全体)'!$O:$O,$AR$1,'調査表(全体)'!$Q:$Q,$A16)</f>
        <v>0</v>
      </c>
      <c r="AU16" s="167">
        <f>SUMIFS('調査表(全体)'!$CM:$CM,'調査表(全体)'!$O:$O,$AR$1,'調査表(全体)'!$Q:$Q,$A16)</f>
        <v>0</v>
      </c>
      <c r="AV16" s="167">
        <f>SUMIFS('調査表(全体)'!$CN:$CN,'調査表(全体)'!$O:$O,$AR$1,'調査表(全体)'!$Q:$Q,$A16)</f>
        <v>0</v>
      </c>
      <c r="AW16" s="168">
        <f>SUMIFS('調査表(全体)'!$CO:$CO,'調査表(全体)'!$O:$O,$AR$1,'調査表(全体)'!$Q:$Q,$A16)</f>
        <v>0</v>
      </c>
      <c r="AY16" s="124"/>
      <c r="AZ16" s="131"/>
      <c r="BA16" s="47" t="s">
        <v>222</v>
      </c>
      <c r="BB16" s="157">
        <f>SUMIFS('調査表(全体)'!$CL:$CL,'調査表(全体)'!$O:$O,$AZ$1,'調査表(全体)'!$Q:$Q,$A16)</f>
        <v>0</v>
      </c>
      <c r="BC16" s="167">
        <f>SUMIFS('調査表(全体)'!$CM:$CM,'調査表(全体)'!$O:$O,$AZ$1,'調査表(全体)'!$Q:$Q,$A16)</f>
        <v>0</v>
      </c>
      <c r="BD16" s="167">
        <f>SUMIFS('調査表(全体)'!$CN:$CN,'調査表(全体)'!$O:$O,$AZ$1,'調査表(全体)'!$Q:$Q,$A16)</f>
        <v>0</v>
      </c>
      <c r="BE16" s="168">
        <f>SUMIFS('調査表(全体)'!$CO:$CO,'調査表(全体)'!$O:$O,$AZ$1,'調査表(全体)'!$Q:$Q,$A16)</f>
        <v>0</v>
      </c>
      <c r="BG16" s="124"/>
      <c r="BH16" s="131"/>
      <c r="BI16" s="47" t="s">
        <v>222</v>
      </c>
      <c r="BJ16" s="157">
        <f>SUMIFS('調査表(全体)'!$CL:$CL,'調査表(全体)'!$O:$O,$BH$1,'調査表(全体)'!$Q:$Q,$A16)</f>
        <v>0</v>
      </c>
      <c r="BK16" s="167">
        <f>SUMIFS('調査表(全体)'!$CM:$CM,'調査表(全体)'!$O:$O,$BH$1,'調査表(全体)'!$Q:$Q,$A16)</f>
        <v>0</v>
      </c>
      <c r="BL16" s="167">
        <f>SUMIFS('調査表(全体)'!$CN:$CN,'調査表(全体)'!$O:$O,$BH$1,'調査表(全体)'!$Q:$Q,$A16)</f>
        <v>0</v>
      </c>
      <c r="BM16" s="168">
        <f>SUMIFS('調査表(全体)'!$CO:$CO,'調査表(全体)'!$O:$O,$BH$1,'調査表(全体)'!$Q:$Q,$A16)</f>
        <v>0</v>
      </c>
      <c r="BO16" s="124"/>
      <c r="BP16" s="131"/>
      <c r="BQ16" s="47" t="s">
        <v>222</v>
      </c>
      <c r="BR16" s="157">
        <f>SUMIFS('調査表(全体)'!$CL:$CL,'調査表(全体)'!$O:$O,$BP$1,'調査表(全体)'!$Q:$Q,$A16)</f>
        <v>0</v>
      </c>
      <c r="BS16" s="167">
        <f>SUMIFS('調査表(全体)'!$CM:$CM,'調査表(全体)'!$O:$O,$BP$1,'調査表(全体)'!$Q:$Q,$A16)</f>
        <v>0</v>
      </c>
      <c r="BT16" s="167">
        <f>SUMIFS('調査表(全体)'!$CN:$CN,'調査表(全体)'!$O:$O,$BP$1,'調査表(全体)'!$Q:$Q,$A16)</f>
        <v>0</v>
      </c>
      <c r="BU16" s="168">
        <f>SUMIFS('調査表(全体)'!$CO:$CO,'調査表(全体)'!$O:$O,$BP$1,'調査表(全体)'!$Q:$Q,$A16)</f>
        <v>0</v>
      </c>
      <c r="BW16" s="124"/>
      <c r="BX16" s="131"/>
      <c r="BY16" s="47" t="s">
        <v>222</v>
      </c>
      <c r="BZ16" s="157">
        <f>SUMIFS('調査表(全体)'!$CL:$CL,'調査表(全体)'!$O:$O,$BX$1,'調査表(全体)'!$Q:$Q,$A16)</f>
        <v>0</v>
      </c>
      <c r="CA16" s="167">
        <f>SUMIFS('調査表(全体)'!$CM:$CM,'調査表(全体)'!$O:$O,$BX$1,'調査表(全体)'!$Q:$Q,$A16)</f>
        <v>0</v>
      </c>
      <c r="CB16" s="167">
        <f>SUMIFS('調査表(全体)'!$CN:$CN,'調査表(全体)'!$O:$O,$BX$1,'調査表(全体)'!$Q:$Q,$A16)</f>
        <v>0</v>
      </c>
      <c r="CC16" s="168">
        <f>SUMIFS('調査表(全体)'!$CO:$CO,'調査表(全体)'!$O:$O,$BX$1,'調査表(全体)'!$Q:$Q,$A16)</f>
        <v>0</v>
      </c>
      <c r="CE16" s="124"/>
      <c r="CF16" s="131"/>
      <c r="CG16" s="47" t="s">
        <v>222</v>
      </c>
      <c r="CH16" s="157">
        <f>SUMIFS('調査表(全体)'!$CL:$CL,'調査表(全体)'!$O:$O,$CF$1,'調査表(全体)'!$Q:$Q,$A16)</f>
        <v>0</v>
      </c>
      <c r="CI16" s="167">
        <f>SUMIFS('調査表(全体)'!$CM:$CM,'調査表(全体)'!$O:$O,$CF$1,'調査表(全体)'!$Q:$Q,$A16)</f>
        <v>0</v>
      </c>
      <c r="CJ16" s="167">
        <f>SUMIFS('調査表(全体)'!$CN:$CN,'調査表(全体)'!$O:$O,$CF$1,'調査表(全体)'!$Q:$Q,$A16)</f>
        <v>0</v>
      </c>
      <c r="CK16" s="168">
        <f>SUMIFS('調査表(全体)'!$CO:$CO,'調査表(全体)'!$O:$O,$CF$1,'調査表(全体)'!$Q:$Q,$A16)</f>
        <v>0</v>
      </c>
      <c r="CM16" s="124"/>
      <c r="CN16" s="131"/>
      <c r="CO16" s="47" t="s">
        <v>222</v>
      </c>
      <c r="CP16" s="157">
        <f>SUMIFS('調査表(全体)'!$CL:$CL,'調査表(全体)'!$O:$O,$CN$1,'調査表(全体)'!$Q:$Q,$A16)</f>
        <v>0</v>
      </c>
      <c r="CQ16" s="167">
        <f>SUMIFS('調査表(全体)'!$CM:$CM,'調査表(全体)'!$O:$O,$CN$1,'調査表(全体)'!$Q:$Q,$A16)</f>
        <v>0</v>
      </c>
      <c r="CR16" s="167">
        <f>SUMIFS('調査表(全体)'!$CN:$CN,'調査表(全体)'!$O:$O,$CN$1,'調査表(全体)'!$Q:$Q,$A16)</f>
        <v>0</v>
      </c>
      <c r="CS16" s="168">
        <f>SUMIFS('調査表(全体)'!$CO:$CO,'調査表(全体)'!$O:$O,$CN$1,'調査表(全体)'!$Q:$Q,$A16)</f>
        <v>0</v>
      </c>
      <c r="CU16" s="124"/>
      <c r="CV16" s="131"/>
      <c r="CW16" s="47" t="s">
        <v>222</v>
      </c>
      <c r="CX16" s="157">
        <f>SUMIFS('調査表(全体)'!$CL:$CL,'調査表(全体)'!$O:$O,$CV$1,'調査表(全体)'!$Q:$Q,$A16)</f>
        <v>0</v>
      </c>
      <c r="CY16" s="167">
        <f>SUMIFS('調査表(全体)'!$CM:$CM,'調査表(全体)'!$O:$O,$CV$1,'調査表(全体)'!$Q:$Q,$A16)</f>
        <v>0</v>
      </c>
      <c r="CZ16" s="167">
        <f>SUMIFS('調査表(全体)'!$CN:$CN,'調査表(全体)'!$O:$O,$CV$1,'調査表(全体)'!$Q:$Q,$A16)</f>
        <v>0</v>
      </c>
      <c r="DA16" s="168">
        <f>SUMIFS('調査表(全体)'!$CO:$CO,'調査表(全体)'!$O:$O,$CV$1,'調査表(全体)'!$Q:$Q,$A16)</f>
        <v>0</v>
      </c>
      <c r="DC16" s="124"/>
      <c r="DD16" s="131"/>
      <c r="DE16" s="47" t="s">
        <v>222</v>
      </c>
      <c r="DF16" s="157">
        <f>SUMIFS('調査表(全体)'!$CL:$CL,'調査表(全体)'!$O:$O,$DD$1,'調査表(全体)'!$Q:$Q,$A16)</f>
        <v>0</v>
      </c>
      <c r="DG16" s="167">
        <f>SUMIFS('調査表(全体)'!$CM:$CM,'調査表(全体)'!$O:$O,$DD$1,'調査表(全体)'!$Q:$Q,$A16)</f>
        <v>0</v>
      </c>
      <c r="DH16" s="167">
        <f>SUMIFS('調査表(全体)'!$CN:$CN,'調査表(全体)'!$O:$O,$DD$1,'調査表(全体)'!$Q:$Q,$A16)</f>
        <v>0</v>
      </c>
      <c r="DI16" s="168">
        <f>SUMIFS('調査表(全体)'!$CO:$CO,'調査表(全体)'!$O:$O,$DD$1,'調査表(全体)'!$Q:$Q,$A16)</f>
        <v>0</v>
      </c>
      <c r="DK16" s="124"/>
      <c r="DL16" s="131"/>
      <c r="DM16" s="47" t="s">
        <v>222</v>
      </c>
      <c r="DN16" s="157">
        <f>SUMIFS('調査表(全体)'!$CL:$CL,'調査表(全体)'!$O:$O,$DN$1,'調査表(全体)'!$Q:$Q,$A16)</f>
        <v>0</v>
      </c>
      <c r="DO16" s="167">
        <f>SUMIFS('調査表(全体)'!$CM:$CM,'調査表(全体)'!$O:$O,$DN$1,'調査表(全体)'!$Q:$Q,$A16)</f>
        <v>0</v>
      </c>
      <c r="DP16" s="167">
        <f>SUMIFS('調査表(全体)'!$CN:$CN,'調査表(全体)'!$O:$O,$DN$1,'調査表(全体)'!$Q:$Q,$A16)</f>
        <v>0</v>
      </c>
      <c r="DQ16" s="168">
        <f>SUMIFS('調査表(全体)'!$CO:$CO,'調査表(全体)'!$O:$O,$DN$1,'調査表(全体)'!$Q:$Q,$A16)</f>
        <v>0</v>
      </c>
      <c r="DS16" s="124"/>
      <c r="DT16" s="131"/>
      <c r="DU16" s="47" t="s">
        <v>222</v>
      </c>
      <c r="DV16" s="157">
        <f>SUMIFS('調査表(全体)'!$CL:$CL,'調査表(全体)'!$O:$O,$DT$1,'調査表(全体)'!$Q:$Q,$A16)</f>
        <v>0</v>
      </c>
      <c r="DW16" s="167">
        <f>SUMIFS('調査表(全体)'!$CM:$CM,'調査表(全体)'!$O:$O,$DT$1,'調査表(全体)'!$Q:$Q,$A16)</f>
        <v>0</v>
      </c>
      <c r="DX16" s="167">
        <f>SUMIFS('調査表(全体)'!$CN:$CN,'調査表(全体)'!$O:$O,$DT$1,'調査表(全体)'!$Q:$Q,$A16)</f>
        <v>0</v>
      </c>
      <c r="DY16" s="168">
        <f>SUMIFS('調査表(全体)'!$CO:$CO,'調査表(全体)'!$O:$O,$DT$1,'調査表(全体)'!$Q:$Q,$A16)</f>
        <v>0</v>
      </c>
      <c r="EA16" s="124"/>
      <c r="EB16" s="131"/>
      <c r="EC16" s="47" t="s">
        <v>222</v>
      </c>
      <c r="ED16" s="157">
        <f>SUMIFS('調査表(全体)'!$CL:$CL,'調査表(全体)'!$O:$O,$EB$1,'調査表(全体)'!$Q:$Q,$A16)</f>
        <v>0</v>
      </c>
      <c r="EE16" s="167">
        <f>SUMIFS('調査表(全体)'!$CM:$CM,'調査表(全体)'!$O:$O,$EB$1,'調査表(全体)'!$Q:$Q,$A16)</f>
        <v>0</v>
      </c>
      <c r="EF16" s="167">
        <f>SUMIFS('調査表(全体)'!$CN:$CN,'調査表(全体)'!$O:$O,$EB$1,'調査表(全体)'!$Q:$Q,$A16)</f>
        <v>0</v>
      </c>
      <c r="EG16" s="168">
        <f>SUMIFS('調査表(全体)'!$CO:$CO,'調査表(全体)'!$O:$O,$EB$1,'調査表(全体)'!$Q:$Q,$A16)</f>
        <v>0</v>
      </c>
      <c r="EI16" s="124"/>
      <c r="EJ16" s="131"/>
      <c r="EK16" s="47" t="s">
        <v>222</v>
      </c>
      <c r="EL16" s="157">
        <f>SUMIFS('調査表(全体)'!$CL:$CL,'調査表(全体)'!$O:$O,$EJ$1,'調査表(全体)'!$Q:$Q,$A16)</f>
        <v>0</v>
      </c>
      <c r="EM16" s="167">
        <f>SUMIFS('調査表(全体)'!$CM:$CM,'調査表(全体)'!$O:$O,$EJ$1,'調査表(全体)'!$Q:$Q,$A16)</f>
        <v>0</v>
      </c>
      <c r="EN16" s="167">
        <f>SUMIFS('調査表(全体)'!$CN:$CN,'調査表(全体)'!$O:$O,$EJ$1,'調査表(全体)'!$Q:$Q,$A16)</f>
        <v>0</v>
      </c>
      <c r="EO16" s="168">
        <f>SUMIFS('調査表(全体)'!$CO:$CO,'調査表(全体)'!$O:$O,$EJ$1,'調査表(全体)'!$Q:$Q,$A16)</f>
        <v>0</v>
      </c>
      <c r="EQ16" s="124"/>
      <c r="ER16" s="131"/>
      <c r="ES16" s="47" t="s">
        <v>222</v>
      </c>
      <c r="ET16" s="157">
        <f>SUMIFS('調査表(全体)'!$CL:$CL,'調査表(全体)'!$O:$O,$ER$1,'調査表(全体)'!$Q:$Q,$A16)</f>
        <v>0</v>
      </c>
      <c r="EU16" s="167">
        <f>SUMIFS('調査表(全体)'!$CM:$CM,'調査表(全体)'!$O:$O,$ER$1,'調査表(全体)'!$Q:$Q,$A16)</f>
        <v>0</v>
      </c>
      <c r="EV16" s="167">
        <f>SUMIFS('調査表(全体)'!$CN:$CN,'調査表(全体)'!$O:$O,$ER$1,'調査表(全体)'!$Q:$Q,$A16)</f>
        <v>0</v>
      </c>
      <c r="EW16" s="168">
        <f>SUMIFS('調査表(全体)'!$CO:$CO,'調査表(全体)'!$O:$O,$ER$1,'調査表(全体)'!$Q:$Q,$A16)</f>
        <v>0</v>
      </c>
      <c r="EY16" s="124"/>
      <c r="EZ16" s="131"/>
      <c r="FA16" s="47" t="s">
        <v>222</v>
      </c>
      <c r="FB16" s="157">
        <f>SUMIFS('調査表(全体)'!$CL:$CL,'調査表(全体)'!$O:$O,$EZ$1,'調査表(全体)'!$Q:$Q,$A16)</f>
        <v>0</v>
      </c>
      <c r="FC16" s="167">
        <f>SUMIFS('調査表(全体)'!$CM:$CM,'調査表(全体)'!$O:$O,$EZ$1,'調査表(全体)'!$Q:$Q,$A16)</f>
        <v>0</v>
      </c>
      <c r="FD16" s="167">
        <f>SUMIFS('調査表(全体)'!$CN:$CN,'調査表(全体)'!$O:$O,$EZ$1,'調査表(全体)'!$Q:$Q,$A16)</f>
        <v>0</v>
      </c>
      <c r="FE16" s="168">
        <f>SUMIFS('調査表(全体)'!$CO:$CO,'調査表(全体)'!$O:$O,$EZ$1,'調査表(全体)'!$Q:$Q,$A16)</f>
        <v>0</v>
      </c>
    </row>
    <row r="17" spans="1:161" x14ac:dyDescent="0.15">
      <c r="A17" s="151">
        <v>10</v>
      </c>
      <c r="C17" s="124"/>
      <c r="D17" s="131"/>
      <c r="E17" s="47" t="s">
        <v>223</v>
      </c>
      <c r="F17" s="157">
        <f>SUMIFS('調査表(全体)'!$CL:$CL,'調査表(全体)'!$O:$O,$D$1,'調査表(全体)'!$Q:$Q,$A17)</f>
        <v>0</v>
      </c>
      <c r="G17" s="167">
        <f>SUMIFS('調査表(全体)'!$CM:$CM,'調査表(全体)'!$O:$O,$D$1,'調査表(全体)'!$Q:$Q,$A17)</f>
        <v>0</v>
      </c>
      <c r="H17" s="167">
        <f>SUMIFS('調査表(全体)'!$CN:$CN,'調査表(全体)'!$O:$O,$D$1,'調査表(全体)'!$Q:$Q,$A17)</f>
        <v>0</v>
      </c>
      <c r="I17" s="168">
        <f>SUMIFS('調査表(全体)'!$CO:$CO,'調査表(全体)'!$O:$O,$D$1,'調査表(全体)'!$Q:$Q,$A17)</f>
        <v>0</v>
      </c>
      <c r="K17" s="124"/>
      <c r="L17" s="131"/>
      <c r="M17" s="47" t="s">
        <v>223</v>
      </c>
      <c r="N17" s="157">
        <f>SUMIFS('調査表(全体)'!$CL:$CL,'調査表(全体)'!$O:$O,$L$1,'調査表(全体)'!$Q:$Q,$A17)</f>
        <v>0</v>
      </c>
      <c r="O17" s="167">
        <f>SUMIFS('調査表(全体)'!$CM:$CM,'調査表(全体)'!$O:$O,$L$1,'調査表(全体)'!$Q:$Q,$A17)</f>
        <v>0</v>
      </c>
      <c r="P17" s="167">
        <f>SUMIFS('調査表(全体)'!$CN:$CN,'調査表(全体)'!$O:$O,$L$1,'調査表(全体)'!$Q:$Q,$A17)</f>
        <v>0</v>
      </c>
      <c r="Q17" s="168">
        <f>SUMIFS('調査表(全体)'!$CO:$CO,'調査表(全体)'!$O:$O,$L$1,'調査表(全体)'!$Q:$Q,$A17)</f>
        <v>0</v>
      </c>
      <c r="R17" s="49"/>
      <c r="S17" s="124"/>
      <c r="T17" s="131"/>
      <c r="U17" s="47" t="s">
        <v>223</v>
      </c>
      <c r="V17" s="157">
        <f>SUMIFS('調査表(全体)'!$CL:$CL,'調査表(全体)'!$O:$O,$T$1,'調査表(全体)'!$Q:$Q,$A17)</f>
        <v>0</v>
      </c>
      <c r="W17" s="167">
        <f>SUMIFS('調査表(全体)'!$CM:$CM,'調査表(全体)'!$O:$O,$T$1,'調査表(全体)'!$Q:$Q,$A17)</f>
        <v>0</v>
      </c>
      <c r="X17" s="167">
        <f>SUMIFS('調査表(全体)'!$CN:$CN,'調査表(全体)'!$O:$O,$T$1,'調査表(全体)'!$Q:$Q,$A17)</f>
        <v>0</v>
      </c>
      <c r="Y17" s="168">
        <f>SUMIFS('調査表(全体)'!$CO:$CO,'調査表(全体)'!$O:$O,$T$1,'調査表(全体)'!$Q:$Q,$A17)</f>
        <v>0</v>
      </c>
      <c r="AA17" s="124"/>
      <c r="AB17" s="131"/>
      <c r="AC17" s="47" t="s">
        <v>223</v>
      </c>
      <c r="AD17" s="157">
        <f>SUMIFS('調査表(全体)'!$CL:$CL,'調査表(全体)'!$O:$O,$AB$1,'調査表(全体)'!$Q:$Q,$A17)</f>
        <v>0</v>
      </c>
      <c r="AE17" s="167">
        <f>SUMIFS('調査表(全体)'!$CM:$CM,'調査表(全体)'!$O:$O,$AB$1,'調査表(全体)'!$Q:$Q,$A17)</f>
        <v>0</v>
      </c>
      <c r="AF17" s="167">
        <f>SUMIFS('調査表(全体)'!$CN:$CN,'調査表(全体)'!$O:$O,$AB$1,'調査表(全体)'!$Q:$Q,$A17)</f>
        <v>0</v>
      </c>
      <c r="AG17" s="168">
        <f>SUMIFS('調査表(全体)'!$CO:$CO,'調査表(全体)'!$O:$O,$AB$1,'調査表(全体)'!$Q:$Q,$A17)</f>
        <v>0</v>
      </c>
      <c r="AI17" s="124"/>
      <c r="AJ17" s="131"/>
      <c r="AK17" s="47" t="s">
        <v>223</v>
      </c>
      <c r="AL17" s="157">
        <f>SUMIFS('調査表(全体)'!$CL:$CL,'調査表(全体)'!$O:$O,$AJ$1,'調査表(全体)'!$Q:$Q,$A17)</f>
        <v>0</v>
      </c>
      <c r="AM17" s="167">
        <f>SUMIFS('調査表(全体)'!$CM:$CM,'調査表(全体)'!$O:$O,$AJ$1,'調査表(全体)'!$Q:$Q,$A17)</f>
        <v>0</v>
      </c>
      <c r="AN17" s="167">
        <f>SUMIFS('調査表(全体)'!$CN:$CN,'調査表(全体)'!$O:$O,$AJ$1,'調査表(全体)'!$Q:$Q,$A17)</f>
        <v>0</v>
      </c>
      <c r="AO17" s="168">
        <f>SUMIFS('調査表(全体)'!$CO:$CO,'調査表(全体)'!$O:$O,$AJ$1,'調査表(全体)'!$Q:$Q,$A17)</f>
        <v>0</v>
      </c>
      <c r="AQ17" s="124"/>
      <c r="AR17" s="131"/>
      <c r="AS17" s="47" t="s">
        <v>223</v>
      </c>
      <c r="AT17" s="157">
        <f>SUMIFS('調査表(全体)'!$CL:$CL,'調査表(全体)'!$O:$O,$AR$1,'調査表(全体)'!$Q:$Q,$A17)</f>
        <v>0</v>
      </c>
      <c r="AU17" s="167">
        <f>SUMIFS('調査表(全体)'!$CM:$CM,'調査表(全体)'!$O:$O,$AR$1,'調査表(全体)'!$Q:$Q,$A17)</f>
        <v>0</v>
      </c>
      <c r="AV17" s="167">
        <f>SUMIFS('調査表(全体)'!$CN:$CN,'調査表(全体)'!$O:$O,$AR$1,'調査表(全体)'!$Q:$Q,$A17)</f>
        <v>0</v>
      </c>
      <c r="AW17" s="168">
        <f>SUMIFS('調査表(全体)'!$CO:$CO,'調査表(全体)'!$O:$O,$AR$1,'調査表(全体)'!$Q:$Q,$A17)</f>
        <v>0</v>
      </c>
      <c r="AY17" s="124"/>
      <c r="AZ17" s="131"/>
      <c r="BA17" s="47" t="s">
        <v>223</v>
      </c>
      <c r="BB17" s="157">
        <f>SUMIFS('調査表(全体)'!$CL:$CL,'調査表(全体)'!$O:$O,$AZ$1,'調査表(全体)'!$Q:$Q,$A17)</f>
        <v>0</v>
      </c>
      <c r="BC17" s="167">
        <f>SUMIFS('調査表(全体)'!$CM:$CM,'調査表(全体)'!$O:$O,$AZ$1,'調査表(全体)'!$Q:$Q,$A17)</f>
        <v>0</v>
      </c>
      <c r="BD17" s="167">
        <f>SUMIFS('調査表(全体)'!$CN:$CN,'調査表(全体)'!$O:$O,$AZ$1,'調査表(全体)'!$Q:$Q,$A17)</f>
        <v>0</v>
      </c>
      <c r="BE17" s="168">
        <f>SUMIFS('調査表(全体)'!$CO:$CO,'調査表(全体)'!$O:$O,$AZ$1,'調査表(全体)'!$Q:$Q,$A17)</f>
        <v>0</v>
      </c>
      <c r="BG17" s="124"/>
      <c r="BH17" s="131"/>
      <c r="BI17" s="47" t="s">
        <v>223</v>
      </c>
      <c r="BJ17" s="157">
        <f>SUMIFS('調査表(全体)'!$CL:$CL,'調査表(全体)'!$O:$O,$BH$1,'調査表(全体)'!$Q:$Q,$A17)</f>
        <v>0</v>
      </c>
      <c r="BK17" s="167">
        <f>SUMIFS('調査表(全体)'!$CM:$CM,'調査表(全体)'!$O:$O,$BH$1,'調査表(全体)'!$Q:$Q,$A17)</f>
        <v>0</v>
      </c>
      <c r="BL17" s="167">
        <f>SUMIFS('調査表(全体)'!$CN:$CN,'調査表(全体)'!$O:$O,$BH$1,'調査表(全体)'!$Q:$Q,$A17)</f>
        <v>0</v>
      </c>
      <c r="BM17" s="168">
        <f>SUMIFS('調査表(全体)'!$CO:$CO,'調査表(全体)'!$O:$O,$BH$1,'調査表(全体)'!$Q:$Q,$A17)</f>
        <v>0</v>
      </c>
      <c r="BO17" s="124"/>
      <c r="BP17" s="131"/>
      <c r="BQ17" s="47" t="s">
        <v>223</v>
      </c>
      <c r="BR17" s="157">
        <f>SUMIFS('調査表(全体)'!$CL:$CL,'調査表(全体)'!$O:$O,$BP$1,'調査表(全体)'!$Q:$Q,$A17)</f>
        <v>0</v>
      </c>
      <c r="BS17" s="167">
        <f>SUMIFS('調査表(全体)'!$CM:$CM,'調査表(全体)'!$O:$O,$BP$1,'調査表(全体)'!$Q:$Q,$A17)</f>
        <v>0</v>
      </c>
      <c r="BT17" s="167">
        <f>SUMIFS('調査表(全体)'!$CN:$CN,'調査表(全体)'!$O:$O,$BP$1,'調査表(全体)'!$Q:$Q,$A17)</f>
        <v>0</v>
      </c>
      <c r="BU17" s="168">
        <f>SUMIFS('調査表(全体)'!$CO:$CO,'調査表(全体)'!$O:$O,$BP$1,'調査表(全体)'!$Q:$Q,$A17)</f>
        <v>0</v>
      </c>
      <c r="BW17" s="124"/>
      <c r="BX17" s="131"/>
      <c r="BY17" s="47" t="s">
        <v>223</v>
      </c>
      <c r="BZ17" s="157">
        <f>SUMIFS('調査表(全体)'!$CL:$CL,'調査表(全体)'!$O:$O,$BX$1,'調査表(全体)'!$Q:$Q,$A17)</f>
        <v>0</v>
      </c>
      <c r="CA17" s="167">
        <f>SUMIFS('調査表(全体)'!$CM:$CM,'調査表(全体)'!$O:$O,$BX$1,'調査表(全体)'!$Q:$Q,$A17)</f>
        <v>0</v>
      </c>
      <c r="CB17" s="167">
        <f>SUMIFS('調査表(全体)'!$CN:$CN,'調査表(全体)'!$O:$O,$BX$1,'調査表(全体)'!$Q:$Q,$A17)</f>
        <v>0</v>
      </c>
      <c r="CC17" s="168">
        <f>SUMIFS('調査表(全体)'!$CO:$CO,'調査表(全体)'!$O:$O,$BX$1,'調査表(全体)'!$Q:$Q,$A17)</f>
        <v>0</v>
      </c>
      <c r="CE17" s="124"/>
      <c r="CF17" s="131"/>
      <c r="CG17" s="47" t="s">
        <v>223</v>
      </c>
      <c r="CH17" s="157">
        <f>SUMIFS('調査表(全体)'!$CL:$CL,'調査表(全体)'!$O:$O,$CF$1,'調査表(全体)'!$Q:$Q,$A17)</f>
        <v>0</v>
      </c>
      <c r="CI17" s="167">
        <f>SUMIFS('調査表(全体)'!$CM:$CM,'調査表(全体)'!$O:$O,$CF$1,'調査表(全体)'!$Q:$Q,$A17)</f>
        <v>0</v>
      </c>
      <c r="CJ17" s="167">
        <f>SUMIFS('調査表(全体)'!$CN:$CN,'調査表(全体)'!$O:$O,$CF$1,'調査表(全体)'!$Q:$Q,$A17)</f>
        <v>0</v>
      </c>
      <c r="CK17" s="168">
        <f>SUMIFS('調査表(全体)'!$CO:$CO,'調査表(全体)'!$O:$O,$CF$1,'調査表(全体)'!$Q:$Q,$A17)</f>
        <v>0</v>
      </c>
      <c r="CM17" s="124"/>
      <c r="CN17" s="131"/>
      <c r="CO17" s="47" t="s">
        <v>223</v>
      </c>
      <c r="CP17" s="157">
        <f>SUMIFS('調査表(全体)'!$CL:$CL,'調査表(全体)'!$O:$O,$CN$1,'調査表(全体)'!$Q:$Q,$A17)</f>
        <v>0</v>
      </c>
      <c r="CQ17" s="167">
        <f>SUMIFS('調査表(全体)'!$CM:$CM,'調査表(全体)'!$O:$O,$CN$1,'調査表(全体)'!$Q:$Q,$A17)</f>
        <v>0</v>
      </c>
      <c r="CR17" s="167">
        <f>SUMIFS('調査表(全体)'!$CN:$CN,'調査表(全体)'!$O:$O,$CN$1,'調査表(全体)'!$Q:$Q,$A17)</f>
        <v>0</v>
      </c>
      <c r="CS17" s="168">
        <f>SUMIFS('調査表(全体)'!$CO:$CO,'調査表(全体)'!$O:$O,$CN$1,'調査表(全体)'!$Q:$Q,$A17)</f>
        <v>0</v>
      </c>
      <c r="CU17" s="124"/>
      <c r="CV17" s="131"/>
      <c r="CW17" s="47" t="s">
        <v>223</v>
      </c>
      <c r="CX17" s="157">
        <f>SUMIFS('調査表(全体)'!$CL:$CL,'調査表(全体)'!$O:$O,$CV$1,'調査表(全体)'!$Q:$Q,$A17)</f>
        <v>0</v>
      </c>
      <c r="CY17" s="167">
        <f>SUMIFS('調査表(全体)'!$CM:$CM,'調査表(全体)'!$O:$O,$CV$1,'調査表(全体)'!$Q:$Q,$A17)</f>
        <v>0</v>
      </c>
      <c r="CZ17" s="167">
        <f>SUMIFS('調査表(全体)'!$CN:$CN,'調査表(全体)'!$O:$O,$CV$1,'調査表(全体)'!$Q:$Q,$A17)</f>
        <v>0</v>
      </c>
      <c r="DA17" s="168">
        <f>SUMIFS('調査表(全体)'!$CO:$CO,'調査表(全体)'!$O:$O,$CV$1,'調査表(全体)'!$Q:$Q,$A17)</f>
        <v>0</v>
      </c>
      <c r="DC17" s="124"/>
      <c r="DD17" s="131"/>
      <c r="DE17" s="47" t="s">
        <v>223</v>
      </c>
      <c r="DF17" s="157">
        <f>SUMIFS('調査表(全体)'!$CL:$CL,'調査表(全体)'!$O:$O,$DD$1,'調査表(全体)'!$Q:$Q,$A17)</f>
        <v>0</v>
      </c>
      <c r="DG17" s="167">
        <f>SUMIFS('調査表(全体)'!$CM:$CM,'調査表(全体)'!$O:$O,$DD$1,'調査表(全体)'!$Q:$Q,$A17)</f>
        <v>0</v>
      </c>
      <c r="DH17" s="167">
        <f>SUMIFS('調査表(全体)'!$CN:$CN,'調査表(全体)'!$O:$O,$DD$1,'調査表(全体)'!$Q:$Q,$A17)</f>
        <v>0</v>
      </c>
      <c r="DI17" s="168">
        <f>SUMIFS('調査表(全体)'!$CO:$CO,'調査表(全体)'!$O:$O,$DD$1,'調査表(全体)'!$Q:$Q,$A17)</f>
        <v>0</v>
      </c>
      <c r="DK17" s="124"/>
      <c r="DL17" s="131"/>
      <c r="DM17" s="47" t="s">
        <v>223</v>
      </c>
      <c r="DN17" s="157">
        <f>SUMIFS('調査表(全体)'!$CL:$CL,'調査表(全体)'!$O:$O,$DN$1,'調査表(全体)'!$Q:$Q,$A17)</f>
        <v>0</v>
      </c>
      <c r="DO17" s="167">
        <f>SUMIFS('調査表(全体)'!$CM:$CM,'調査表(全体)'!$O:$O,$DN$1,'調査表(全体)'!$Q:$Q,$A17)</f>
        <v>0</v>
      </c>
      <c r="DP17" s="167">
        <f>SUMIFS('調査表(全体)'!$CN:$CN,'調査表(全体)'!$O:$O,$DN$1,'調査表(全体)'!$Q:$Q,$A17)</f>
        <v>0</v>
      </c>
      <c r="DQ17" s="168">
        <f>SUMIFS('調査表(全体)'!$CO:$CO,'調査表(全体)'!$O:$O,$DN$1,'調査表(全体)'!$Q:$Q,$A17)</f>
        <v>0</v>
      </c>
      <c r="DS17" s="124"/>
      <c r="DT17" s="131"/>
      <c r="DU17" s="47" t="s">
        <v>223</v>
      </c>
      <c r="DV17" s="157">
        <f>SUMIFS('調査表(全体)'!$CL:$CL,'調査表(全体)'!$O:$O,$DT$1,'調査表(全体)'!$Q:$Q,$A17)</f>
        <v>0</v>
      </c>
      <c r="DW17" s="167">
        <f>SUMIFS('調査表(全体)'!$CM:$CM,'調査表(全体)'!$O:$O,$DT$1,'調査表(全体)'!$Q:$Q,$A17)</f>
        <v>0</v>
      </c>
      <c r="DX17" s="167">
        <f>SUMIFS('調査表(全体)'!$CN:$CN,'調査表(全体)'!$O:$O,$DT$1,'調査表(全体)'!$Q:$Q,$A17)</f>
        <v>0</v>
      </c>
      <c r="DY17" s="168">
        <f>SUMIFS('調査表(全体)'!$CO:$CO,'調査表(全体)'!$O:$O,$DT$1,'調査表(全体)'!$Q:$Q,$A17)</f>
        <v>0</v>
      </c>
      <c r="EA17" s="124"/>
      <c r="EB17" s="131"/>
      <c r="EC17" s="47" t="s">
        <v>223</v>
      </c>
      <c r="ED17" s="157">
        <f>SUMIFS('調査表(全体)'!$CL:$CL,'調査表(全体)'!$O:$O,$EB$1,'調査表(全体)'!$Q:$Q,$A17)</f>
        <v>0</v>
      </c>
      <c r="EE17" s="167">
        <f>SUMIFS('調査表(全体)'!$CM:$CM,'調査表(全体)'!$O:$O,$EB$1,'調査表(全体)'!$Q:$Q,$A17)</f>
        <v>0</v>
      </c>
      <c r="EF17" s="167">
        <f>SUMIFS('調査表(全体)'!$CN:$CN,'調査表(全体)'!$O:$O,$EB$1,'調査表(全体)'!$Q:$Q,$A17)</f>
        <v>0</v>
      </c>
      <c r="EG17" s="168">
        <f>SUMIFS('調査表(全体)'!$CO:$CO,'調査表(全体)'!$O:$O,$EB$1,'調査表(全体)'!$Q:$Q,$A17)</f>
        <v>0</v>
      </c>
      <c r="EI17" s="124"/>
      <c r="EJ17" s="131"/>
      <c r="EK17" s="47" t="s">
        <v>223</v>
      </c>
      <c r="EL17" s="157">
        <f>SUMIFS('調査表(全体)'!$CL:$CL,'調査表(全体)'!$O:$O,$EJ$1,'調査表(全体)'!$Q:$Q,$A17)</f>
        <v>0</v>
      </c>
      <c r="EM17" s="167">
        <f>SUMIFS('調査表(全体)'!$CM:$CM,'調査表(全体)'!$O:$O,$EJ$1,'調査表(全体)'!$Q:$Q,$A17)</f>
        <v>0</v>
      </c>
      <c r="EN17" s="167">
        <f>SUMIFS('調査表(全体)'!$CN:$CN,'調査表(全体)'!$O:$O,$EJ$1,'調査表(全体)'!$Q:$Q,$A17)</f>
        <v>0</v>
      </c>
      <c r="EO17" s="168">
        <f>SUMIFS('調査表(全体)'!$CO:$CO,'調査表(全体)'!$O:$O,$EJ$1,'調査表(全体)'!$Q:$Q,$A17)</f>
        <v>0</v>
      </c>
      <c r="EQ17" s="124"/>
      <c r="ER17" s="131"/>
      <c r="ES17" s="47" t="s">
        <v>223</v>
      </c>
      <c r="ET17" s="157">
        <f>SUMIFS('調査表(全体)'!$CL:$CL,'調査表(全体)'!$O:$O,$ER$1,'調査表(全体)'!$Q:$Q,$A17)</f>
        <v>0</v>
      </c>
      <c r="EU17" s="167">
        <f>SUMIFS('調査表(全体)'!$CM:$CM,'調査表(全体)'!$O:$O,$ER$1,'調査表(全体)'!$Q:$Q,$A17)</f>
        <v>0</v>
      </c>
      <c r="EV17" s="167">
        <f>SUMIFS('調査表(全体)'!$CN:$CN,'調査表(全体)'!$O:$O,$ER$1,'調査表(全体)'!$Q:$Q,$A17)</f>
        <v>0</v>
      </c>
      <c r="EW17" s="168">
        <f>SUMIFS('調査表(全体)'!$CO:$CO,'調査表(全体)'!$O:$O,$ER$1,'調査表(全体)'!$Q:$Q,$A17)</f>
        <v>0</v>
      </c>
      <c r="EY17" s="124"/>
      <c r="EZ17" s="131"/>
      <c r="FA17" s="47" t="s">
        <v>223</v>
      </c>
      <c r="FB17" s="157">
        <f>SUMIFS('調査表(全体)'!$CL:$CL,'調査表(全体)'!$O:$O,$EZ$1,'調査表(全体)'!$Q:$Q,$A17)</f>
        <v>0</v>
      </c>
      <c r="FC17" s="167">
        <f>SUMIFS('調査表(全体)'!$CM:$CM,'調査表(全体)'!$O:$O,$EZ$1,'調査表(全体)'!$Q:$Q,$A17)</f>
        <v>0</v>
      </c>
      <c r="FD17" s="167">
        <f>SUMIFS('調査表(全体)'!$CN:$CN,'調査表(全体)'!$O:$O,$EZ$1,'調査表(全体)'!$Q:$Q,$A17)</f>
        <v>0</v>
      </c>
      <c r="FE17" s="168">
        <f>SUMIFS('調査表(全体)'!$CO:$CO,'調査表(全体)'!$O:$O,$EZ$1,'調査表(全体)'!$Q:$Q,$A17)</f>
        <v>0</v>
      </c>
    </row>
    <row r="18" spans="1:161" x14ac:dyDescent="0.15">
      <c r="A18" s="151">
        <v>11</v>
      </c>
      <c r="C18" s="124"/>
      <c r="D18" s="132"/>
      <c r="E18" s="47" t="s">
        <v>224</v>
      </c>
      <c r="F18" s="157">
        <f>SUMIFS('調査表(全体)'!$CL:$CL,'調査表(全体)'!$O:$O,$D$1,'調査表(全体)'!$Q:$Q,$A18)</f>
        <v>0</v>
      </c>
      <c r="G18" s="167">
        <f>SUMIFS('調査表(全体)'!$CM:$CM,'調査表(全体)'!$O:$O,$D$1,'調査表(全体)'!$Q:$Q,$A18)</f>
        <v>0</v>
      </c>
      <c r="H18" s="167">
        <f>SUMIFS('調査表(全体)'!$CN:$CN,'調査表(全体)'!$O:$O,$D$1,'調査表(全体)'!$Q:$Q,$A18)</f>
        <v>0</v>
      </c>
      <c r="I18" s="168">
        <f>SUMIFS('調査表(全体)'!$CO:$CO,'調査表(全体)'!$O:$O,$D$1,'調査表(全体)'!$Q:$Q,$A18)</f>
        <v>0</v>
      </c>
      <c r="K18" s="124"/>
      <c r="L18" s="132"/>
      <c r="M18" s="47" t="s">
        <v>224</v>
      </c>
      <c r="N18" s="157">
        <f>SUMIFS('調査表(全体)'!$CL:$CL,'調査表(全体)'!$O:$O,$L$1,'調査表(全体)'!$Q:$Q,$A18)</f>
        <v>0</v>
      </c>
      <c r="O18" s="167">
        <f>SUMIFS('調査表(全体)'!$CM:$CM,'調査表(全体)'!$O:$O,$L$1,'調査表(全体)'!$Q:$Q,$A18)</f>
        <v>0</v>
      </c>
      <c r="P18" s="167">
        <f>SUMIFS('調査表(全体)'!$CN:$CN,'調査表(全体)'!$O:$O,$L$1,'調査表(全体)'!$Q:$Q,$A18)</f>
        <v>0</v>
      </c>
      <c r="Q18" s="168">
        <f>SUMIFS('調査表(全体)'!$CO:$CO,'調査表(全体)'!$O:$O,$L$1,'調査表(全体)'!$Q:$Q,$A18)</f>
        <v>0</v>
      </c>
      <c r="R18" s="49"/>
      <c r="S18" s="124"/>
      <c r="T18" s="132"/>
      <c r="U18" s="47" t="s">
        <v>224</v>
      </c>
      <c r="V18" s="157">
        <f>SUMIFS('調査表(全体)'!$CL:$CL,'調査表(全体)'!$O:$O,$T$1,'調査表(全体)'!$Q:$Q,$A18)</f>
        <v>0</v>
      </c>
      <c r="W18" s="167">
        <f>SUMIFS('調査表(全体)'!$CM:$CM,'調査表(全体)'!$O:$O,$T$1,'調査表(全体)'!$Q:$Q,$A18)</f>
        <v>0</v>
      </c>
      <c r="X18" s="167">
        <f>SUMIFS('調査表(全体)'!$CN:$CN,'調査表(全体)'!$O:$O,$T$1,'調査表(全体)'!$Q:$Q,$A18)</f>
        <v>0</v>
      </c>
      <c r="Y18" s="168">
        <f>SUMIFS('調査表(全体)'!$CO:$CO,'調査表(全体)'!$O:$O,$T$1,'調査表(全体)'!$Q:$Q,$A18)</f>
        <v>0</v>
      </c>
      <c r="AA18" s="124"/>
      <c r="AB18" s="132"/>
      <c r="AC18" s="47" t="s">
        <v>224</v>
      </c>
      <c r="AD18" s="157">
        <f>SUMIFS('調査表(全体)'!$CL:$CL,'調査表(全体)'!$O:$O,$AB$1,'調査表(全体)'!$Q:$Q,$A18)</f>
        <v>0</v>
      </c>
      <c r="AE18" s="167">
        <f>SUMIFS('調査表(全体)'!$CM:$CM,'調査表(全体)'!$O:$O,$AB$1,'調査表(全体)'!$Q:$Q,$A18)</f>
        <v>0</v>
      </c>
      <c r="AF18" s="167">
        <f>SUMIFS('調査表(全体)'!$CN:$CN,'調査表(全体)'!$O:$O,$AB$1,'調査表(全体)'!$Q:$Q,$A18)</f>
        <v>0</v>
      </c>
      <c r="AG18" s="168">
        <f>SUMIFS('調査表(全体)'!$CO:$CO,'調査表(全体)'!$O:$O,$AB$1,'調査表(全体)'!$Q:$Q,$A18)</f>
        <v>0</v>
      </c>
      <c r="AI18" s="124"/>
      <c r="AJ18" s="132"/>
      <c r="AK18" s="47" t="s">
        <v>224</v>
      </c>
      <c r="AL18" s="157">
        <f>SUMIFS('調査表(全体)'!$CL:$CL,'調査表(全体)'!$O:$O,$AJ$1,'調査表(全体)'!$Q:$Q,$A18)</f>
        <v>0</v>
      </c>
      <c r="AM18" s="167">
        <f>SUMIFS('調査表(全体)'!$CM:$CM,'調査表(全体)'!$O:$O,$AJ$1,'調査表(全体)'!$Q:$Q,$A18)</f>
        <v>0</v>
      </c>
      <c r="AN18" s="167">
        <f>SUMIFS('調査表(全体)'!$CN:$CN,'調査表(全体)'!$O:$O,$AJ$1,'調査表(全体)'!$Q:$Q,$A18)</f>
        <v>0</v>
      </c>
      <c r="AO18" s="168">
        <f>SUMIFS('調査表(全体)'!$CO:$CO,'調査表(全体)'!$O:$O,$AJ$1,'調査表(全体)'!$Q:$Q,$A18)</f>
        <v>0</v>
      </c>
      <c r="AQ18" s="124"/>
      <c r="AR18" s="132"/>
      <c r="AS18" s="47" t="s">
        <v>224</v>
      </c>
      <c r="AT18" s="157">
        <f>SUMIFS('調査表(全体)'!$CL:$CL,'調査表(全体)'!$O:$O,$AR$1,'調査表(全体)'!$Q:$Q,$A18)</f>
        <v>0</v>
      </c>
      <c r="AU18" s="167">
        <f>SUMIFS('調査表(全体)'!$CM:$CM,'調査表(全体)'!$O:$O,$AR$1,'調査表(全体)'!$Q:$Q,$A18)</f>
        <v>0</v>
      </c>
      <c r="AV18" s="167">
        <f>SUMIFS('調査表(全体)'!$CN:$CN,'調査表(全体)'!$O:$O,$AR$1,'調査表(全体)'!$Q:$Q,$A18)</f>
        <v>0</v>
      </c>
      <c r="AW18" s="168">
        <f>SUMIFS('調査表(全体)'!$CO:$CO,'調査表(全体)'!$O:$O,$AR$1,'調査表(全体)'!$Q:$Q,$A18)</f>
        <v>0</v>
      </c>
      <c r="AY18" s="124"/>
      <c r="AZ18" s="132"/>
      <c r="BA18" s="47" t="s">
        <v>224</v>
      </c>
      <c r="BB18" s="157">
        <f>SUMIFS('調査表(全体)'!$CL:$CL,'調査表(全体)'!$O:$O,$AZ$1,'調査表(全体)'!$Q:$Q,$A18)</f>
        <v>0</v>
      </c>
      <c r="BC18" s="167">
        <f>SUMIFS('調査表(全体)'!$CM:$CM,'調査表(全体)'!$O:$O,$AZ$1,'調査表(全体)'!$Q:$Q,$A18)</f>
        <v>0</v>
      </c>
      <c r="BD18" s="167">
        <f>SUMIFS('調査表(全体)'!$CN:$CN,'調査表(全体)'!$O:$O,$AZ$1,'調査表(全体)'!$Q:$Q,$A18)</f>
        <v>0</v>
      </c>
      <c r="BE18" s="168">
        <f>SUMIFS('調査表(全体)'!$CO:$CO,'調査表(全体)'!$O:$O,$AZ$1,'調査表(全体)'!$Q:$Q,$A18)</f>
        <v>0</v>
      </c>
      <c r="BG18" s="124"/>
      <c r="BH18" s="132"/>
      <c r="BI18" s="47" t="s">
        <v>224</v>
      </c>
      <c r="BJ18" s="157">
        <f>SUMIFS('調査表(全体)'!$CL:$CL,'調査表(全体)'!$O:$O,$BH$1,'調査表(全体)'!$Q:$Q,$A18)</f>
        <v>0</v>
      </c>
      <c r="BK18" s="167">
        <f>SUMIFS('調査表(全体)'!$CM:$CM,'調査表(全体)'!$O:$O,$BH$1,'調査表(全体)'!$Q:$Q,$A18)</f>
        <v>0</v>
      </c>
      <c r="BL18" s="167">
        <f>SUMIFS('調査表(全体)'!$CN:$CN,'調査表(全体)'!$O:$O,$BH$1,'調査表(全体)'!$Q:$Q,$A18)</f>
        <v>0</v>
      </c>
      <c r="BM18" s="168">
        <f>SUMIFS('調査表(全体)'!$CO:$CO,'調査表(全体)'!$O:$O,$BH$1,'調査表(全体)'!$Q:$Q,$A18)</f>
        <v>0</v>
      </c>
      <c r="BO18" s="124"/>
      <c r="BP18" s="132"/>
      <c r="BQ18" s="47" t="s">
        <v>224</v>
      </c>
      <c r="BR18" s="157">
        <f>SUMIFS('調査表(全体)'!$CL:$CL,'調査表(全体)'!$O:$O,$BP$1,'調査表(全体)'!$Q:$Q,$A18)</f>
        <v>0</v>
      </c>
      <c r="BS18" s="167">
        <f>SUMIFS('調査表(全体)'!$CM:$CM,'調査表(全体)'!$O:$O,$BP$1,'調査表(全体)'!$Q:$Q,$A18)</f>
        <v>0</v>
      </c>
      <c r="BT18" s="167">
        <f>SUMIFS('調査表(全体)'!$CN:$CN,'調査表(全体)'!$O:$O,$BP$1,'調査表(全体)'!$Q:$Q,$A18)</f>
        <v>0</v>
      </c>
      <c r="BU18" s="168">
        <f>SUMIFS('調査表(全体)'!$CO:$CO,'調査表(全体)'!$O:$O,$BP$1,'調査表(全体)'!$Q:$Q,$A18)</f>
        <v>0</v>
      </c>
      <c r="BW18" s="124"/>
      <c r="BX18" s="132"/>
      <c r="BY18" s="47" t="s">
        <v>224</v>
      </c>
      <c r="BZ18" s="157">
        <f>SUMIFS('調査表(全体)'!$CL:$CL,'調査表(全体)'!$O:$O,$BX$1,'調査表(全体)'!$Q:$Q,$A18)</f>
        <v>0</v>
      </c>
      <c r="CA18" s="167">
        <f>SUMIFS('調査表(全体)'!$CM:$CM,'調査表(全体)'!$O:$O,$BX$1,'調査表(全体)'!$Q:$Q,$A18)</f>
        <v>0</v>
      </c>
      <c r="CB18" s="167">
        <f>SUMIFS('調査表(全体)'!$CN:$CN,'調査表(全体)'!$O:$O,$BX$1,'調査表(全体)'!$Q:$Q,$A18)</f>
        <v>0</v>
      </c>
      <c r="CC18" s="168">
        <f>SUMIFS('調査表(全体)'!$CO:$CO,'調査表(全体)'!$O:$O,$BX$1,'調査表(全体)'!$Q:$Q,$A18)</f>
        <v>0</v>
      </c>
      <c r="CE18" s="124"/>
      <c r="CF18" s="132"/>
      <c r="CG18" s="47" t="s">
        <v>224</v>
      </c>
      <c r="CH18" s="157">
        <f>SUMIFS('調査表(全体)'!$CL:$CL,'調査表(全体)'!$O:$O,$CF$1,'調査表(全体)'!$Q:$Q,$A18)</f>
        <v>0</v>
      </c>
      <c r="CI18" s="167">
        <f>SUMIFS('調査表(全体)'!$CM:$CM,'調査表(全体)'!$O:$O,$CF$1,'調査表(全体)'!$Q:$Q,$A18)</f>
        <v>0</v>
      </c>
      <c r="CJ18" s="167">
        <f>SUMIFS('調査表(全体)'!$CN:$CN,'調査表(全体)'!$O:$O,$CF$1,'調査表(全体)'!$Q:$Q,$A18)</f>
        <v>0</v>
      </c>
      <c r="CK18" s="168">
        <f>SUMIFS('調査表(全体)'!$CO:$CO,'調査表(全体)'!$O:$O,$CF$1,'調査表(全体)'!$Q:$Q,$A18)</f>
        <v>0</v>
      </c>
      <c r="CM18" s="124"/>
      <c r="CN18" s="132"/>
      <c r="CO18" s="47" t="s">
        <v>224</v>
      </c>
      <c r="CP18" s="157">
        <f>SUMIFS('調査表(全体)'!$CL:$CL,'調査表(全体)'!$O:$O,$CN$1,'調査表(全体)'!$Q:$Q,$A18)</f>
        <v>0</v>
      </c>
      <c r="CQ18" s="167">
        <f>SUMIFS('調査表(全体)'!$CM:$CM,'調査表(全体)'!$O:$O,$CN$1,'調査表(全体)'!$Q:$Q,$A18)</f>
        <v>0</v>
      </c>
      <c r="CR18" s="167">
        <f>SUMIFS('調査表(全体)'!$CN:$CN,'調査表(全体)'!$O:$O,$CN$1,'調査表(全体)'!$Q:$Q,$A18)</f>
        <v>0</v>
      </c>
      <c r="CS18" s="168">
        <f>SUMIFS('調査表(全体)'!$CO:$CO,'調査表(全体)'!$O:$O,$CN$1,'調査表(全体)'!$Q:$Q,$A18)</f>
        <v>0</v>
      </c>
      <c r="CU18" s="124"/>
      <c r="CV18" s="132"/>
      <c r="CW18" s="47" t="s">
        <v>224</v>
      </c>
      <c r="CX18" s="157">
        <f>SUMIFS('調査表(全体)'!$CL:$CL,'調査表(全体)'!$O:$O,$CV$1,'調査表(全体)'!$Q:$Q,$A18)</f>
        <v>0</v>
      </c>
      <c r="CY18" s="167">
        <f>SUMIFS('調査表(全体)'!$CM:$CM,'調査表(全体)'!$O:$O,$CV$1,'調査表(全体)'!$Q:$Q,$A18)</f>
        <v>0</v>
      </c>
      <c r="CZ18" s="167">
        <f>SUMIFS('調査表(全体)'!$CN:$CN,'調査表(全体)'!$O:$O,$CV$1,'調査表(全体)'!$Q:$Q,$A18)</f>
        <v>0</v>
      </c>
      <c r="DA18" s="168">
        <f>SUMIFS('調査表(全体)'!$CO:$CO,'調査表(全体)'!$O:$O,$CV$1,'調査表(全体)'!$Q:$Q,$A18)</f>
        <v>0</v>
      </c>
      <c r="DC18" s="124"/>
      <c r="DD18" s="132"/>
      <c r="DE18" s="47" t="s">
        <v>224</v>
      </c>
      <c r="DF18" s="157">
        <f>SUMIFS('調査表(全体)'!$CL:$CL,'調査表(全体)'!$O:$O,$DD$1,'調査表(全体)'!$Q:$Q,$A18)</f>
        <v>0</v>
      </c>
      <c r="DG18" s="167">
        <f>SUMIFS('調査表(全体)'!$CM:$CM,'調査表(全体)'!$O:$O,$DD$1,'調査表(全体)'!$Q:$Q,$A18)</f>
        <v>0</v>
      </c>
      <c r="DH18" s="167">
        <f>SUMIFS('調査表(全体)'!$CN:$CN,'調査表(全体)'!$O:$O,$DD$1,'調査表(全体)'!$Q:$Q,$A18)</f>
        <v>0</v>
      </c>
      <c r="DI18" s="168">
        <f>SUMIFS('調査表(全体)'!$CO:$CO,'調査表(全体)'!$O:$O,$DD$1,'調査表(全体)'!$Q:$Q,$A18)</f>
        <v>0</v>
      </c>
      <c r="DK18" s="124"/>
      <c r="DL18" s="132"/>
      <c r="DM18" s="47" t="s">
        <v>224</v>
      </c>
      <c r="DN18" s="157">
        <f>SUMIFS('調査表(全体)'!$CL:$CL,'調査表(全体)'!$O:$O,$DN$1,'調査表(全体)'!$Q:$Q,$A18)</f>
        <v>0</v>
      </c>
      <c r="DO18" s="167">
        <f>SUMIFS('調査表(全体)'!$CM:$CM,'調査表(全体)'!$O:$O,$DN$1,'調査表(全体)'!$Q:$Q,$A18)</f>
        <v>0</v>
      </c>
      <c r="DP18" s="167">
        <f>SUMIFS('調査表(全体)'!$CN:$CN,'調査表(全体)'!$O:$O,$DN$1,'調査表(全体)'!$Q:$Q,$A18)</f>
        <v>0</v>
      </c>
      <c r="DQ18" s="168">
        <f>SUMIFS('調査表(全体)'!$CO:$CO,'調査表(全体)'!$O:$O,$DN$1,'調査表(全体)'!$Q:$Q,$A18)</f>
        <v>0</v>
      </c>
      <c r="DS18" s="124"/>
      <c r="DT18" s="132"/>
      <c r="DU18" s="47" t="s">
        <v>224</v>
      </c>
      <c r="DV18" s="157">
        <f>SUMIFS('調査表(全体)'!$CL:$CL,'調査表(全体)'!$O:$O,$DT$1,'調査表(全体)'!$Q:$Q,$A18)</f>
        <v>0</v>
      </c>
      <c r="DW18" s="167">
        <f>SUMIFS('調査表(全体)'!$CM:$CM,'調査表(全体)'!$O:$O,$DT$1,'調査表(全体)'!$Q:$Q,$A18)</f>
        <v>0</v>
      </c>
      <c r="DX18" s="167">
        <f>SUMIFS('調査表(全体)'!$CN:$CN,'調査表(全体)'!$O:$O,$DT$1,'調査表(全体)'!$Q:$Q,$A18)</f>
        <v>0</v>
      </c>
      <c r="DY18" s="168">
        <f>SUMIFS('調査表(全体)'!$CO:$CO,'調査表(全体)'!$O:$O,$DT$1,'調査表(全体)'!$Q:$Q,$A18)</f>
        <v>0</v>
      </c>
      <c r="EA18" s="124"/>
      <c r="EB18" s="132"/>
      <c r="EC18" s="47" t="s">
        <v>224</v>
      </c>
      <c r="ED18" s="157">
        <f>SUMIFS('調査表(全体)'!$CL:$CL,'調査表(全体)'!$O:$O,$EB$1,'調査表(全体)'!$Q:$Q,$A18)</f>
        <v>0</v>
      </c>
      <c r="EE18" s="167">
        <f>SUMIFS('調査表(全体)'!$CM:$CM,'調査表(全体)'!$O:$O,$EB$1,'調査表(全体)'!$Q:$Q,$A18)</f>
        <v>0</v>
      </c>
      <c r="EF18" s="167">
        <f>SUMIFS('調査表(全体)'!$CN:$CN,'調査表(全体)'!$O:$O,$EB$1,'調査表(全体)'!$Q:$Q,$A18)</f>
        <v>0</v>
      </c>
      <c r="EG18" s="168">
        <f>SUMIFS('調査表(全体)'!$CO:$CO,'調査表(全体)'!$O:$O,$EB$1,'調査表(全体)'!$Q:$Q,$A18)</f>
        <v>0</v>
      </c>
      <c r="EI18" s="124"/>
      <c r="EJ18" s="132"/>
      <c r="EK18" s="47" t="s">
        <v>224</v>
      </c>
      <c r="EL18" s="157">
        <f>SUMIFS('調査表(全体)'!$CL:$CL,'調査表(全体)'!$O:$O,$EJ$1,'調査表(全体)'!$Q:$Q,$A18)</f>
        <v>0</v>
      </c>
      <c r="EM18" s="167">
        <f>SUMIFS('調査表(全体)'!$CM:$CM,'調査表(全体)'!$O:$O,$EJ$1,'調査表(全体)'!$Q:$Q,$A18)</f>
        <v>0</v>
      </c>
      <c r="EN18" s="167">
        <f>SUMIFS('調査表(全体)'!$CN:$CN,'調査表(全体)'!$O:$O,$EJ$1,'調査表(全体)'!$Q:$Q,$A18)</f>
        <v>0</v>
      </c>
      <c r="EO18" s="168">
        <f>SUMIFS('調査表(全体)'!$CO:$CO,'調査表(全体)'!$O:$O,$EJ$1,'調査表(全体)'!$Q:$Q,$A18)</f>
        <v>0</v>
      </c>
      <c r="EQ18" s="124"/>
      <c r="ER18" s="132"/>
      <c r="ES18" s="47" t="s">
        <v>224</v>
      </c>
      <c r="ET18" s="157">
        <f>SUMIFS('調査表(全体)'!$CL:$CL,'調査表(全体)'!$O:$O,$ER$1,'調査表(全体)'!$Q:$Q,$A18)</f>
        <v>0</v>
      </c>
      <c r="EU18" s="167">
        <f>SUMIFS('調査表(全体)'!$CM:$CM,'調査表(全体)'!$O:$O,$ER$1,'調査表(全体)'!$Q:$Q,$A18)</f>
        <v>0</v>
      </c>
      <c r="EV18" s="167">
        <f>SUMIFS('調査表(全体)'!$CN:$CN,'調査表(全体)'!$O:$O,$ER$1,'調査表(全体)'!$Q:$Q,$A18)</f>
        <v>0</v>
      </c>
      <c r="EW18" s="168">
        <f>SUMIFS('調査表(全体)'!$CO:$CO,'調査表(全体)'!$O:$O,$ER$1,'調査表(全体)'!$Q:$Q,$A18)</f>
        <v>0</v>
      </c>
      <c r="EY18" s="124"/>
      <c r="EZ18" s="132"/>
      <c r="FA18" s="47" t="s">
        <v>224</v>
      </c>
      <c r="FB18" s="157">
        <f>SUMIFS('調査表(全体)'!$CL:$CL,'調査表(全体)'!$O:$O,$EZ$1,'調査表(全体)'!$Q:$Q,$A18)</f>
        <v>0</v>
      </c>
      <c r="FC18" s="167">
        <f>SUMIFS('調査表(全体)'!$CM:$CM,'調査表(全体)'!$O:$O,$EZ$1,'調査表(全体)'!$Q:$Q,$A18)</f>
        <v>0</v>
      </c>
      <c r="FD18" s="167">
        <f>SUMIFS('調査表(全体)'!$CN:$CN,'調査表(全体)'!$O:$O,$EZ$1,'調査表(全体)'!$Q:$Q,$A18)</f>
        <v>0</v>
      </c>
      <c r="FE18" s="168">
        <f>SUMIFS('調査表(全体)'!$CO:$CO,'調査表(全体)'!$O:$O,$EZ$1,'調査表(全体)'!$Q:$Q,$A18)</f>
        <v>0</v>
      </c>
    </row>
    <row r="19" spans="1:161" x14ac:dyDescent="0.15">
      <c r="A19" s="151">
        <v>12</v>
      </c>
      <c r="C19" s="124"/>
      <c r="D19" s="42" t="s">
        <v>225</v>
      </c>
      <c r="E19" s="43"/>
      <c r="F19" s="44">
        <f>SUMIFS('調査表(全体)'!$CL:$CL,'調査表(全体)'!$O:$O,$D$1,'調査表(全体)'!$Q:$Q,$A19)</f>
        <v>0</v>
      </c>
      <c r="G19" s="45">
        <f>SUMIFS('調査表(全体)'!$CM:$CM,'調査表(全体)'!$O:$O,$D$1,'調査表(全体)'!$Q:$Q,$A19)</f>
        <v>0</v>
      </c>
      <c r="H19" s="45">
        <f>SUMIFS('調査表(全体)'!$CN:$CN,'調査表(全体)'!$O:$O,$D$1,'調査表(全体)'!$Q:$Q,$A19)</f>
        <v>0</v>
      </c>
      <c r="I19" s="46">
        <f>SUMIFS('調査表(全体)'!$CO:$CO,'調査表(全体)'!$O:$O,$D$1,'調査表(全体)'!$Q:$Q,$A19)</f>
        <v>0</v>
      </c>
      <c r="K19" s="124"/>
      <c r="L19" s="42" t="s">
        <v>225</v>
      </c>
      <c r="M19" s="43"/>
      <c r="N19" s="44">
        <f>SUMIFS('調査表(全体)'!$CL:$CL,'調査表(全体)'!$O:$O,$L$1,'調査表(全体)'!$Q:$Q,$A19)</f>
        <v>0</v>
      </c>
      <c r="O19" s="45">
        <f>SUMIFS('調査表(全体)'!$CM:$CM,'調査表(全体)'!$O:$O,$L$1,'調査表(全体)'!$Q:$Q,$A19)</f>
        <v>0</v>
      </c>
      <c r="P19" s="45">
        <f>SUMIFS('調査表(全体)'!$CN:$CN,'調査表(全体)'!$O:$O,$L$1,'調査表(全体)'!$Q:$Q,$A19)</f>
        <v>0</v>
      </c>
      <c r="Q19" s="46">
        <f>SUMIFS('調査表(全体)'!$CO:$CO,'調査表(全体)'!$O:$O,$L$1,'調査表(全体)'!$Q:$Q,$A19)</f>
        <v>0</v>
      </c>
      <c r="R19" s="49"/>
      <c r="S19" s="124"/>
      <c r="T19" s="42" t="s">
        <v>225</v>
      </c>
      <c r="U19" s="43"/>
      <c r="V19" s="44">
        <f>SUMIFS('調査表(全体)'!$CL:$CL,'調査表(全体)'!$O:$O,$T$1,'調査表(全体)'!$Q:$Q,$A19)</f>
        <v>0</v>
      </c>
      <c r="W19" s="45">
        <f>SUMIFS('調査表(全体)'!$CM:$CM,'調査表(全体)'!$O:$O,$T$1,'調査表(全体)'!$Q:$Q,$A19)</f>
        <v>0</v>
      </c>
      <c r="X19" s="45">
        <f>SUMIFS('調査表(全体)'!$CN:$CN,'調査表(全体)'!$O:$O,$T$1,'調査表(全体)'!$Q:$Q,$A19)</f>
        <v>0</v>
      </c>
      <c r="Y19" s="46">
        <f>SUMIFS('調査表(全体)'!$CO:$CO,'調査表(全体)'!$O:$O,$T$1,'調査表(全体)'!$Q:$Q,$A19)</f>
        <v>0</v>
      </c>
      <c r="AA19" s="124"/>
      <c r="AB19" s="42" t="s">
        <v>225</v>
      </c>
      <c r="AC19" s="43"/>
      <c r="AD19" s="44">
        <f>SUMIFS('調査表(全体)'!$CL:$CL,'調査表(全体)'!$O:$O,$AB$1,'調査表(全体)'!$Q:$Q,$A19)</f>
        <v>0</v>
      </c>
      <c r="AE19" s="45">
        <f>SUMIFS('調査表(全体)'!$CM:$CM,'調査表(全体)'!$O:$O,$AB$1,'調査表(全体)'!$Q:$Q,$A19)</f>
        <v>0</v>
      </c>
      <c r="AF19" s="45">
        <f>SUMIFS('調査表(全体)'!$CN:$CN,'調査表(全体)'!$O:$O,$AB$1,'調査表(全体)'!$Q:$Q,$A19)</f>
        <v>0</v>
      </c>
      <c r="AG19" s="46">
        <f>SUMIFS('調査表(全体)'!$CO:$CO,'調査表(全体)'!$O:$O,$AB$1,'調査表(全体)'!$Q:$Q,$A19)</f>
        <v>0</v>
      </c>
      <c r="AI19" s="124"/>
      <c r="AJ19" s="42" t="s">
        <v>225</v>
      </c>
      <c r="AK19" s="43"/>
      <c r="AL19" s="44">
        <f>SUMIFS('調査表(全体)'!$CL:$CL,'調査表(全体)'!$O:$O,$AJ$1,'調査表(全体)'!$Q:$Q,$A19)</f>
        <v>0</v>
      </c>
      <c r="AM19" s="45">
        <f>SUMIFS('調査表(全体)'!$CM:$CM,'調査表(全体)'!$O:$O,$AJ$1,'調査表(全体)'!$Q:$Q,$A19)</f>
        <v>0</v>
      </c>
      <c r="AN19" s="45">
        <f>SUMIFS('調査表(全体)'!$CN:$CN,'調査表(全体)'!$O:$O,$AJ$1,'調査表(全体)'!$Q:$Q,$A19)</f>
        <v>0</v>
      </c>
      <c r="AO19" s="46">
        <f>SUMIFS('調査表(全体)'!$CO:$CO,'調査表(全体)'!$O:$O,$AJ$1,'調査表(全体)'!$Q:$Q,$A19)</f>
        <v>0</v>
      </c>
      <c r="AQ19" s="124"/>
      <c r="AR19" s="42" t="s">
        <v>225</v>
      </c>
      <c r="AS19" s="43"/>
      <c r="AT19" s="44">
        <f>SUMIFS('調査表(全体)'!$CL:$CL,'調査表(全体)'!$O:$O,$AR$1,'調査表(全体)'!$Q:$Q,$A19)</f>
        <v>0</v>
      </c>
      <c r="AU19" s="45">
        <f>SUMIFS('調査表(全体)'!$CM:$CM,'調査表(全体)'!$O:$O,$AR$1,'調査表(全体)'!$Q:$Q,$A19)</f>
        <v>0</v>
      </c>
      <c r="AV19" s="45">
        <f>SUMIFS('調査表(全体)'!$CN:$CN,'調査表(全体)'!$O:$O,$AR$1,'調査表(全体)'!$Q:$Q,$A19)</f>
        <v>0</v>
      </c>
      <c r="AW19" s="46">
        <f>SUMIFS('調査表(全体)'!$CO:$CO,'調査表(全体)'!$O:$O,$AR$1,'調査表(全体)'!$Q:$Q,$A19)</f>
        <v>0</v>
      </c>
      <c r="AY19" s="124"/>
      <c r="AZ19" s="42" t="s">
        <v>225</v>
      </c>
      <c r="BA19" s="43"/>
      <c r="BB19" s="44">
        <f>SUMIFS('調査表(全体)'!$CL:$CL,'調査表(全体)'!$O:$O,$AZ$1,'調査表(全体)'!$Q:$Q,$A19)</f>
        <v>0</v>
      </c>
      <c r="BC19" s="45">
        <f>SUMIFS('調査表(全体)'!$CM:$CM,'調査表(全体)'!$O:$O,$AZ$1,'調査表(全体)'!$Q:$Q,$A19)</f>
        <v>0</v>
      </c>
      <c r="BD19" s="45">
        <f>SUMIFS('調査表(全体)'!$CN:$CN,'調査表(全体)'!$O:$O,$AZ$1,'調査表(全体)'!$Q:$Q,$A19)</f>
        <v>0</v>
      </c>
      <c r="BE19" s="46">
        <f>SUMIFS('調査表(全体)'!$CO:$CO,'調査表(全体)'!$O:$O,$AZ$1,'調査表(全体)'!$Q:$Q,$A19)</f>
        <v>0</v>
      </c>
      <c r="BG19" s="124"/>
      <c r="BH19" s="42" t="s">
        <v>225</v>
      </c>
      <c r="BI19" s="43"/>
      <c r="BJ19" s="44">
        <f>SUMIFS('調査表(全体)'!$CL:$CL,'調査表(全体)'!$O:$O,$BH$1,'調査表(全体)'!$Q:$Q,$A19)</f>
        <v>0</v>
      </c>
      <c r="BK19" s="45">
        <f>SUMIFS('調査表(全体)'!$CM:$CM,'調査表(全体)'!$O:$O,$BH$1,'調査表(全体)'!$Q:$Q,$A19)</f>
        <v>0</v>
      </c>
      <c r="BL19" s="45">
        <f>SUMIFS('調査表(全体)'!$CN:$CN,'調査表(全体)'!$O:$O,$BH$1,'調査表(全体)'!$Q:$Q,$A19)</f>
        <v>0</v>
      </c>
      <c r="BM19" s="46">
        <f>SUMIFS('調査表(全体)'!$CO:$CO,'調査表(全体)'!$O:$O,$BH$1,'調査表(全体)'!$Q:$Q,$A19)</f>
        <v>0</v>
      </c>
      <c r="BO19" s="124"/>
      <c r="BP19" s="42" t="s">
        <v>225</v>
      </c>
      <c r="BQ19" s="43"/>
      <c r="BR19" s="44">
        <f>SUMIFS('調査表(全体)'!$CL:$CL,'調査表(全体)'!$O:$O,$BP$1,'調査表(全体)'!$Q:$Q,$A19)</f>
        <v>0</v>
      </c>
      <c r="BS19" s="45">
        <f>SUMIFS('調査表(全体)'!$CM:$CM,'調査表(全体)'!$O:$O,$BP$1,'調査表(全体)'!$Q:$Q,$A19)</f>
        <v>0</v>
      </c>
      <c r="BT19" s="45">
        <f>SUMIFS('調査表(全体)'!$CN:$CN,'調査表(全体)'!$O:$O,$BP$1,'調査表(全体)'!$Q:$Q,$A19)</f>
        <v>0</v>
      </c>
      <c r="BU19" s="46">
        <f>SUMIFS('調査表(全体)'!$CO:$CO,'調査表(全体)'!$O:$O,$BP$1,'調査表(全体)'!$Q:$Q,$A19)</f>
        <v>0</v>
      </c>
      <c r="BW19" s="124"/>
      <c r="BX19" s="42" t="s">
        <v>225</v>
      </c>
      <c r="BY19" s="43"/>
      <c r="BZ19" s="44">
        <f>SUMIFS('調査表(全体)'!$CL:$CL,'調査表(全体)'!$O:$O,$BX$1,'調査表(全体)'!$Q:$Q,$A19)</f>
        <v>0</v>
      </c>
      <c r="CA19" s="45">
        <f>SUMIFS('調査表(全体)'!$CM:$CM,'調査表(全体)'!$O:$O,$BX$1,'調査表(全体)'!$Q:$Q,$A19)</f>
        <v>0</v>
      </c>
      <c r="CB19" s="45">
        <f>SUMIFS('調査表(全体)'!$CN:$CN,'調査表(全体)'!$O:$O,$BX$1,'調査表(全体)'!$Q:$Q,$A19)</f>
        <v>0</v>
      </c>
      <c r="CC19" s="46">
        <f>SUMIFS('調査表(全体)'!$CO:$CO,'調査表(全体)'!$O:$O,$BX$1,'調査表(全体)'!$Q:$Q,$A19)</f>
        <v>0</v>
      </c>
      <c r="CE19" s="124"/>
      <c r="CF19" s="42" t="s">
        <v>225</v>
      </c>
      <c r="CG19" s="43"/>
      <c r="CH19" s="44">
        <f>SUMIFS('調査表(全体)'!$CL:$CL,'調査表(全体)'!$O:$O,$CF$1,'調査表(全体)'!$Q:$Q,$A19)</f>
        <v>0</v>
      </c>
      <c r="CI19" s="45">
        <f>SUMIFS('調査表(全体)'!$CM:$CM,'調査表(全体)'!$O:$O,$CF$1,'調査表(全体)'!$Q:$Q,$A19)</f>
        <v>0</v>
      </c>
      <c r="CJ19" s="45">
        <f>SUMIFS('調査表(全体)'!$CN:$CN,'調査表(全体)'!$O:$O,$CF$1,'調査表(全体)'!$Q:$Q,$A19)</f>
        <v>0</v>
      </c>
      <c r="CK19" s="46">
        <f>SUMIFS('調査表(全体)'!$CO:$CO,'調査表(全体)'!$O:$O,$CF$1,'調査表(全体)'!$Q:$Q,$A19)</f>
        <v>0</v>
      </c>
      <c r="CM19" s="124"/>
      <c r="CN19" s="42" t="s">
        <v>225</v>
      </c>
      <c r="CO19" s="43"/>
      <c r="CP19" s="44">
        <f>SUMIFS('調査表(全体)'!$CL:$CL,'調査表(全体)'!$O:$O,$CN$1,'調査表(全体)'!$Q:$Q,$A19)</f>
        <v>0</v>
      </c>
      <c r="CQ19" s="45">
        <f>SUMIFS('調査表(全体)'!$CM:$CM,'調査表(全体)'!$O:$O,$CN$1,'調査表(全体)'!$Q:$Q,$A19)</f>
        <v>0</v>
      </c>
      <c r="CR19" s="45">
        <f>SUMIFS('調査表(全体)'!$CN:$CN,'調査表(全体)'!$O:$O,$CN$1,'調査表(全体)'!$Q:$Q,$A19)</f>
        <v>0</v>
      </c>
      <c r="CS19" s="46">
        <f>SUMIFS('調査表(全体)'!$CO:$CO,'調査表(全体)'!$O:$O,$CN$1,'調査表(全体)'!$Q:$Q,$A19)</f>
        <v>0</v>
      </c>
      <c r="CU19" s="124"/>
      <c r="CV19" s="42" t="s">
        <v>225</v>
      </c>
      <c r="CW19" s="43"/>
      <c r="CX19" s="44">
        <f>SUMIFS('調査表(全体)'!$CL:$CL,'調査表(全体)'!$O:$O,$CV$1,'調査表(全体)'!$Q:$Q,$A19)</f>
        <v>0</v>
      </c>
      <c r="CY19" s="45">
        <f>SUMIFS('調査表(全体)'!$CM:$CM,'調査表(全体)'!$O:$O,$CV$1,'調査表(全体)'!$Q:$Q,$A19)</f>
        <v>0</v>
      </c>
      <c r="CZ19" s="45">
        <f>SUMIFS('調査表(全体)'!$CN:$CN,'調査表(全体)'!$O:$O,$CV$1,'調査表(全体)'!$Q:$Q,$A19)</f>
        <v>0</v>
      </c>
      <c r="DA19" s="46">
        <f>SUMIFS('調査表(全体)'!$CO:$CO,'調査表(全体)'!$O:$O,$CV$1,'調査表(全体)'!$Q:$Q,$A19)</f>
        <v>0</v>
      </c>
      <c r="DC19" s="124"/>
      <c r="DD19" s="42" t="s">
        <v>225</v>
      </c>
      <c r="DE19" s="43"/>
      <c r="DF19" s="44">
        <f>SUMIFS('調査表(全体)'!$CL:$CL,'調査表(全体)'!$O:$O,$DD$1,'調査表(全体)'!$Q:$Q,$A19)</f>
        <v>0</v>
      </c>
      <c r="DG19" s="45">
        <f>SUMIFS('調査表(全体)'!$CM:$CM,'調査表(全体)'!$O:$O,$DD$1,'調査表(全体)'!$Q:$Q,$A19)</f>
        <v>0</v>
      </c>
      <c r="DH19" s="45">
        <f>SUMIFS('調査表(全体)'!$CN:$CN,'調査表(全体)'!$O:$O,$DD$1,'調査表(全体)'!$Q:$Q,$A19)</f>
        <v>0</v>
      </c>
      <c r="DI19" s="46">
        <f>SUMIFS('調査表(全体)'!$CO:$CO,'調査表(全体)'!$O:$O,$DD$1,'調査表(全体)'!$Q:$Q,$A19)</f>
        <v>0</v>
      </c>
      <c r="DK19" s="124"/>
      <c r="DL19" s="42" t="s">
        <v>225</v>
      </c>
      <c r="DM19" s="43"/>
      <c r="DN19" s="44">
        <f>SUMIFS('調査表(全体)'!$CL:$CL,'調査表(全体)'!$O:$O,$DN$1,'調査表(全体)'!$Q:$Q,$A19)</f>
        <v>0</v>
      </c>
      <c r="DO19" s="45">
        <f>SUMIFS('調査表(全体)'!$CM:$CM,'調査表(全体)'!$O:$O,$DN$1,'調査表(全体)'!$Q:$Q,$A19)</f>
        <v>0</v>
      </c>
      <c r="DP19" s="45">
        <f>SUMIFS('調査表(全体)'!$CN:$CN,'調査表(全体)'!$O:$O,$DN$1,'調査表(全体)'!$Q:$Q,$A19)</f>
        <v>0</v>
      </c>
      <c r="DQ19" s="46">
        <f>SUMIFS('調査表(全体)'!$CO:$CO,'調査表(全体)'!$O:$O,$DN$1,'調査表(全体)'!$Q:$Q,$A19)</f>
        <v>0</v>
      </c>
      <c r="DS19" s="124"/>
      <c r="DT19" s="42" t="s">
        <v>225</v>
      </c>
      <c r="DU19" s="43"/>
      <c r="DV19" s="44">
        <f>SUMIFS('調査表(全体)'!$CL:$CL,'調査表(全体)'!$O:$O,$DT$1,'調査表(全体)'!$Q:$Q,$A19)</f>
        <v>0</v>
      </c>
      <c r="DW19" s="45">
        <f>SUMIFS('調査表(全体)'!$CM:$CM,'調査表(全体)'!$O:$O,$DT$1,'調査表(全体)'!$Q:$Q,$A19)</f>
        <v>0</v>
      </c>
      <c r="DX19" s="45">
        <f>SUMIFS('調査表(全体)'!$CN:$CN,'調査表(全体)'!$O:$O,$DT$1,'調査表(全体)'!$Q:$Q,$A19)</f>
        <v>0</v>
      </c>
      <c r="DY19" s="46">
        <f>SUMIFS('調査表(全体)'!$CO:$CO,'調査表(全体)'!$O:$O,$DT$1,'調査表(全体)'!$Q:$Q,$A19)</f>
        <v>0</v>
      </c>
      <c r="EA19" s="124"/>
      <c r="EB19" s="42" t="s">
        <v>225</v>
      </c>
      <c r="EC19" s="43"/>
      <c r="ED19" s="44">
        <f>SUMIFS('調査表(全体)'!$CL:$CL,'調査表(全体)'!$O:$O,$EB$1,'調査表(全体)'!$Q:$Q,$A19)</f>
        <v>0</v>
      </c>
      <c r="EE19" s="45">
        <f>SUMIFS('調査表(全体)'!$CM:$CM,'調査表(全体)'!$O:$O,$EB$1,'調査表(全体)'!$Q:$Q,$A19)</f>
        <v>0</v>
      </c>
      <c r="EF19" s="45">
        <f>SUMIFS('調査表(全体)'!$CN:$CN,'調査表(全体)'!$O:$O,$EB$1,'調査表(全体)'!$Q:$Q,$A19)</f>
        <v>0</v>
      </c>
      <c r="EG19" s="46">
        <f>SUMIFS('調査表(全体)'!$CO:$CO,'調査表(全体)'!$O:$O,$EB$1,'調査表(全体)'!$Q:$Q,$A19)</f>
        <v>0</v>
      </c>
      <c r="EI19" s="124"/>
      <c r="EJ19" s="42" t="s">
        <v>225</v>
      </c>
      <c r="EK19" s="43"/>
      <c r="EL19" s="44">
        <f>SUMIFS('調査表(全体)'!$CL:$CL,'調査表(全体)'!$O:$O,$EJ$1,'調査表(全体)'!$Q:$Q,$A19)</f>
        <v>0</v>
      </c>
      <c r="EM19" s="45">
        <f>SUMIFS('調査表(全体)'!$CM:$CM,'調査表(全体)'!$O:$O,$EJ$1,'調査表(全体)'!$Q:$Q,$A19)</f>
        <v>0</v>
      </c>
      <c r="EN19" s="45">
        <f>SUMIFS('調査表(全体)'!$CN:$CN,'調査表(全体)'!$O:$O,$EJ$1,'調査表(全体)'!$Q:$Q,$A19)</f>
        <v>0</v>
      </c>
      <c r="EO19" s="46">
        <f>SUMIFS('調査表(全体)'!$CO:$CO,'調査表(全体)'!$O:$O,$EJ$1,'調査表(全体)'!$Q:$Q,$A19)</f>
        <v>0</v>
      </c>
      <c r="EQ19" s="124"/>
      <c r="ER19" s="42" t="s">
        <v>225</v>
      </c>
      <c r="ES19" s="43"/>
      <c r="ET19" s="44">
        <f>SUMIFS('調査表(全体)'!$CL:$CL,'調査表(全体)'!$O:$O,$ER$1,'調査表(全体)'!$Q:$Q,$A19)</f>
        <v>0</v>
      </c>
      <c r="EU19" s="45">
        <f>SUMIFS('調査表(全体)'!$CM:$CM,'調査表(全体)'!$O:$O,$ER$1,'調査表(全体)'!$Q:$Q,$A19)</f>
        <v>0</v>
      </c>
      <c r="EV19" s="45">
        <f>SUMIFS('調査表(全体)'!$CN:$CN,'調査表(全体)'!$O:$O,$ER$1,'調査表(全体)'!$Q:$Q,$A19)</f>
        <v>0</v>
      </c>
      <c r="EW19" s="46">
        <f>SUMIFS('調査表(全体)'!$CO:$CO,'調査表(全体)'!$O:$O,$ER$1,'調査表(全体)'!$Q:$Q,$A19)</f>
        <v>0</v>
      </c>
      <c r="EY19" s="124"/>
      <c r="EZ19" s="42" t="s">
        <v>225</v>
      </c>
      <c r="FA19" s="43"/>
      <c r="FB19" s="44">
        <f>SUMIFS('調査表(全体)'!$CL:$CL,'調査表(全体)'!$O:$O,$EZ$1,'調査表(全体)'!$Q:$Q,$A19)</f>
        <v>0</v>
      </c>
      <c r="FC19" s="45">
        <f>SUMIFS('調査表(全体)'!$CM:$CM,'調査表(全体)'!$O:$O,$EZ$1,'調査表(全体)'!$Q:$Q,$A19)</f>
        <v>0</v>
      </c>
      <c r="FD19" s="45">
        <f>SUMIFS('調査表(全体)'!$CN:$CN,'調査表(全体)'!$O:$O,$EZ$1,'調査表(全体)'!$Q:$Q,$A19)</f>
        <v>0</v>
      </c>
      <c r="FE19" s="46">
        <f>SUMIFS('調査表(全体)'!$CO:$CO,'調査表(全体)'!$O:$O,$EZ$1,'調査表(全体)'!$Q:$Q,$A19)</f>
        <v>0</v>
      </c>
    </row>
    <row r="20" spans="1:161" x14ac:dyDescent="0.15">
      <c r="A20" s="151">
        <v>13</v>
      </c>
      <c r="C20" s="124"/>
      <c r="D20" s="42" t="s">
        <v>226</v>
      </c>
      <c r="E20" s="43"/>
      <c r="F20" s="44">
        <f>SUMIFS('調査表(全体)'!$CL:$CL,'調査表(全体)'!$O:$O,$D$1,'調査表(全体)'!$Q:$Q,$A20)</f>
        <v>0</v>
      </c>
      <c r="G20" s="45">
        <f>SUMIFS('調査表(全体)'!$CM:$CM,'調査表(全体)'!$O:$O,$D$1,'調査表(全体)'!$Q:$Q,$A20)</f>
        <v>0</v>
      </c>
      <c r="H20" s="45">
        <f>SUMIFS('調査表(全体)'!$CN:$CN,'調査表(全体)'!$O:$O,$D$1,'調査表(全体)'!$Q:$Q,$A20)</f>
        <v>0</v>
      </c>
      <c r="I20" s="46">
        <f>SUMIFS('調査表(全体)'!$CO:$CO,'調査表(全体)'!$O:$O,$D$1,'調査表(全体)'!$Q:$Q,$A20)</f>
        <v>0</v>
      </c>
      <c r="K20" s="124"/>
      <c r="L20" s="42" t="s">
        <v>226</v>
      </c>
      <c r="M20" s="43"/>
      <c r="N20" s="44">
        <f>SUMIFS('調査表(全体)'!$CL:$CL,'調査表(全体)'!$O:$O,$L$1,'調査表(全体)'!$Q:$Q,$A20)</f>
        <v>0</v>
      </c>
      <c r="O20" s="45">
        <f>SUMIFS('調査表(全体)'!$CM:$CM,'調査表(全体)'!$O:$O,$L$1,'調査表(全体)'!$Q:$Q,$A20)</f>
        <v>0</v>
      </c>
      <c r="P20" s="45">
        <f>SUMIFS('調査表(全体)'!$CN:$CN,'調査表(全体)'!$O:$O,$L$1,'調査表(全体)'!$Q:$Q,$A20)</f>
        <v>0</v>
      </c>
      <c r="Q20" s="46">
        <f>SUMIFS('調査表(全体)'!$CO:$CO,'調査表(全体)'!$O:$O,$L$1,'調査表(全体)'!$Q:$Q,$A20)</f>
        <v>0</v>
      </c>
      <c r="R20" s="49"/>
      <c r="S20" s="124"/>
      <c r="T20" s="42" t="s">
        <v>226</v>
      </c>
      <c r="U20" s="43"/>
      <c r="V20" s="44">
        <f>SUMIFS('調査表(全体)'!$CL:$CL,'調査表(全体)'!$O:$O,$T$1,'調査表(全体)'!$Q:$Q,$A20)</f>
        <v>0</v>
      </c>
      <c r="W20" s="45">
        <f>SUMIFS('調査表(全体)'!$CM:$CM,'調査表(全体)'!$O:$O,$T$1,'調査表(全体)'!$Q:$Q,$A20)</f>
        <v>0</v>
      </c>
      <c r="X20" s="45">
        <f>SUMIFS('調査表(全体)'!$CN:$CN,'調査表(全体)'!$O:$O,$T$1,'調査表(全体)'!$Q:$Q,$A20)</f>
        <v>0</v>
      </c>
      <c r="Y20" s="46">
        <f>SUMIFS('調査表(全体)'!$CO:$CO,'調査表(全体)'!$O:$O,$T$1,'調査表(全体)'!$Q:$Q,$A20)</f>
        <v>0</v>
      </c>
      <c r="AA20" s="124"/>
      <c r="AB20" s="42" t="s">
        <v>226</v>
      </c>
      <c r="AC20" s="43"/>
      <c r="AD20" s="44">
        <f>SUMIFS('調査表(全体)'!$CL:$CL,'調査表(全体)'!$O:$O,$AB$1,'調査表(全体)'!$Q:$Q,$A20)</f>
        <v>0</v>
      </c>
      <c r="AE20" s="45">
        <f>SUMIFS('調査表(全体)'!$CM:$CM,'調査表(全体)'!$O:$O,$AB$1,'調査表(全体)'!$Q:$Q,$A20)</f>
        <v>0</v>
      </c>
      <c r="AF20" s="45">
        <f>SUMIFS('調査表(全体)'!$CN:$CN,'調査表(全体)'!$O:$O,$AB$1,'調査表(全体)'!$Q:$Q,$A20)</f>
        <v>0</v>
      </c>
      <c r="AG20" s="46">
        <f>SUMIFS('調査表(全体)'!$CO:$CO,'調査表(全体)'!$O:$O,$AB$1,'調査表(全体)'!$Q:$Q,$A20)</f>
        <v>0</v>
      </c>
      <c r="AI20" s="124"/>
      <c r="AJ20" s="42" t="s">
        <v>226</v>
      </c>
      <c r="AK20" s="43"/>
      <c r="AL20" s="44">
        <f>SUMIFS('調査表(全体)'!$CL:$CL,'調査表(全体)'!$O:$O,$AJ$1,'調査表(全体)'!$Q:$Q,$A20)</f>
        <v>0</v>
      </c>
      <c r="AM20" s="45">
        <f>SUMIFS('調査表(全体)'!$CM:$CM,'調査表(全体)'!$O:$O,$AJ$1,'調査表(全体)'!$Q:$Q,$A20)</f>
        <v>0</v>
      </c>
      <c r="AN20" s="45">
        <f>SUMIFS('調査表(全体)'!$CN:$CN,'調査表(全体)'!$O:$O,$AJ$1,'調査表(全体)'!$Q:$Q,$A20)</f>
        <v>0</v>
      </c>
      <c r="AO20" s="46">
        <f>SUMIFS('調査表(全体)'!$CO:$CO,'調査表(全体)'!$O:$O,$AJ$1,'調査表(全体)'!$Q:$Q,$A20)</f>
        <v>0</v>
      </c>
      <c r="AQ20" s="124"/>
      <c r="AR20" s="42" t="s">
        <v>226</v>
      </c>
      <c r="AS20" s="43"/>
      <c r="AT20" s="44">
        <f>SUMIFS('調査表(全体)'!$CL:$CL,'調査表(全体)'!$O:$O,$AR$1,'調査表(全体)'!$Q:$Q,$A20)</f>
        <v>0</v>
      </c>
      <c r="AU20" s="45">
        <f>SUMIFS('調査表(全体)'!$CM:$CM,'調査表(全体)'!$O:$O,$AR$1,'調査表(全体)'!$Q:$Q,$A20)</f>
        <v>0</v>
      </c>
      <c r="AV20" s="45">
        <f>SUMIFS('調査表(全体)'!$CN:$CN,'調査表(全体)'!$O:$O,$AR$1,'調査表(全体)'!$Q:$Q,$A20)</f>
        <v>0</v>
      </c>
      <c r="AW20" s="46">
        <f>SUMIFS('調査表(全体)'!$CO:$CO,'調査表(全体)'!$O:$O,$AR$1,'調査表(全体)'!$Q:$Q,$A20)</f>
        <v>0</v>
      </c>
      <c r="AY20" s="124"/>
      <c r="AZ20" s="42" t="s">
        <v>226</v>
      </c>
      <c r="BA20" s="43"/>
      <c r="BB20" s="44">
        <f>SUMIFS('調査表(全体)'!$CL:$CL,'調査表(全体)'!$O:$O,$AZ$1,'調査表(全体)'!$Q:$Q,$A20)</f>
        <v>0</v>
      </c>
      <c r="BC20" s="45">
        <f>SUMIFS('調査表(全体)'!$CM:$CM,'調査表(全体)'!$O:$O,$AZ$1,'調査表(全体)'!$Q:$Q,$A20)</f>
        <v>0</v>
      </c>
      <c r="BD20" s="45">
        <f>SUMIFS('調査表(全体)'!$CN:$CN,'調査表(全体)'!$O:$O,$AZ$1,'調査表(全体)'!$Q:$Q,$A20)</f>
        <v>0</v>
      </c>
      <c r="BE20" s="46">
        <f>SUMIFS('調査表(全体)'!$CO:$CO,'調査表(全体)'!$O:$O,$AZ$1,'調査表(全体)'!$Q:$Q,$A20)</f>
        <v>0</v>
      </c>
      <c r="BG20" s="124"/>
      <c r="BH20" s="42" t="s">
        <v>226</v>
      </c>
      <c r="BI20" s="43"/>
      <c r="BJ20" s="44">
        <f>SUMIFS('調査表(全体)'!$CL:$CL,'調査表(全体)'!$O:$O,$BH$1,'調査表(全体)'!$Q:$Q,$A20)</f>
        <v>0</v>
      </c>
      <c r="BK20" s="45">
        <f>SUMIFS('調査表(全体)'!$CM:$CM,'調査表(全体)'!$O:$O,$BH$1,'調査表(全体)'!$Q:$Q,$A20)</f>
        <v>0</v>
      </c>
      <c r="BL20" s="45">
        <f>SUMIFS('調査表(全体)'!$CN:$CN,'調査表(全体)'!$O:$O,$BH$1,'調査表(全体)'!$Q:$Q,$A20)</f>
        <v>0</v>
      </c>
      <c r="BM20" s="46">
        <f>SUMIFS('調査表(全体)'!$CO:$CO,'調査表(全体)'!$O:$O,$BH$1,'調査表(全体)'!$Q:$Q,$A20)</f>
        <v>0</v>
      </c>
      <c r="BO20" s="124"/>
      <c r="BP20" s="42" t="s">
        <v>226</v>
      </c>
      <c r="BQ20" s="43"/>
      <c r="BR20" s="44">
        <f>SUMIFS('調査表(全体)'!$CL:$CL,'調査表(全体)'!$O:$O,$BP$1,'調査表(全体)'!$Q:$Q,$A20)</f>
        <v>0</v>
      </c>
      <c r="BS20" s="45">
        <f>SUMIFS('調査表(全体)'!$CM:$CM,'調査表(全体)'!$O:$O,$BP$1,'調査表(全体)'!$Q:$Q,$A20)</f>
        <v>0</v>
      </c>
      <c r="BT20" s="45">
        <f>SUMIFS('調査表(全体)'!$CN:$CN,'調査表(全体)'!$O:$O,$BP$1,'調査表(全体)'!$Q:$Q,$A20)</f>
        <v>0</v>
      </c>
      <c r="BU20" s="46">
        <f>SUMIFS('調査表(全体)'!$CO:$CO,'調査表(全体)'!$O:$O,$BP$1,'調査表(全体)'!$Q:$Q,$A20)</f>
        <v>0</v>
      </c>
      <c r="BW20" s="124"/>
      <c r="BX20" s="42" t="s">
        <v>226</v>
      </c>
      <c r="BY20" s="43"/>
      <c r="BZ20" s="44">
        <f>SUMIFS('調査表(全体)'!$CL:$CL,'調査表(全体)'!$O:$O,$BX$1,'調査表(全体)'!$Q:$Q,$A20)</f>
        <v>0</v>
      </c>
      <c r="CA20" s="45">
        <f>SUMIFS('調査表(全体)'!$CM:$CM,'調査表(全体)'!$O:$O,$BX$1,'調査表(全体)'!$Q:$Q,$A20)</f>
        <v>0</v>
      </c>
      <c r="CB20" s="45">
        <f>SUMIFS('調査表(全体)'!$CN:$CN,'調査表(全体)'!$O:$O,$BX$1,'調査表(全体)'!$Q:$Q,$A20)</f>
        <v>0</v>
      </c>
      <c r="CC20" s="46">
        <f>SUMIFS('調査表(全体)'!$CO:$CO,'調査表(全体)'!$O:$O,$BX$1,'調査表(全体)'!$Q:$Q,$A20)</f>
        <v>0</v>
      </c>
      <c r="CE20" s="124"/>
      <c r="CF20" s="42" t="s">
        <v>226</v>
      </c>
      <c r="CG20" s="43"/>
      <c r="CH20" s="44">
        <f>SUMIFS('調査表(全体)'!$CL:$CL,'調査表(全体)'!$O:$O,$CF$1,'調査表(全体)'!$Q:$Q,$A20)</f>
        <v>0</v>
      </c>
      <c r="CI20" s="45">
        <f>SUMIFS('調査表(全体)'!$CM:$CM,'調査表(全体)'!$O:$O,$CF$1,'調査表(全体)'!$Q:$Q,$A20)</f>
        <v>0</v>
      </c>
      <c r="CJ20" s="45">
        <f>SUMIFS('調査表(全体)'!$CN:$CN,'調査表(全体)'!$O:$O,$CF$1,'調査表(全体)'!$Q:$Q,$A20)</f>
        <v>0</v>
      </c>
      <c r="CK20" s="46">
        <f>SUMIFS('調査表(全体)'!$CO:$CO,'調査表(全体)'!$O:$O,$CF$1,'調査表(全体)'!$Q:$Q,$A20)</f>
        <v>0</v>
      </c>
      <c r="CM20" s="124"/>
      <c r="CN20" s="42" t="s">
        <v>226</v>
      </c>
      <c r="CO20" s="43"/>
      <c r="CP20" s="44">
        <f>SUMIFS('調査表(全体)'!$CL:$CL,'調査表(全体)'!$O:$O,$CN$1,'調査表(全体)'!$Q:$Q,$A20)</f>
        <v>0</v>
      </c>
      <c r="CQ20" s="45">
        <f>SUMIFS('調査表(全体)'!$CM:$CM,'調査表(全体)'!$O:$O,$CN$1,'調査表(全体)'!$Q:$Q,$A20)</f>
        <v>0</v>
      </c>
      <c r="CR20" s="45">
        <f>SUMIFS('調査表(全体)'!$CN:$CN,'調査表(全体)'!$O:$O,$CN$1,'調査表(全体)'!$Q:$Q,$A20)</f>
        <v>0</v>
      </c>
      <c r="CS20" s="46">
        <f>SUMIFS('調査表(全体)'!$CO:$CO,'調査表(全体)'!$O:$O,$CN$1,'調査表(全体)'!$Q:$Q,$A20)</f>
        <v>0</v>
      </c>
      <c r="CU20" s="124"/>
      <c r="CV20" s="42" t="s">
        <v>226</v>
      </c>
      <c r="CW20" s="43"/>
      <c r="CX20" s="44">
        <f>SUMIFS('調査表(全体)'!$CL:$CL,'調査表(全体)'!$O:$O,$CV$1,'調査表(全体)'!$Q:$Q,$A20)</f>
        <v>0</v>
      </c>
      <c r="CY20" s="45">
        <f>SUMIFS('調査表(全体)'!$CM:$CM,'調査表(全体)'!$O:$O,$CV$1,'調査表(全体)'!$Q:$Q,$A20)</f>
        <v>0</v>
      </c>
      <c r="CZ20" s="45">
        <f>SUMIFS('調査表(全体)'!$CN:$CN,'調査表(全体)'!$O:$O,$CV$1,'調査表(全体)'!$Q:$Q,$A20)</f>
        <v>0</v>
      </c>
      <c r="DA20" s="46">
        <f>SUMIFS('調査表(全体)'!$CO:$CO,'調査表(全体)'!$O:$O,$CV$1,'調査表(全体)'!$Q:$Q,$A20)</f>
        <v>0</v>
      </c>
      <c r="DC20" s="124"/>
      <c r="DD20" s="42" t="s">
        <v>226</v>
      </c>
      <c r="DE20" s="43"/>
      <c r="DF20" s="44">
        <f>SUMIFS('調査表(全体)'!$CL:$CL,'調査表(全体)'!$O:$O,$DD$1,'調査表(全体)'!$Q:$Q,$A20)</f>
        <v>0</v>
      </c>
      <c r="DG20" s="45">
        <f>SUMIFS('調査表(全体)'!$CM:$CM,'調査表(全体)'!$O:$O,$DD$1,'調査表(全体)'!$Q:$Q,$A20)</f>
        <v>0</v>
      </c>
      <c r="DH20" s="45">
        <f>SUMIFS('調査表(全体)'!$CN:$CN,'調査表(全体)'!$O:$O,$DD$1,'調査表(全体)'!$Q:$Q,$A20)</f>
        <v>0</v>
      </c>
      <c r="DI20" s="46">
        <f>SUMIFS('調査表(全体)'!$CO:$CO,'調査表(全体)'!$O:$O,$DD$1,'調査表(全体)'!$Q:$Q,$A20)</f>
        <v>0</v>
      </c>
      <c r="DK20" s="124"/>
      <c r="DL20" s="42" t="s">
        <v>226</v>
      </c>
      <c r="DM20" s="43"/>
      <c r="DN20" s="44">
        <f>SUMIFS('調査表(全体)'!$CL:$CL,'調査表(全体)'!$O:$O,$DN$1,'調査表(全体)'!$Q:$Q,$A20)</f>
        <v>0</v>
      </c>
      <c r="DO20" s="45">
        <f>SUMIFS('調査表(全体)'!$CM:$CM,'調査表(全体)'!$O:$O,$DN$1,'調査表(全体)'!$Q:$Q,$A20)</f>
        <v>0</v>
      </c>
      <c r="DP20" s="45">
        <f>SUMIFS('調査表(全体)'!$CN:$CN,'調査表(全体)'!$O:$O,$DN$1,'調査表(全体)'!$Q:$Q,$A20)</f>
        <v>0</v>
      </c>
      <c r="DQ20" s="46">
        <f>SUMIFS('調査表(全体)'!$CO:$CO,'調査表(全体)'!$O:$O,$DN$1,'調査表(全体)'!$Q:$Q,$A20)</f>
        <v>0</v>
      </c>
      <c r="DS20" s="124"/>
      <c r="DT20" s="42" t="s">
        <v>226</v>
      </c>
      <c r="DU20" s="43"/>
      <c r="DV20" s="44">
        <f>SUMIFS('調査表(全体)'!$CL:$CL,'調査表(全体)'!$O:$O,$DT$1,'調査表(全体)'!$Q:$Q,$A20)</f>
        <v>0</v>
      </c>
      <c r="DW20" s="45">
        <f>SUMIFS('調査表(全体)'!$CM:$CM,'調査表(全体)'!$O:$O,$DT$1,'調査表(全体)'!$Q:$Q,$A20)</f>
        <v>0</v>
      </c>
      <c r="DX20" s="45">
        <f>SUMIFS('調査表(全体)'!$CN:$CN,'調査表(全体)'!$O:$O,$DT$1,'調査表(全体)'!$Q:$Q,$A20)</f>
        <v>0</v>
      </c>
      <c r="DY20" s="46">
        <f>SUMIFS('調査表(全体)'!$CO:$CO,'調査表(全体)'!$O:$O,$DT$1,'調査表(全体)'!$Q:$Q,$A20)</f>
        <v>0</v>
      </c>
      <c r="EA20" s="124"/>
      <c r="EB20" s="42" t="s">
        <v>226</v>
      </c>
      <c r="EC20" s="43"/>
      <c r="ED20" s="44">
        <f>SUMIFS('調査表(全体)'!$CL:$CL,'調査表(全体)'!$O:$O,$EB$1,'調査表(全体)'!$Q:$Q,$A20)</f>
        <v>0</v>
      </c>
      <c r="EE20" s="45">
        <f>SUMIFS('調査表(全体)'!$CM:$CM,'調査表(全体)'!$O:$O,$EB$1,'調査表(全体)'!$Q:$Q,$A20)</f>
        <v>0</v>
      </c>
      <c r="EF20" s="45">
        <f>SUMIFS('調査表(全体)'!$CN:$CN,'調査表(全体)'!$O:$O,$EB$1,'調査表(全体)'!$Q:$Q,$A20)</f>
        <v>0</v>
      </c>
      <c r="EG20" s="46">
        <f>SUMIFS('調査表(全体)'!$CO:$CO,'調査表(全体)'!$O:$O,$EB$1,'調査表(全体)'!$Q:$Q,$A20)</f>
        <v>0</v>
      </c>
      <c r="EI20" s="124"/>
      <c r="EJ20" s="42" t="s">
        <v>226</v>
      </c>
      <c r="EK20" s="43"/>
      <c r="EL20" s="44">
        <f>SUMIFS('調査表(全体)'!$CL:$CL,'調査表(全体)'!$O:$O,$EJ$1,'調査表(全体)'!$Q:$Q,$A20)</f>
        <v>0</v>
      </c>
      <c r="EM20" s="45">
        <f>SUMIFS('調査表(全体)'!$CM:$CM,'調査表(全体)'!$O:$O,$EJ$1,'調査表(全体)'!$Q:$Q,$A20)</f>
        <v>0</v>
      </c>
      <c r="EN20" s="45">
        <f>SUMIFS('調査表(全体)'!$CN:$CN,'調査表(全体)'!$O:$O,$EJ$1,'調査表(全体)'!$Q:$Q,$A20)</f>
        <v>0</v>
      </c>
      <c r="EO20" s="46">
        <f>SUMIFS('調査表(全体)'!$CO:$CO,'調査表(全体)'!$O:$O,$EJ$1,'調査表(全体)'!$Q:$Q,$A20)</f>
        <v>0</v>
      </c>
      <c r="EQ20" s="124"/>
      <c r="ER20" s="42" t="s">
        <v>226</v>
      </c>
      <c r="ES20" s="43"/>
      <c r="ET20" s="44">
        <f>SUMIFS('調査表(全体)'!$CL:$CL,'調査表(全体)'!$O:$O,$ER$1,'調査表(全体)'!$Q:$Q,$A20)</f>
        <v>0</v>
      </c>
      <c r="EU20" s="45">
        <f>SUMIFS('調査表(全体)'!$CM:$CM,'調査表(全体)'!$O:$O,$ER$1,'調査表(全体)'!$Q:$Q,$A20)</f>
        <v>0</v>
      </c>
      <c r="EV20" s="45">
        <f>SUMIFS('調査表(全体)'!$CN:$CN,'調査表(全体)'!$O:$O,$ER$1,'調査表(全体)'!$Q:$Q,$A20)</f>
        <v>0</v>
      </c>
      <c r="EW20" s="46">
        <f>SUMIFS('調査表(全体)'!$CO:$CO,'調査表(全体)'!$O:$O,$ER$1,'調査表(全体)'!$Q:$Q,$A20)</f>
        <v>0</v>
      </c>
      <c r="EY20" s="124"/>
      <c r="EZ20" s="42" t="s">
        <v>226</v>
      </c>
      <c r="FA20" s="43"/>
      <c r="FB20" s="44">
        <f>SUMIFS('調査表(全体)'!$CL:$CL,'調査表(全体)'!$O:$O,$EZ$1,'調査表(全体)'!$Q:$Q,$A20)</f>
        <v>0</v>
      </c>
      <c r="FC20" s="45">
        <f>SUMIFS('調査表(全体)'!$CM:$CM,'調査表(全体)'!$O:$O,$EZ$1,'調査表(全体)'!$Q:$Q,$A20)</f>
        <v>0</v>
      </c>
      <c r="FD20" s="45">
        <f>SUMIFS('調査表(全体)'!$CN:$CN,'調査表(全体)'!$O:$O,$EZ$1,'調査表(全体)'!$Q:$Q,$A20)</f>
        <v>0</v>
      </c>
      <c r="FE20" s="46">
        <f>SUMIFS('調査表(全体)'!$CO:$CO,'調査表(全体)'!$O:$O,$EZ$1,'調査表(全体)'!$Q:$Q,$A20)</f>
        <v>0</v>
      </c>
    </row>
    <row r="21" spans="1:161" ht="14.25" thickBot="1" x14ac:dyDescent="0.2">
      <c r="A21" s="151">
        <v>14</v>
      </c>
      <c r="C21" s="124"/>
      <c r="D21" s="50" t="s">
        <v>224</v>
      </c>
      <c r="E21" s="56"/>
      <c r="F21" s="44">
        <f>SUMIFS('調査表(全体)'!$CL:$CL,'調査表(全体)'!$O:$O,$D$1,'調査表(全体)'!$Q:$Q,$A21)</f>
        <v>0</v>
      </c>
      <c r="G21" s="45">
        <f>SUMIFS('調査表(全体)'!$CM:$CM,'調査表(全体)'!$O:$O,$D$1,'調査表(全体)'!$Q:$Q,$A21)</f>
        <v>0</v>
      </c>
      <c r="H21" s="45">
        <f>SUMIFS('調査表(全体)'!$CN:$CN,'調査表(全体)'!$O:$O,$D$1,'調査表(全体)'!$Q:$Q,$A21)</f>
        <v>0</v>
      </c>
      <c r="I21" s="46">
        <f>SUMIFS('調査表(全体)'!$CO:$CO,'調査表(全体)'!$O:$O,$D$1,'調査表(全体)'!$Q:$Q,$A21)</f>
        <v>0</v>
      </c>
      <c r="K21" s="124"/>
      <c r="L21" s="50" t="s">
        <v>224</v>
      </c>
      <c r="M21" s="56"/>
      <c r="N21" s="44">
        <f>SUMIFS('調査表(全体)'!$CL:$CL,'調査表(全体)'!$O:$O,$L$1,'調査表(全体)'!$Q:$Q,$A21)</f>
        <v>0</v>
      </c>
      <c r="O21" s="45">
        <f>SUMIFS('調査表(全体)'!$CM:$CM,'調査表(全体)'!$O:$O,$L$1,'調査表(全体)'!$Q:$Q,$A21)</f>
        <v>0</v>
      </c>
      <c r="P21" s="45">
        <f>SUMIFS('調査表(全体)'!$CN:$CN,'調査表(全体)'!$O:$O,$L$1,'調査表(全体)'!$Q:$Q,$A21)</f>
        <v>0</v>
      </c>
      <c r="Q21" s="46">
        <f>SUMIFS('調査表(全体)'!$CO:$CO,'調査表(全体)'!$O:$O,$L$1,'調査表(全体)'!$Q:$Q,$A21)</f>
        <v>0</v>
      </c>
      <c r="R21" s="49"/>
      <c r="S21" s="124"/>
      <c r="T21" s="50" t="s">
        <v>224</v>
      </c>
      <c r="U21" s="56"/>
      <c r="V21" s="44">
        <f>SUMIFS('調査表(全体)'!$CL:$CL,'調査表(全体)'!$O:$O,$T$1,'調査表(全体)'!$Q:$Q,$A21)</f>
        <v>0</v>
      </c>
      <c r="W21" s="45">
        <f>SUMIFS('調査表(全体)'!$CM:$CM,'調査表(全体)'!$O:$O,$T$1,'調査表(全体)'!$Q:$Q,$A21)</f>
        <v>0</v>
      </c>
      <c r="X21" s="45">
        <f>SUMIFS('調査表(全体)'!$CN:$CN,'調査表(全体)'!$O:$O,$T$1,'調査表(全体)'!$Q:$Q,$A21)</f>
        <v>0</v>
      </c>
      <c r="Y21" s="46">
        <f>SUMIFS('調査表(全体)'!$CO:$CO,'調査表(全体)'!$O:$O,$T$1,'調査表(全体)'!$Q:$Q,$A21)</f>
        <v>0</v>
      </c>
      <c r="AA21" s="124"/>
      <c r="AB21" s="50" t="s">
        <v>224</v>
      </c>
      <c r="AC21" s="56"/>
      <c r="AD21" s="44">
        <f>SUMIFS('調査表(全体)'!$CL:$CL,'調査表(全体)'!$O:$O,$AB$1,'調査表(全体)'!$Q:$Q,$A21)</f>
        <v>0</v>
      </c>
      <c r="AE21" s="45">
        <f>SUMIFS('調査表(全体)'!$CM:$CM,'調査表(全体)'!$O:$O,$AB$1,'調査表(全体)'!$Q:$Q,$A21)</f>
        <v>0</v>
      </c>
      <c r="AF21" s="45">
        <f>SUMIFS('調査表(全体)'!$CN:$CN,'調査表(全体)'!$O:$O,$AB$1,'調査表(全体)'!$Q:$Q,$A21)</f>
        <v>0</v>
      </c>
      <c r="AG21" s="46">
        <f>SUMIFS('調査表(全体)'!$CO:$CO,'調査表(全体)'!$O:$O,$AB$1,'調査表(全体)'!$Q:$Q,$A21)</f>
        <v>0</v>
      </c>
      <c r="AI21" s="124"/>
      <c r="AJ21" s="50" t="s">
        <v>224</v>
      </c>
      <c r="AK21" s="56"/>
      <c r="AL21" s="44">
        <f>SUMIFS('調査表(全体)'!$CL:$CL,'調査表(全体)'!$O:$O,$AJ$1,'調査表(全体)'!$Q:$Q,$A21)</f>
        <v>0</v>
      </c>
      <c r="AM21" s="45">
        <f>SUMIFS('調査表(全体)'!$CM:$CM,'調査表(全体)'!$O:$O,$AJ$1,'調査表(全体)'!$Q:$Q,$A21)</f>
        <v>0</v>
      </c>
      <c r="AN21" s="45">
        <f>SUMIFS('調査表(全体)'!$CN:$CN,'調査表(全体)'!$O:$O,$AJ$1,'調査表(全体)'!$Q:$Q,$A21)</f>
        <v>0</v>
      </c>
      <c r="AO21" s="46">
        <f>SUMIFS('調査表(全体)'!$CO:$CO,'調査表(全体)'!$O:$O,$AJ$1,'調査表(全体)'!$Q:$Q,$A21)</f>
        <v>0</v>
      </c>
      <c r="AQ21" s="124"/>
      <c r="AR21" s="50" t="s">
        <v>224</v>
      </c>
      <c r="AS21" s="56"/>
      <c r="AT21" s="44">
        <f>SUMIFS('調査表(全体)'!$CL:$CL,'調査表(全体)'!$O:$O,$AR$1,'調査表(全体)'!$Q:$Q,$A21)</f>
        <v>0</v>
      </c>
      <c r="AU21" s="45">
        <f>SUMIFS('調査表(全体)'!$CM:$CM,'調査表(全体)'!$O:$O,$AR$1,'調査表(全体)'!$Q:$Q,$A21)</f>
        <v>0</v>
      </c>
      <c r="AV21" s="45">
        <f>SUMIFS('調査表(全体)'!$CN:$CN,'調査表(全体)'!$O:$O,$AR$1,'調査表(全体)'!$Q:$Q,$A21)</f>
        <v>0</v>
      </c>
      <c r="AW21" s="46">
        <f>SUMIFS('調査表(全体)'!$CO:$CO,'調査表(全体)'!$O:$O,$AR$1,'調査表(全体)'!$Q:$Q,$A21)</f>
        <v>0</v>
      </c>
      <c r="AY21" s="124"/>
      <c r="AZ21" s="50" t="s">
        <v>224</v>
      </c>
      <c r="BA21" s="56"/>
      <c r="BB21" s="44">
        <f>SUMIFS('調査表(全体)'!$CL:$CL,'調査表(全体)'!$O:$O,$AZ$1,'調査表(全体)'!$Q:$Q,$A21)</f>
        <v>0</v>
      </c>
      <c r="BC21" s="45">
        <f>SUMIFS('調査表(全体)'!$CM:$CM,'調査表(全体)'!$O:$O,$AZ$1,'調査表(全体)'!$Q:$Q,$A21)</f>
        <v>0</v>
      </c>
      <c r="BD21" s="45">
        <f>SUMIFS('調査表(全体)'!$CN:$CN,'調査表(全体)'!$O:$O,$AZ$1,'調査表(全体)'!$Q:$Q,$A21)</f>
        <v>0</v>
      </c>
      <c r="BE21" s="46">
        <f>SUMIFS('調査表(全体)'!$CO:$CO,'調査表(全体)'!$O:$O,$AZ$1,'調査表(全体)'!$Q:$Q,$A21)</f>
        <v>0</v>
      </c>
      <c r="BG21" s="124"/>
      <c r="BH21" s="50" t="s">
        <v>224</v>
      </c>
      <c r="BI21" s="56"/>
      <c r="BJ21" s="44">
        <f>SUMIFS('調査表(全体)'!$CL:$CL,'調査表(全体)'!$O:$O,$BH$1,'調査表(全体)'!$Q:$Q,$A21)</f>
        <v>0</v>
      </c>
      <c r="BK21" s="45">
        <f>SUMIFS('調査表(全体)'!$CM:$CM,'調査表(全体)'!$O:$O,$BH$1,'調査表(全体)'!$Q:$Q,$A21)</f>
        <v>0</v>
      </c>
      <c r="BL21" s="45">
        <f>SUMIFS('調査表(全体)'!$CN:$CN,'調査表(全体)'!$O:$O,$BH$1,'調査表(全体)'!$Q:$Q,$A21)</f>
        <v>0</v>
      </c>
      <c r="BM21" s="46">
        <f>SUMIFS('調査表(全体)'!$CO:$CO,'調査表(全体)'!$O:$O,$BH$1,'調査表(全体)'!$Q:$Q,$A21)</f>
        <v>0</v>
      </c>
      <c r="BO21" s="124"/>
      <c r="BP21" s="50" t="s">
        <v>224</v>
      </c>
      <c r="BQ21" s="56"/>
      <c r="BR21" s="44">
        <f>SUMIFS('調査表(全体)'!$CL:$CL,'調査表(全体)'!$O:$O,$BP$1,'調査表(全体)'!$Q:$Q,$A21)</f>
        <v>0</v>
      </c>
      <c r="BS21" s="45">
        <f>SUMIFS('調査表(全体)'!$CM:$CM,'調査表(全体)'!$O:$O,$BP$1,'調査表(全体)'!$Q:$Q,$A21)</f>
        <v>0</v>
      </c>
      <c r="BT21" s="45">
        <f>SUMIFS('調査表(全体)'!$CN:$CN,'調査表(全体)'!$O:$O,$BP$1,'調査表(全体)'!$Q:$Q,$A21)</f>
        <v>0</v>
      </c>
      <c r="BU21" s="46">
        <f>SUMIFS('調査表(全体)'!$CO:$CO,'調査表(全体)'!$O:$O,$BP$1,'調査表(全体)'!$Q:$Q,$A21)</f>
        <v>0</v>
      </c>
      <c r="BW21" s="124"/>
      <c r="BX21" s="50" t="s">
        <v>224</v>
      </c>
      <c r="BY21" s="56"/>
      <c r="BZ21" s="44">
        <f>SUMIFS('調査表(全体)'!$CL:$CL,'調査表(全体)'!$O:$O,$BX$1,'調査表(全体)'!$Q:$Q,$A21)</f>
        <v>0</v>
      </c>
      <c r="CA21" s="45">
        <f>SUMIFS('調査表(全体)'!$CM:$CM,'調査表(全体)'!$O:$O,$BX$1,'調査表(全体)'!$Q:$Q,$A21)</f>
        <v>0</v>
      </c>
      <c r="CB21" s="45">
        <f>SUMIFS('調査表(全体)'!$CN:$CN,'調査表(全体)'!$O:$O,$BX$1,'調査表(全体)'!$Q:$Q,$A21)</f>
        <v>0</v>
      </c>
      <c r="CC21" s="46">
        <f>SUMIFS('調査表(全体)'!$CO:$CO,'調査表(全体)'!$O:$O,$BX$1,'調査表(全体)'!$Q:$Q,$A21)</f>
        <v>0</v>
      </c>
      <c r="CE21" s="124"/>
      <c r="CF21" s="50" t="s">
        <v>224</v>
      </c>
      <c r="CG21" s="56"/>
      <c r="CH21" s="44">
        <f>SUMIFS('調査表(全体)'!$CL:$CL,'調査表(全体)'!$O:$O,$CF$1,'調査表(全体)'!$Q:$Q,$A21)</f>
        <v>0</v>
      </c>
      <c r="CI21" s="45">
        <f>SUMIFS('調査表(全体)'!$CM:$CM,'調査表(全体)'!$O:$O,$CF$1,'調査表(全体)'!$Q:$Q,$A21)</f>
        <v>0</v>
      </c>
      <c r="CJ21" s="45">
        <f>SUMIFS('調査表(全体)'!$CN:$CN,'調査表(全体)'!$O:$O,$CF$1,'調査表(全体)'!$Q:$Q,$A21)</f>
        <v>0</v>
      </c>
      <c r="CK21" s="46">
        <f>SUMIFS('調査表(全体)'!$CO:$CO,'調査表(全体)'!$O:$O,$CF$1,'調査表(全体)'!$Q:$Q,$A21)</f>
        <v>0</v>
      </c>
      <c r="CM21" s="124"/>
      <c r="CN21" s="50" t="s">
        <v>224</v>
      </c>
      <c r="CO21" s="56"/>
      <c r="CP21" s="44">
        <f>SUMIFS('調査表(全体)'!$CL:$CL,'調査表(全体)'!$O:$O,$CN$1,'調査表(全体)'!$Q:$Q,$A21)</f>
        <v>0</v>
      </c>
      <c r="CQ21" s="45">
        <f>SUMIFS('調査表(全体)'!$CM:$CM,'調査表(全体)'!$O:$O,$CN$1,'調査表(全体)'!$Q:$Q,$A21)</f>
        <v>0</v>
      </c>
      <c r="CR21" s="45">
        <f>SUMIFS('調査表(全体)'!$CN:$CN,'調査表(全体)'!$O:$O,$CN$1,'調査表(全体)'!$Q:$Q,$A21)</f>
        <v>0</v>
      </c>
      <c r="CS21" s="46">
        <f>SUMIFS('調査表(全体)'!$CO:$CO,'調査表(全体)'!$O:$O,$CN$1,'調査表(全体)'!$Q:$Q,$A21)</f>
        <v>0</v>
      </c>
      <c r="CU21" s="124"/>
      <c r="CV21" s="50" t="s">
        <v>224</v>
      </c>
      <c r="CW21" s="56"/>
      <c r="CX21" s="44">
        <f>SUMIFS('調査表(全体)'!$CL:$CL,'調査表(全体)'!$O:$O,$CV$1,'調査表(全体)'!$Q:$Q,$A21)</f>
        <v>0</v>
      </c>
      <c r="CY21" s="45">
        <f>SUMIFS('調査表(全体)'!$CM:$CM,'調査表(全体)'!$O:$O,$CV$1,'調査表(全体)'!$Q:$Q,$A21)</f>
        <v>0</v>
      </c>
      <c r="CZ21" s="45">
        <f>SUMIFS('調査表(全体)'!$CN:$CN,'調査表(全体)'!$O:$O,$CV$1,'調査表(全体)'!$Q:$Q,$A21)</f>
        <v>0</v>
      </c>
      <c r="DA21" s="46">
        <f>SUMIFS('調査表(全体)'!$CO:$CO,'調査表(全体)'!$O:$O,$CV$1,'調査表(全体)'!$Q:$Q,$A21)</f>
        <v>0</v>
      </c>
      <c r="DC21" s="124"/>
      <c r="DD21" s="50" t="s">
        <v>224</v>
      </c>
      <c r="DE21" s="56"/>
      <c r="DF21" s="44">
        <f>SUMIFS('調査表(全体)'!$CL:$CL,'調査表(全体)'!$O:$O,$DD$1,'調査表(全体)'!$Q:$Q,$A21)</f>
        <v>0</v>
      </c>
      <c r="DG21" s="45">
        <f>SUMIFS('調査表(全体)'!$CM:$CM,'調査表(全体)'!$O:$O,$DD$1,'調査表(全体)'!$Q:$Q,$A21)</f>
        <v>0</v>
      </c>
      <c r="DH21" s="45">
        <f>SUMIFS('調査表(全体)'!$CN:$CN,'調査表(全体)'!$O:$O,$DD$1,'調査表(全体)'!$Q:$Q,$A21)</f>
        <v>0</v>
      </c>
      <c r="DI21" s="46">
        <f>SUMIFS('調査表(全体)'!$CO:$CO,'調査表(全体)'!$O:$O,$DD$1,'調査表(全体)'!$Q:$Q,$A21)</f>
        <v>0</v>
      </c>
      <c r="DK21" s="124"/>
      <c r="DL21" s="50" t="s">
        <v>224</v>
      </c>
      <c r="DM21" s="56"/>
      <c r="DN21" s="44">
        <f>SUMIFS('調査表(全体)'!$CL:$CL,'調査表(全体)'!$O:$O,$DN$1,'調査表(全体)'!$Q:$Q,$A21)</f>
        <v>0</v>
      </c>
      <c r="DO21" s="45">
        <f>SUMIFS('調査表(全体)'!$CM:$CM,'調査表(全体)'!$O:$O,$DN$1,'調査表(全体)'!$Q:$Q,$A21)</f>
        <v>0</v>
      </c>
      <c r="DP21" s="45">
        <f>SUMIFS('調査表(全体)'!$CN:$CN,'調査表(全体)'!$O:$O,$DN$1,'調査表(全体)'!$Q:$Q,$A21)</f>
        <v>0</v>
      </c>
      <c r="DQ21" s="46">
        <f>SUMIFS('調査表(全体)'!$CO:$CO,'調査表(全体)'!$O:$O,$DN$1,'調査表(全体)'!$Q:$Q,$A21)</f>
        <v>0</v>
      </c>
      <c r="DS21" s="124"/>
      <c r="DT21" s="50" t="s">
        <v>224</v>
      </c>
      <c r="DU21" s="56"/>
      <c r="DV21" s="44">
        <f>SUMIFS('調査表(全体)'!$CL:$CL,'調査表(全体)'!$O:$O,$DT$1,'調査表(全体)'!$Q:$Q,$A21)</f>
        <v>0</v>
      </c>
      <c r="DW21" s="45">
        <f>SUMIFS('調査表(全体)'!$CM:$CM,'調査表(全体)'!$O:$O,$DT$1,'調査表(全体)'!$Q:$Q,$A21)</f>
        <v>0</v>
      </c>
      <c r="DX21" s="45">
        <f>SUMIFS('調査表(全体)'!$CN:$CN,'調査表(全体)'!$O:$O,$DT$1,'調査表(全体)'!$Q:$Q,$A21)</f>
        <v>0</v>
      </c>
      <c r="DY21" s="46">
        <f>SUMIFS('調査表(全体)'!$CO:$CO,'調査表(全体)'!$O:$O,$DT$1,'調査表(全体)'!$Q:$Q,$A21)</f>
        <v>0</v>
      </c>
      <c r="EA21" s="124"/>
      <c r="EB21" s="50" t="s">
        <v>224</v>
      </c>
      <c r="EC21" s="56"/>
      <c r="ED21" s="44">
        <f>SUMIFS('調査表(全体)'!$CL:$CL,'調査表(全体)'!$O:$O,$EB$1,'調査表(全体)'!$Q:$Q,$A21)</f>
        <v>0</v>
      </c>
      <c r="EE21" s="45">
        <f>SUMIFS('調査表(全体)'!$CM:$CM,'調査表(全体)'!$O:$O,$EB$1,'調査表(全体)'!$Q:$Q,$A21)</f>
        <v>0</v>
      </c>
      <c r="EF21" s="45">
        <f>SUMIFS('調査表(全体)'!$CN:$CN,'調査表(全体)'!$O:$O,$EB$1,'調査表(全体)'!$Q:$Q,$A21)</f>
        <v>0</v>
      </c>
      <c r="EG21" s="46">
        <f>SUMIFS('調査表(全体)'!$CO:$CO,'調査表(全体)'!$O:$O,$EB$1,'調査表(全体)'!$Q:$Q,$A21)</f>
        <v>0</v>
      </c>
      <c r="EI21" s="124"/>
      <c r="EJ21" s="50" t="s">
        <v>224</v>
      </c>
      <c r="EK21" s="56"/>
      <c r="EL21" s="44">
        <f>SUMIFS('調査表(全体)'!$CL:$CL,'調査表(全体)'!$O:$O,$EJ$1,'調査表(全体)'!$Q:$Q,$A21)</f>
        <v>0</v>
      </c>
      <c r="EM21" s="45">
        <f>SUMIFS('調査表(全体)'!$CM:$CM,'調査表(全体)'!$O:$O,$EJ$1,'調査表(全体)'!$Q:$Q,$A21)</f>
        <v>0</v>
      </c>
      <c r="EN21" s="45">
        <f>SUMIFS('調査表(全体)'!$CN:$CN,'調査表(全体)'!$O:$O,$EJ$1,'調査表(全体)'!$Q:$Q,$A21)</f>
        <v>0</v>
      </c>
      <c r="EO21" s="46">
        <f>SUMIFS('調査表(全体)'!$CO:$CO,'調査表(全体)'!$O:$O,$EJ$1,'調査表(全体)'!$Q:$Q,$A21)</f>
        <v>0</v>
      </c>
      <c r="EQ21" s="124"/>
      <c r="ER21" s="50" t="s">
        <v>224</v>
      </c>
      <c r="ES21" s="56"/>
      <c r="ET21" s="44">
        <f>SUMIFS('調査表(全体)'!$CL:$CL,'調査表(全体)'!$O:$O,$ER$1,'調査表(全体)'!$Q:$Q,$A21)</f>
        <v>0</v>
      </c>
      <c r="EU21" s="45">
        <f>SUMIFS('調査表(全体)'!$CM:$CM,'調査表(全体)'!$O:$O,$ER$1,'調査表(全体)'!$Q:$Q,$A21)</f>
        <v>0</v>
      </c>
      <c r="EV21" s="45">
        <f>SUMIFS('調査表(全体)'!$CN:$CN,'調査表(全体)'!$O:$O,$ER$1,'調査表(全体)'!$Q:$Q,$A21)</f>
        <v>0</v>
      </c>
      <c r="EW21" s="46">
        <f>SUMIFS('調査表(全体)'!$CO:$CO,'調査表(全体)'!$O:$O,$ER$1,'調査表(全体)'!$Q:$Q,$A21)</f>
        <v>0</v>
      </c>
      <c r="EY21" s="124"/>
      <c r="EZ21" s="50" t="s">
        <v>224</v>
      </c>
      <c r="FA21" s="56"/>
      <c r="FB21" s="44">
        <f>SUMIFS('調査表(全体)'!$CL:$CL,'調査表(全体)'!$O:$O,$EZ$1,'調査表(全体)'!$Q:$Q,$A21)</f>
        <v>0</v>
      </c>
      <c r="FC21" s="45">
        <f>SUMIFS('調査表(全体)'!$CM:$CM,'調査表(全体)'!$O:$O,$EZ$1,'調査表(全体)'!$Q:$Q,$A21)</f>
        <v>0</v>
      </c>
      <c r="FD21" s="45">
        <f>SUMIFS('調査表(全体)'!$CN:$CN,'調査表(全体)'!$O:$O,$EZ$1,'調査表(全体)'!$Q:$Q,$A21)</f>
        <v>0</v>
      </c>
      <c r="FE21" s="46">
        <f>SUMIFS('調査表(全体)'!$CO:$CO,'調査表(全体)'!$O:$O,$EZ$1,'調査表(全体)'!$Q:$Q,$A21)</f>
        <v>0</v>
      </c>
    </row>
    <row r="22" spans="1:161" x14ac:dyDescent="0.15">
      <c r="A22" s="154"/>
      <c r="C22" s="126" t="s">
        <v>227</v>
      </c>
      <c r="D22" s="128"/>
      <c r="E22" s="128"/>
      <c r="F22" s="158">
        <f>F23+F24+F25+F26+F27+F28+F29+F30+F31</f>
        <v>0</v>
      </c>
      <c r="G22" s="159">
        <f>G23+G24+G25+G26+G27+G28+G29+G30+G31</f>
        <v>0</v>
      </c>
      <c r="H22" s="159">
        <f>H23+H24+H25+H26+H27+H28+H29+H30+H31</f>
        <v>0</v>
      </c>
      <c r="I22" s="160">
        <f>I23+I24+I25+I26+I27+I28+I29+I30+I31</f>
        <v>0</v>
      </c>
      <c r="K22" s="126" t="s">
        <v>227</v>
      </c>
      <c r="L22" s="128"/>
      <c r="M22" s="128"/>
      <c r="N22" s="158">
        <f>N23+N24+N25+N26+N27+N28+N29+N30+N31</f>
        <v>0</v>
      </c>
      <c r="O22" s="159">
        <f>O23+O24+O25+O26+O27+O28+O29+O30+O31</f>
        <v>0</v>
      </c>
      <c r="P22" s="159">
        <f>P23+P24+P25+P26+P27+P28+P29+P30+P31</f>
        <v>0</v>
      </c>
      <c r="Q22" s="160">
        <f>Q23+Q24+Q25+Q26+Q27+Q28+Q29+Q30+Q31</f>
        <v>0</v>
      </c>
      <c r="R22" s="40"/>
      <c r="S22" s="126" t="s">
        <v>227</v>
      </c>
      <c r="T22" s="128"/>
      <c r="U22" s="128"/>
      <c r="V22" s="158">
        <f>V23+V24+V25+V26+V27+V28+V29+V30+V31</f>
        <v>0</v>
      </c>
      <c r="W22" s="159">
        <f>W23+W24+W25+W26+W27+W28+W29+W30+W31</f>
        <v>0</v>
      </c>
      <c r="X22" s="159">
        <f>X23+X24+X25+X26+X27+X28+X29+X30+X31</f>
        <v>0</v>
      </c>
      <c r="Y22" s="160">
        <f>Y23+Y24+Y25+Y26+Y27+Y28+Y29+Y30+Y31</f>
        <v>0</v>
      </c>
      <c r="AA22" s="126" t="s">
        <v>227</v>
      </c>
      <c r="AB22" s="128"/>
      <c r="AC22" s="128"/>
      <c r="AD22" s="158">
        <f>AD23+AD24+AD25+AD26+AD27+AD28+AD29+AD30+AD31</f>
        <v>0</v>
      </c>
      <c r="AE22" s="159">
        <f>AE23+AE24+AE25+AE26+AE27+AE28+AE29+AE30+AE31</f>
        <v>0</v>
      </c>
      <c r="AF22" s="159">
        <f>AF23+AF24+AF25+AF26+AF27+AF28+AF29+AF30+AF31</f>
        <v>0</v>
      </c>
      <c r="AG22" s="160">
        <f>AG23+AG24+AG25+AG26+AG27+AG28+AG29+AG30+AG31</f>
        <v>0</v>
      </c>
      <c r="AI22" s="126" t="s">
        <v>227</v>
      </c>
      <c r="AJ22" s="128"/>
      <c r="AK22" s="128"/>
      <c r="AL22" s="158">
        <f>AL23+AL24+AL25+AL26+AL27+AL28+AL29+AL30+AL31</f>
        <v>0</v>
      </c>
      <c r="AM22" s="159">
        <f>AM23+AM24+AM25+AM26+AM27+AM28+AM29+AM30+AM31</f>
        <v>0</v>
      </c>
      <c r="AN22" s="159">
        <f>AN23+AN24+AN25+AN26+AN27+AN28+AN29+AN30+AN31</f>
        <v>0</v>
      </c>
      <c r="AO22" s="160">
        <f>AO23+AO24+AO25+AO26+AO27+AO28+AO29+AO30+AO31</f>
        <v>0</v>
      </c>
      <c r="AQ22" s="126" t="s">
        <v>227</v>
      </c>
      <c r="AR22" s="128"/>
      <c r="AS22" s="128"/>
      <c r="AT22" s="158">
        <f>AT23+AT24+AT25+AT26+AT27+AT28+AT29+AT30+AT31</f>
        <v>0</v>
      </c>
      <c r="AU22" s="159">
        <f>AU23+AU24+AU25+AU26+AU27+AU28+AU29+AU30+AU31</f>
        <v>0</v>
      </c>
      <c r="AV22" s="159">
        <f>AV23+AV24+AV25+AV26+AV27+AV28+AV29+AV30+AV31</f>
        <v>0</v>
      </c>
      <c r="AW22" s="160">
        <f>AW23+AW24+AW25+AW26+AW27+AW28+AW29+AW30+AW31</f>
        <v>0</v>
      </c>
      <c r="AY22" s="126" t="s">
        <v>227</v>
      </c>
      <c r="AZ22" s="128"/>
      <c r="BA22" s="128"/>
      <c r="BB22" s="158">
        <f>BB23+BB24+BB25+BB26+BB27+BB28+BB29+BB30+BB31</f>
        <v>0</v>
      </c>
      <c r="BC22" s="159">
        <f>BC23+BC24+BC25+BC26+BC27+BC28+BC29+BC30+BC31</f>
        <v>0</v>
      </c>
      <c r="BD22" s="159">
        <f>BD23+BD24+BD25+BD26+BD27+BD28+BD29+BD30+BD31</f>
        <v>0</v>
      </c>
      <c r="BE22" s="160">
        <f>BE23+BE24+BE25+BE26+BE27+BE28+BE29+BE30+BE31</f>
        <v>0</v>
      </c>
      <c r="BG22" s="126" t="s">
        <v>227</v>
      </c>
      <c r="BH22" s="128"/>
      <c r="BI22" s="128"/>
      <c r="BJ22" s="158">
        <f>BJ23+BJ24+BJ25+BJ26+BJ27+BJ28+BJ29+BJ30+BJ31</f>
        <v>0</v>
      </c>
      <c r="BK22" s="159">
        <f>BK23+BK24+BK25+BK26+BK27+BK28+BK29+BK30+BK31</f>
        <v>0</v>
      </c>
      <c r="BL22" s="159">
        <f>BL23+BL24+BL25+BL26+BL27+BL28+BL29+BL30+BL31</f>
        <v>0</v>
      </c>
      <c r="BM22" s="160">
        <f>BM23+BM24+BM25+BM26+BM27+BM28+BM29+BM30+BM31</f>
        <v>0</v>
      </c>
      <c r="BO22" s="126" t="s">
        <v>227</v>
      </c>
      <c r="BP22" s="128"/>
      <c r="BQ22" s="128"/>
      <c r="BR22" s="158">
        <f>BR23+BR24+BR25+BR26+BR27+BR28+BR29+BR30+BR31</f>
        <v>0</v>
      </c>
      <c r="BS22" s="159">
        <f>BS23+BS24+BS25+BS26+BS27+BS28+BS29+BS30+BS31</f>
        <v>0</v>
      </c>
      <c r="BT22" s="159">
        <f>BT23+BT24+BT25+BT26+BT27+BT28+BT29+BT30+BT31</f>
        <v>0</v>
      </c>
      <c r="BU22" s="160">
        <f>BU23+BU24+BU25+BU26+BU27+BU28+BU29+BU30+BU31</f>
        <v>0</v>
      </c>
      <c r="BW22" s="126" t="s">
        <v>227</v>
      </c>
      <c r="BX22" s="128"/>
      <c r="BY22" s="128"/>
      <c r="BZ22" s="158">
        <f>BZ23+BZ24+BZ25+BZ26+BZ27+BZ28+BZ29+BZ30+BZ31</f>
        <v>0</v>
      </c>
      <c r="CA22" s="159">
        <f>CA23+CA24+CA25+CA26+CA27+CA28+CA29+CA30+CA31</f>
        <v>0</v>
      </c>
      <c r="CB22" s="159">
        <f>CB23+CB24+CB25+CB26+CB27+CB28+CB29+CB30+CB31</f>
        <v>0</v>
      </c>
      <c r="CC22" s="160">
        <f>CC23+CC24+CC25+CC26+CC27+CC28+CC29+CC30+CC31</f>
        <v>0</v>
      </c>
      <c r="CE22" s="126" t="s">
        <v>227</v>
      </c>
      <c r="CF22" s="128"/>
      <c r="CG22" s="128"/>
      <c r="CH22" s="158">
        <f>CH23+CH24+CH25+CH26+CH27+CH28+CH29+CH30+CH31</f>
        <v>0</v>
      </c>
      <c r="CI22" s="159">
        <f>CI23+CI24+CI25+CI26+CI27+CI28+CI29+CI30+CI31</f>
        <v>0</v>
      </c>
      <c r="CJ22" s="159">
        <f>CJ23+CJ24+CJ25+CJ26+CJ27+CJ28+CJ29+CJ30+CJ31</f>
        <v>0</v>
      </c>
      <c r="CK22" s="160">
        <f>CK23+CK24+CK25+CK26+CK27+CK28+CK29+CK30+CK31</f>
        <v>0</v>
      </c>
      <c r="CM22" s="126" t="s">
        <v>227</v>
      </c>
      <c r="CN22" s="128"/>
      <c r="CO22" s="128"/>
      <c r="CP22" s="158">
        <f>CP23+CP24+CP25+CP26+CP27+CP28+CP29+CP30+CP31</f>
        <v>0</v>
      </c>
      <c r="CQ22" s="159">
        <f>CQ23+CQ24+CQ25+CQ26+CQ27+CQ28+CQ29+CQ30+CQ31</f>
        <v>0</v>
      </c>
      <c r="CR22" s="159">
        <f>CR23+CR24+CR25+CR26+CR27+CR28+CR29+CR30+CR31</f>
        <v>0</v>
      </c>
      <c r="CS22" s="160">
        <f>CS23+CS24+CS25+CS26+CS27+CS28+CS29+CS30+CS31</f>
        <v>0</v>
      </c>
      <c r="CU22" s="126" t="s">
        <v>227</v>
      </c>
      <c r="CV22" s="128"/>
      <c r="CW22" s="128"/>
      <c r="CX22" s="158">
        <f>CX23+CX24+CX25+CX26+CX27+CX28+CX29+CX30+CX31</f>
        <v>0</v>
      </c>
      <c r="CY22" s="159">
        <f>CY23+CY24+CY25+CY26+CY27+CY28+CY29+CY30+CY31</f>
        <v>0</v>
      </c>
      <c r="CZ22" s="159">
        <f>CZ23+CZ24+CZ25+CZ26+CZ27+CZ28+CZ29+CZ30+CZ31</f>
        <v>0</v>
      </c>
      <c r="DA22" s="160">
        <f>DA23+DA24+DA25+DA26+DA27+DA28+DA29+DA30+DA31</f>
        <v>0</v>
      </c>
      <c r="DC22" s="126" t="s">
        <v>227</v>
      </c>
      <c r="DD22" s="128"/>
      <c r="DE22" s="128"/>
      <c r="DF22" s="158">
        <f>DF23+DF24+DF25+DF26+DF27+DF28+DF29+DF30+DF31</f>
        <v>0</v>
      </c>
      <c r="DG22" s="159">
        <f>DG23+DG24+DG25+DG26+DG27+DG28+DG29+DG30+DG31</f>
        <v>0</v>
      </c>
      <c r="DH22" s="159">
        <f>DH23+DH24+DH25+DH26+DH27+DH28+DH29+DH30+DH31</f>
        <v>0</v>
      </c>
      <c r="DI22" s="160">
        <f>DI23+DI24+DI25+DI26+DI27+DI28+DI29+DI30+DI31</f>
        <v>0</v>
      </c>
      <c r="DK22" s="126" t="s">
        <v>227</v>
      </c>
      <c r="DL22" s="128"/>
      <c r="DM22" s="128"/>
      <c r="DN22" s="158">
        <f>DN23+DN24+DN25+DN26+DN27+DN28+DN29+DN30+DN31</f>
        <v>0</v>
      </c>
      <c r="DO22" s="159">
        <f>DO23+DO24+DO25+DO26+DO27+DO28+DO29+DO30+DO31</f>
        <v>0</v>
      </c>
      <c r="DP22" s="159">
        <f>DP23+DP24+DP25+DP26+DP27+DP28+DP29+DP30+DP31</f>
        <v>0</v>
      </c>
      <c r="DQ22" s="160">
        <f>DQ23+DQ24+DQ25+DQ26+DQ27+DQ28+DQ29+DQ30+DQ31</f>
        <v>0</v>
      </c>
      <c r="DS22" s="126" t="s">
        <v>227</v>
      </c>
      <c r="DT22" s="128"/>
      <c r="DU22" s="128"/>
      <c r="DV22" s="158">
        <f>DV23+DV24+DV25+DV26+DV27+DV28+DV29+DV30+DV31</f>
        <v>0</v>
      </c>
      <c r="DW22" s="159">
        <f>DW23+DW24+DW25+DW26+DW27+DW28+DW29+DW30+DW31</f>
        <v>0</v>
      </c>
      <c r="DX22" s="159">
        <f>DX23+DX24+DX25+DX26+DX27+DX28+DX29+DX30+DX31</f>
        <v>0</v>
      </c>
      <c r="DY22" s="160">
        <f>DY23+DY24+DY25+DY26+DY27+DY28+DY29+DY30+DY31</f>
        <v>0</v>
      </c>
      <c r="EA22" s="126" t="s">
        <v>227</v>
      </c>
      <c r="EB22" s="128"/>
      <c r="EC22" s="128"/>
      <c r="ED22" s="158">
        <f>ED23+ED24+ED25+ED26+ED27+ED28+ED29+ED30+ED31</f>
        <v>0</v>
      </c>
      <c r="EE22" s="159">
        <f>EE23+EE24+EE25+EE26+EE27+EE28+EE29+EE30+EE31</f>
        <v>0</v>
      </c>
      <c r="EF22" s="159">
        <f>EF23+EF24+EF25+EF26+EF27+EF28+EF29+EF30+EF31</f>
        <v>0</v>
      </c>
      <c r="EG22" s="160">
        <f>EG23+EG24+EG25+EG26+EG27+EG28+EG29+EG30+EG31</f>
        <v>0</v>
      </c>
      <c r="EI22" s="126" t="s">
        <v>227</v>
      </c>
      <c r="EJ22" s="128"/>
      <c r="EK22" s="128"/>
      <c r="EL22" s="158">
        <f>EL23+EL24+EL25+EL26+EL27+EL28+EL29+EL30+EL31</f>
        <v>0</v>
      </c>
      <c r="EM22" s="159">
        <f>EM23+EM24+EM25+EM26+EM27+EM28+EM29+EM30+EM31</f>
        <v>0</v>
      </c>
      <c r="EN22" s="159">
        <f>EN23+EN24+EN25+EN26+EN27+EN28+EN29+EN30+EN31</f>
        <v>0</v>
      </c>
      <c r="EO22" s="160">
        <f>EO23+EO24+EO25+EO26+EO27+EO28+EO29+EO30+EO31</f>
        <v>0</v>
      </c>
      <c r="EQ22" s="126" t="s">
        <v>227</v>
      </c>
      <c r="ER22" s="128"/>
      <c r="ES22" s="128"/>
      <c r="ET22" s="158">
        <f>ET23+ET24+ET25+ET26+ET27+ET28+ET29+ET30+ET31</f>
        <v>0</v>
      </c>
      <c r="EU22" s="159">
        <f>EU23+EU24+EU25+EU26+EU27+EU28+EU29+EU30+EU31</f>
        <v>0</v>
      </c>
      <c r="EV22" s="159">
        <f>EV23+EV24+EV25+EV26+EV27+EV28+EV29+EV30+EV31</f>
        <v>0</v>
      </c>
      <c r="EW22" s="160">
        <f>EW23+EW24+EW25+EW26+EW27+EW28+EW29+EW30+EW31</f>
        <v>0</v>
      </c>
      <c r="EY22" s="126" t="s">
        <v>227</v>
      </c>
      <c r="EZ22" s="128"/>
      <c r="FA22" s="128"/>
      <c r="FB22" s="158">
        <f>FB23+FB24+FB25+FB26+FB27+FB28+FB29+FB30+FB31</f>
        <v>0</v>
      </c>
      <c r="FC22" s="159">
        <f>FC23+FC24+FC25+FC26+FC27+FC28+FC29+FC30+FC31</f>
        <v>0</v>
      </c>
      <c r="FD22" s="159">
        <f>FD23+FD24+FD25+FD26+FD27+FD28+FD29+FD30+FD31</f>
        <v>0</v>
      </c>
      <c r="FE22" s="160">
        <f>FE23+FE24+FE25+FE26+FE27+FE28+FE29+FE30+FE31</f>
        <v>0</v>
      </c>
    </row>
    <row r="23" spans="1:161" x14ac:dyDescent="0.15">
      <c r="A23" s="151">
        <v>15</v>
      </c>
      <c r="C23" s="124"/>
      <c r="D23" s="42" t="s">
        <v>228</v>
      </c>
      <c r="E23" s="43"/>
      <c r="F23" s="44">
        <f>SUMIFS('調査表(全体)'!$CL:$CL,'調査表(全体)'!$O:$O,$D$1,'調査表(全体)'!$Q:$Q,$A23)</f>
        <v>0</v>
      </c>
      <c r="G23" s="45">
        <f>SUMIFS('調査表(全体)'!$CM:$CM,'調査表(全体)'!$O:$O,$D$1,'調査表(全体)'!$Q:$Q,$A23)</f>
        <v>0</v>
      </c>
      <c r="H23" s="45">
        <f>SUMIFS('調査表(全体)'!$CN:$CN,'調査表(全体)'!$O:$O,$D$1,'調査表(全体)'!$Q:$Q,$A23)</f>
        <v>0</v>
      </c>
      <c r="I23" s="46">
        <f>SUMIFS('調査表(全体)'!$CO:$CO,'調査表(全体)'!$O:$O,$D$1,'調査表(全体)'!$Q:$Q,$A23)</f>
        <v>0</v>
      </c>
      <c r="K23" s="124"/>
      <c r="L23" s="42" t="s">
        <v>228</v>
      </c>
      <c r="M23" s="43"/>
      <c r="N23" s="44">
        <f>SUMIFS('調査表(全体)'!$CL:$CL,'調査表(全体)'!$O:$O,$L$1,'調査表(全体)'!$Q:$Q,$A23)</f>
        <v>0</v>
      </c>
      <c r="O23" s="45">
        <f>SUMIFS('調査表(全体)'!$CM:$CM,'調査表(全体)'!$O:$O,$L$1,'調査表(全体)'!$Q:$Q,$A23)</f>
        <v>0</v>
      </c>
      <c r="P23" s="45">
        <f>SUMIFS('調査表(全体)'!$CN:$CN,'調査表(全体)'!$O:$O,$L$1,'調査表(全体)'!$Q:$Q,$A23)</f>
        <v>0</v>
      </c>
      <c r="Q23" s="46">
        <f>SUMIFS('調査表(全体)'!$CO:$CO,'調査表(全体)'!$O:$O,$L$1,'調査表(全体)'!$Q:$Q,$A23)</f>
        <v>0</v>
      </c>
      <c r="R23" s="49"/>
      <c r="S23" s="124"/>
      <c r="T23" s="42" t="s">
        <v>228</v>
      </c>
      <c r="U23" s="43"/>
      <c r="V23" s="44">
        <f>SUMIFS('調査表(全体)'!$CL:$CL,'調査表(全体)'!$O:$O,$T$1,'調査表(全体)'!$Q:$Q,$A23)</f>
        <v>0</v>
      </c>
      <c r="W23" s="45">
        <f>SUMIFS('調査表(全体)'!$CM:$CM,'調査表(全体)'!$O:$O,$T$1,'調査表(全体)'!$Q:$Q,$A23)</f>
        <v>0</v>
      </c>
      <c r="X23" s="45">
        <f>SUMIFS('調査表(全体)'!$CN:$CN,'調査表(全体)'!$O:$O,$T$1,'調査表(全体)'!$Q:$Q,$A23)</f>
        <v>0</v>
      </c>
      <c r="Y23" s="46">
        <f>SUMIFS('調査表(全体)'!$CO:$CO,'調査表(全体)'!$O:$O,$T$1,'調査表(全体)'!$Q:$Q,$A23)</f>
        <v>0</v>
      </c>
      <c r="AA23" s="124"/>
      <c r="AB23" s="42" t="s">
        <v>228</v>
      </c>
      <c r="AC23" s="43"/>
      <c r="AD23" s="44">
        <f>SUMIFS('調査表(全体)'!$CL:$CL,'調査表(全体)'!$O:$O,$AB$1,'調査表(全体)'!$Q:$Q,$A23)</f>
        <v>0</v>
      </c>
      <c r="AE23" s="45">
        <f>SUMIFS('調査表(全体)'!$CM:$CM,'調査表(全体)'!$O:$O,$AB$1,'調査表(全体)'!$Q:$Q,$A23)</f>
        <v>0</v>
      </c>
      <c r="AF23" s="45">
        <f>SUMIFS('調査表(全体)'!$CN:$CN,'調査表(全体)'!$O:$O,$AB$1,'調査表(全体)'!$Q:$Q,$A23)</f>
        <v>0</v>
      </c>
      <c r="AG23" s="46">
        <f>SUMIFS('調査表(全体)'!$CO:$CO,'調査表(全体)'!$O:$O,$AB$1,'調査表(全体)'!$Q:$Q,$A23)</f>
        <v>0</v>
      </c>
      <c r="AI23" s="124"/>
      <c r="AJ23" s="42" t="s">
        <v>228</v>
      </c>
      <c r="AK23" s="43"/>
      <c r="AL23" s="44">
        <f>SUMIFS('調査表(全体)'!$CL:$CL,'調査表(全体)'!$O:$O,$AJ$1,'調査表(全体)'!$Q:$Q,$A23)</f>
        <v>0</v>
      </c>
      <c r="AM23" s="45">
        <f>SUMIFS('調査表(全体)'!$CM:$CM,'調査表(全体)'!$O:$O,$AJ$1,'調査表(全体)'!$Q:$Q,$A23)</f>
        <v>0</v>
      </c>
      <c r="AN23" s="45">
        <f>SUMIFS('調査表(全体)'!$CN:$CN,'調査表(全体)'!$O:$O,$AJ$1,'調査表(全体)'!$Q:$Q,$A23)</f>
        <v>0</v>
      </c>
      <c r="AO23" s="46">
        <f>SUMIFS('調査表(全体)'!$CO:$CO,'調査表(全体)'!$O:$O,$AJ$1,'調査表(全体)'!$Q:$Q,$A23)</f>
        <v>0</v>
      </c>
      <c r="AQ23" s="124"/>
      <c r="AR23" s="42" t="s">
        <v>228</v>
      </c>
      <c r="AS23" s="43"/>
      <c r="AT23" s="44">
        <f>SUMIFS('調査表(全体)'!$CL:$CL,'調査表(全体)'!$O:$O,$AR$1,'調査表(全体)'!$Q:$Q,$A23)</f>
        <v>0</v>
      </c>
      <c r="AU23" s="45">
        <f>SUMIFS('調査表(全体)'!$CM:$CM,'調査表(全体)'!$O:$O,$AR$1,'調査表(全体)'!$Q:$Q,$A23)</f>
        <v>0</v>
      </c>
      <c r="AV23" s="45">
        <f>SUMIFS('調査表(全体)'!$CN:$CN,'調査表(全体)'!$O:$O,$AR$1,'調査表(全体)'!$Q:$Q,$A23)</f>
        <v>0</v>
      </c>
      <c r="AW23" s="46">
        <f>SUMIFS('調査表(全体)'!$CO:$CO,'調査表(全体)'!$O:$O,$AR$1,'調査表(全体)'!$Q:$Q,$A23)</f>
        <v>0</v>
      </c>
      <c r="AY23" s="124"/>
      <c r="AZ23" s="42" t="s">
        <v>228</v>
      </c>
      <c r="BA23" s="43"/>
      <c r="BB23" s="44">
        <f>SUMIFS('調査表(全体)'!$CL:$CL,'調査表(全体)'!$O:$O,$AZ$1,'調査表(全体)'!$Q:$Q,$A23)</f>
        <v>0</v>
      </c>
      <c r="BC23" s="45">
        <f>SUMIFS('調査表(全体)'!$CM:$CM,'調査表(全体)'!$O:$O,$AZ$1,'調査表(全体)'!$Q:$Q,$A23)</f>
        <v>0</v>
      </c>
      <c r="BD23" s="45">
        <f>SUMIFS('調査表(全体)'!$CN:$CN,'調査表(全体)'!$O:$O,$AZ$1,'調査表(全体)'!$Q:$Q,$A23)</f>
        <v>0</v>
      </c>
      <c r="BE23" s="46">
        <f>SUMIFS('調査表(全体)'!$CO:$CO,'調査表(全体)'!$O:$O,$AZ$1,'調査表(全体)'!$Q:$Q,$A23)</f>
        <v>0</v>
      </c>
      <c r="BG23" s="124"/>
      <c r="BH23" s="42" t="s">
        <v>228</v>
      </c>
      <c r="BI23" s="43"/>
      <c r="BJ23" s="44">
        <f>SUMIFS('調査表(全体)'!$CL:$CL,'調査表(全体)'!$O:$O,$BH$1,'調査表(全体)'!$Q:$Q,$A23)</f>
        <v>0</v>
      </c>
      <c r="BK23" s="45">
        <f>SUMIFS('調査表(全体)'!$CM:$CM,'調査表(全体)'!$O:$O,$BH$1,'調査表(全体)'!$Q:$Q,$A23)</f>
        <v>0</v>
      </c>
      <c r="BL23" s="45">
        <f>SUMIFS('調査表(全体)'!$CN:$CN,'調査表(全体)'!$O:$O,$BH$1,'調査表(全体)'!$Q:$Q,$A23)</f>
        <v>0</v>
      </c>
      <c r="BM23" s="46">
        <f>SUMIFS('調査表(全体)'!$CO:$CO,'調査表(全体)'!$O:$O,$BH$1,'調査表(全体)'!$Q:$Q,$A23)</f>
        <v>0</v>
      </c>
      <c r="BO23" s="124"/>
      <c r="BP23" s="42" t="s">
        <v>228</v>
      </c>
      <c r="BQ23" s="43"/>
      <c r="BR23" s="44">
        <f>SUMIFS('調査表(全体)'!$CL:$CL,'調査表(全体)'!$O:$O,$BP$1,'調査表(全体)'!$Q:$Q,$A23)</f>
        <v>0</v>
      </c>
      <c r="BS23" s="45">
        <f>SUMIFS('調査表(全体)'!$CM:$CM,'調査表(全体)'!$O:$O,$BP$1,'調査表(全体)'!$Q:$Q,$A23)</f>
        <v>0</v>
      </c>
      <c r="BT23" s="45">
        <f>SUMIFS('調査表(全体)'!$CN:$CN,'調査表(全体)'!$O:$O,$BP$1,'調査表(全体)'!$Q:$Q,$A23)</f>
        <v>0</v>
      </c>
      <c r="BU23" s="46">
        <f>SUMIFS('調査表(全体)'!$CO:$CO,'調査表(全体)'!$O:$O,$BP$1,'調査表(全体)'!$Q:$Q,$A23)</f>
        <v>0</v>
      </c>
      <c r="BW23" s="124"/>
      <c r="BX23" s="42" t="s">
        <v>228</v>
      </c>
      <c r="BY23" s="43"/>
      <c r="BZ23" s="44">
        <f>SUMIFS('調査表(全体)'!$CL:$CL,'調査表(全体)'!$O:$O,$BX$1,'調査表(全体)'!$Q:$Q,$A23)</f>
        <v>0</v>
      </c>
      <c r="CA23" s="45">
        <f>SUMIFS('調査表(全体)'!$CM:$CM,'調査表(全体)'!$O:$O,$BX$1,'調査表(全体)'!$Q:$Q,$A23)</f>
        <v>0</v>
      </c>
      <c r="CB23" s="45">
        <f>SUMIFS('調査表(全体)'!$CN:$CN,'調査表(全体)'!$O:$O,$BX$1,'調査表(全体)'!$Q:$Q,$A23)</f>
        <v>0</v>
      </c>
      <c r="CC23" s="46">
        <f>SUMIFS('調査表(全体)'!$CO:$CO,'調査表(全体)'!$O:$O,$BX$1,'調査表(全体)'!$Q:$Q,$A23)</f>
        <v>0</v>
      </c>
      <c r="CE23" s="124"/>
      <c r="CF23" s="42" t="s">
        <v>228</v>
      </c>
      <c r="CG23" s="43"/>
      <c r="CH23" s="44">
        <f>SUMIFS('調査表(全体)'!$CL:$CL,'調査表(全体)'!$O:$O,$CF$1,'調査表(全体)'!$Q:$Q,$A23)</f>
        <v>0</v>
      </c>
      <c r="CI23" s="45">
        <f>SUMIFS('調査表(全体)'!$CM:$CM,'調査表(全体)'!$O:$O,$CF$1,'調査表(全体)'!$Q:$Q,$A23)</f>
        <v>0</v>
      </c>
      <c r="CJ23" s="45">
        <f>SUMIFS('調査表(全体)'!$CN:$CN,'調査表(全体)'!$O:$O,$CF$1,'調査表(全体)'!$Q:$Q,$A23)</f>
        <v>0</v>
      </c>
      <c r="CK23" s="46">
        <f>SUMIFS('調査表(全体)'!$CO:$CO,'調査表(全体)'!$O:$O,$CF$1,'調査表(全体)'!$Q:$Q,$A23)</f>
        <v>0</v>
      </c>
      <c r="CM23" s="124"/>
      <c r="CN23" s="42" t="s">
        <v>228</v>
      </c>
      <c r="CO23" s="43"/>
      <c r="CP23" s="44">
        <f>SUMIFS('調査表(全体)'!$CL:$CL,'調査表(全体)'!$O:$O,$CN$1,'調査表(全体)'!$Q:$Q,$A23)</f>
        <v>0</v>
      </c>
      <c r="CQ23" s="45">
        <f>SUMIFS('調査表(全体)'!$CM:$CM,'調査表(全体)'!$O:$O,$CN$1,'調査表(全体)'!$Q:$Q,$A23)</f>
        <v>0</v>
      </c>
      <c r="CR23" s="45">
        <f>SUMIFS('調査表(全体)'!$CN:$CN,'調査表(全体)'!$O:$O,$CN$1,'調査表(全体)'!$Q:$Q,$A23)</f>
        <v>0</v>
      </c>
      <c r="CS23" s="46">
        <f>SUMIFS('調査表(全体)'!$CO:$CO,'調査表(全体)'!$O:$O,$CN$1,'調査表(全体)'!$Q:$Q,$A23)</f>
        <v>0</v>
      </c>
      <c r="CU23" s="124"/>
      <c r="CV23" s="42" t="s">
        <v>228</v>
      </c>
      <c r="CW23" s="43"/>
      <c r="CX23" s="44">
        <f>SUMIFS('調査表(全体)'!$CL:$CL,'調査表(全体)'!$O:$O,$CV$1,'調査表(全体)'!$Q:$Q,$A23)</f>
        <v>0</v>
      </c>
      <c r="CY23" s="45">
        <f>SUMIFS('調査表(全体)'!$CM:$CM,'調査表(全体)'!$O:$O,$CV$1,'調査表(全体)'!$Q:$Q,$A23)</f>
        <v>0</v>
      </c>
      <c r="CZ23" s="45">
        <f>SUMIFS('調査表(全体)'!$CN:$CN,'調査表(全体)'!$O:$O,$CV$1,'調査表(全体)'!$Q:$Q,$A23)</f>
        <v>0</v>
      </c>
      <c r="DA23" s="46">
        <f>SUMIFS('調査表(全体)'!$CO:$CO,'調査表(全体)'!$O:$O,$CV$1,'調査表(全体)'!$Q:$Q,$A23)</f>
        <v>0</v>
      </c>
      <c r="DC23" s="124"/>
      <c r="DD23" s="42" t="s">
        <v>228</v>
      </c>
      <c r="DE23" s="43"/>
      <c r="DF23" s="44">
        <f>SUMIFS('調査表(全体)'!$CL:$CL,'調査表(全体)'!$O:$O,$DD$1,'調査表(全体)'!$Q:$Q,$A23)</f>
        <v>0</v>
      </c>
      <c r="DG23" s="45">
        <f>SUMIFS('調査表(全体)'!$CM:$CM,'調査表(全体)'!$O:$O,$DD$1,'調査表(全体)'!$Q:$Q,$A23)</f>
        <v>0</v>
      </c>
      <c r="DH23" s="45">
        <f>SUMIFS('調査表(全体)'!$CN:$CN,'調査表(全体)'!$O:$O,$DD$1,'調査表(全体)'!$Q:$Q,$A23)</f>
        <v>0</v>
      </c>
      <c r="DI23" s="46">
        <f>SUMIFS('調査表(全体)'!$CO:$CO,'調査表(全体)'!$O:$O,$DD$1,'調査表(全体)'!$Q:$Q,$A23)</f>
        <v>0</v>
      </c>
      <c r="DK23" s="124"/>
      <c r="DL23" s="42" t="s">
        <v>228</v>
      </c>
      <c r="DM23" s="43"/>
      <c r="DN23" s="44">
        <f>SUMIFS('調査表(全体)'!$CL:$CL,'調査表(全体)'!$O:$O,$DN$1,'調査表(全体)'!$Q:$Q,$A23)</f>
        <v>0</v>
      </c>
      <c r="DO23" s="45">
        <f>SUMIFS('調査表(全体)'!$CM:$CM,'調査表(全体)'!$O:$O,$DN$1,'調査表(全体)'!$Q:$Q,$A23)</f>
        <v>0</v>
      </c>
      <c r="DP23" s="45">
        <f>SUMIFS('調査表(全体)'!$CN:$CN,'調査表(全体)'!$O:$O,$DN$1,'調査表(全体)'!$Q:$Q,$A23)</f>
        <v>0</v>
      </c>
      <c r="DQ23" s="46">
        <f>SUMIFS('調査表(全体)'!$CO:$CO,'調査表(全体)'!$O:$O,$DN$1,'調査表(全体)'!$Q:$Q,$A23)</f>
        <v>0</v>
      </c>
      <c r="DS23" s="124"/>
      <c r="DT23" s="42" t="s">
        <v>228</v>
      </c>
      <c r="DU23" s="43"/>
      <c r="DV23" s="44">
        <f>SUMIFS('調査表(全体)'!$CL:$CL,'調査表(全体)'!$O:$O,$DT$1,'調査表(全体)'!$Q:$Q,$A23)</f>
        <v>0</v>
      </c>
      <c r="DW23" s="45">
        <f>SUMIFS('調査表(全体)'!$CM:$CM,'調査表(全体)'!$O:$O,$DT$1,'調査表(全体)'!$Q:$Q,$A23)</f>
        <v>0</v>
      </c>
      <c r="DX23" s="45">
        <f>SUMIFS('調査表(全体)'!$CN:$CN,'調査表(全体)'!$O:$O,$DT$1,'調査表(全体)'!$Q:$Q,$A23)</f>
        <v>0</v>
      </c>
      <c r="DY23" s="46">
        <f>SUMIFS('調査表(全体)'!$CO:$CO,'調査表(全体)'!$O:$O,$DT$1,'調査表(全体)'!$Q:$Q,$A23)</f>
        <v>0</v>
      </c>
      <c r="EA23" s="124"/>
      <c r="EB23" s="42" t="s">
        <v>228</v>
      </c>
      <c r="EC23" s="43"/>
      <c r="ED23" s="44">
        <f>SUMIFS('調査表(全体)'!$CL:$CL,'調査表(全体)'!$O:$O,$EB$1,'調査表(全体)'!$Q:$Q,$A23)</f>
        <v>0</v>
      </c>
      <c r="EE23" s="45">
        <f>SUMIFS('調査表(全体)'!$CM:$CM,'調査表(全体)'!$O:$O,$EB$1,'調査表(全体)'!$Q:$Q,$A23)</f>
        <v>0</v>
      </c>
      <c r="EF23" s="45">
        <f>SUMIFS('調査表(全体)'!$CN:$CN,'調査表(全体)'!$O:$O,$EB$1,'調査表(全体)'!$Q:$Q,$A23)</f>
        <v>0</v>
      </c>
      <c r="EG23" s="46">
        <f>SUMIFS('調査表(全体)'!$CO:$CO,'調査表(全体)'!$O:$O,$EB$1,'調査表(全体)'!$Q:$Q,$A23)</f>
        <v>0</v>
      </c>
      <c r="EI23" s="124"/>
      <c r="EJ23" s="42" t="s">
        <v>228</v>
      </c>
      <c r="EK23" s="43"/>
      <c r="EL23" s="44">
        <f>SUMIFS('調査表(全体)'!$CL:$CL,'調査表(全体)'!$O:$O,$EJ$1,'調査表(全体)'!$Q:$Q,$A23)</f>
        <v>0</v>
      </c>
      <c r="EM23" s="45">
        <f>SUMIFS('調査表(全体)'!$CM:$CM,'調査表(全体)'!$O:$O,$EJ$1,'調査表(全体)'!$Q:$Q,$A23)</f>
        <v>0</v>
      </c>
      <c r="EN23" s="45">
        <f>SUMIFS('調査表(全体)'!$CN:$CN,'調査表(全体)'!$O:$O,$EJ$1,'調査表(全体)'!$Q:$Q,$A23)</f>
        <v>0</v>
      </c>
      <c r="EO23" s="46">
        <f>SUMIFS('調査表(全体)'!$CO:$CO,'調査表(全体)'!$O:$O,$EJ$1,'調査表(全体)'!$Q:$Q,$A23)</f>
        <v>0</v>
      </c>
      <c r="EQ23" s="124"/>
      <c r="ER23" s="42" t="s">
        <v>228</v>
      </c>
      <c r="ES23" s="43"/>
      <c r="ET23" s="44">
        <f>SUMIFS('調査表(全体)'!$CL:$CL,'調査表(全体)'!$O:$O,$ER$1,'調査表(全体)'!$Q:$Q,$A23)</f>
        <v>0</v>
      </c>
      <c r="EU23" s="45">
        <f>SUMIFS('調査表(全体)'!$CM:$CM,'調査表(全体)'!$O:$O,$ER$1,'調査表(全体)'!$Q:$Q,$A23)</f>
        <v>0</v>
      </c>
      <c r="EV23" s="45">
        <f>SUMIFS('調査表(全体)'!$CN:$CN,'調査表(全体)'!$O:$O,$ER$1,'調査表(全体)'!$Q:$Q,$A23)</f>
        <v>0</v>
      </c>
      <c r="EW23" s="46">
        <f>SUMIFS('調査表(全体)'!$CO:$CO,'調査表(全体)'!$O:$O,$ER$1,'調査表(全体)'!$Q:$Q,$A23)</f>
        <v>0</v>
      </c>
      <c r="EY23" s="124"/>
      <c r="EZ23" s="42" t="s">
        <v>228</v>
      </c>
      <c r="FA23" s="43"/>
      <c r="FB23" s="44">
        <f>SUMIFS('調査表(全体)'!$CL:$CL,'調査表(全体)'!$O:$O,$EZ$1,'調査表(全体)'!$Q:$Q,$A23)</f>
        <v>0</v>
      </c>
      <c r="FC23" s="45">
        <f>SUMIFS('調査表(全体)'!$CM:$CM,'調査表(全体)'!$O:$O,$EZ$1,'調査表(全体)'!$Q:$Q,$A23)</f>
        <v>0</v>
      </c>
      <c r="FD23" s="45">
        <f>SUMIFS('調査表(全体)'!$CN:$CN,'調査表(全体)'!$O:$O,$EZ$1,'調査表(全体)'!$Q:$Q,$A23)</f>
        <v>0</v>
      </c>
      <c r="FE23" s="46">
        <f>SUMIFS('調査表(全体)'!$CO:$CO,'調査表(全体)'!$O:$O,$EZ$1,'調査表(全体)'!$Q:$Q,$A23)</f>
        <v>0</v>
      </c>
    </row>
    <row r="24" spans="1:161" x14ac:dyDescent="0.15">
      <c r="A24" s="151">
        <v>16</v>
      </c>
      <c r="C24" s="124"/>
      <c r="D24" s="42" t="s">
        <v>229</v>
      </c>
      <c r="E24" s="43"/>
      <c r="F24" s="44">
        <f>SUMIFS('調査表(全体)'!$CL:$CL,'調査表(全体)'!$O:$O,$D$1,'調査表(全体)'!$Q:$Q,$A24)</f>
        <v>0</v>
      </c>
      <c r="G24" s="45">
        <f>SUMIFS('調査表(全体)'!$CM:$CM,'調査表(全体)'!$O:$O,$D$1,'調査表(全体)'!$Q:$Q,$A24)</f>
        <v>0</v>
      </c>
      <c r="H24" s="45">
        <f>SUMIFS('調査表(全体)'!$CN:$CN,'調査表(全体)'!$O:$O,$D$1,'調査表(全体)'!$Q:$Q,$A24)</f>
        <v>0</v>
      </c>
      <c r="I24" s="46">
        <f>SUMIFS('調査表(全体)'!$CO:$CO,'調査表(全体)'!$O:$O,$D$1,'調査表(全体)'!$Q:$Q,$A24)</f>
        <v>0</v>
      </c>
      <c r="K24" s="124"/>
      <c r="L24" s="42" t="s">
        <v>229</v>
      </c>
      <c r="M24" s="43"/>
      <c r="N24" s="44">
        <f>SUMIFS('調査表(全体)'!$CL:$CL,'調査表(全体)'!$O:$O,$L$1,'調査表(全体)'!$Q:$Q,$A24)</f>
        <v>0</v>
      </c>
      <c r="O24" s="45">
        <f>SUMIFS('調査表(全体)'!$CM:$CM,'調査表(全体)'!$O:$O,$L$1,'調査表(全体)'!$Q:$Q,$A24)</f>
        <v>0</v>
      </c>
      <c r="P24" s="45">
        <f>SUMIFS('調査表(全体)'!$CN:$CN,'調査表(全体)'!$O:$O,$L$1,'調査表(全体)'!$Q:$Q,$A24)</f>
        <v>0</v>
      </c>
      <c r="Q24" s="46">
        <f>SUMIFS('調査表(全体)'!$CO:$CO,'調査表(全体)'!$O:$O,$L$1,'調査表(全体)'!$Q:$Q,$A24)</f>
        <v>0</v>
      </c>
      <c r="R24" s="49"/>
      <c r="S24" s="124"/>
      <c r="T24" s="42" t="s">
        <v>229</v>
      </c>
      <c r="U24" s="43"/>
      <c r="V24" s="44">
        <f>SUMIFS('調査表(全体)'!$CL:$CL,'調査表(全体)'!$O:$O,$T$1,'調査表(全体)'!$Q:$Q,$A24)</f>
        <v>0</v>
      </c>
      <c r="W24" s="45">
        <f>SUMIFS('調査表(全体)'!$CM:$CM,'調査表(全体)'!$O:$O,$T$1,'調査表(全体)'!$Q:$Q,$A24)</f>
        <v>0</v>
      </c>
      <c r="X24" s="45">
        <f>SUMIFS('調査表(全体)'!$CN:$CN,'調査表(全体)'!$O:$O,$T$1,'調査表(全体)'!$Q:$Q,$A24)</f>
        <v>0</v>
      </c>
      <c r="Y24" s="46">
        <f>SUMIFS('調査表(全体)'!$CO:$CO,'調査表(全体)'!$O:$O,$T$1,'調査表(全体)'!$Q:$Q,$A24)</f>
        <v>0</v>
      </c>
      <c r="AA24" s="124"/>
      <c r="AB24" s="42" t="s">
        <v>229</v>
      </c>
      <c r="AC24" s="43"/>
      <c r="AD24" s="44">
        <f>SUMIFS('調査表(全体)'!$CL:$CL,'調査表(全体)'!$O:$O,$AB$1,'調査表(全体)'!$Q:$Q,$A24)</f>
        <v>0</v>
      </c>
      <c r="AE24" s="45">
        <f>SUMIFS('調査表(全体)'!$CM:$CM,'調査表(全体)'!$O:$O,$AB$1,'調査表(全体)'!$Q:$Q,$A24)</f>
        <v>0</v>
      </c>
      <c r="AF24" s="45">
        <f>SUMIFS('調査表(全体)'!$CN:$CN,'調査表(全体)'!$O:$O,$AB$1,'調査表(全体)'!$Q:$Q,$A24)</f>
        <v>0</v>
      </c>
      <c r="AG24" s="46">
        <f>SUMIFS('調査表(全体)'!$CO:$CO,'調査表(全体)'!$O:$O,$AB$1,'調査表(全体)'!$Q:$Q,$A24)</f>
        <v>0</v>
      </c>
      <c r="AI24" s="124"/>
      <c r="AJ24" s="42" t="s">
        <v>229</v>
      </c>
      <c r="AK24" s="43"/>
      <c r="AL24" s="44">
        <f>SUMIFS('調査表(全体)'!$CL:$CL,'調査表(全体)'!$O:$O,$AJ$1,'調査表(全体)'!$Q:$Q,$A24)</f>
        <v>0</v>
      </c>
      <c r="AM24" s="45">
        <f>SUMIFS('調査表(全体)'!$CM:$CM,'調査表(全体)'!$O:$O,$AJ$1,'調査表(全体)'!$Q:$Q,$A24)</f>
        <v>0</v>
      </c>
      <c r="AN24" s="45">
        <f>SUMIFS('調査表(全体)'!$CN:$CN,'調査表(全体)'!$O:$O,$AJ$1,'調査表(全体)'!$Q:$Q,$A24)</f>
        <v>0</v>
      </c>
      <c r="AO24" s="46">
        <f>SUMIFS('調査表(全体)'!$CO:$CO,'調査表(全体)'!$O:$O,$AJ$1,'調査表(全体)'!$Q:$Q,$A24)</f>
        <v>0</v>
      </c>
      <c r="AQ24" s="124"/>
      <c r="AR24" s="42" t="s">
        <v>229</v>
      </c>
      <c r="AS24" s="43"/>
      <c r="AT24" s="44">
        <f>SUMIFS('調査表(全体)'!$CL:$CL,'調査表(全体)'!$O:$O,$AR$1,'調査表(全体)'!$Q:$Q,$A24)</f>
        <v>0</v>
      </c>
      <c r="AU24" s="45">
        <f>SUMIFS('調査表(全体)'!$CM:$CM,'調査表(全体)'!$O:$O,$AR$1,'調査表(全体)'!$Q:$Q,$A24)</f>
        <v>0</v>
      </c>
      <c r="AV24" s="45">
        <f>SUMIFS('調査表(全体)'!$CN:$CN,'調査表(全体)'!$O:$O,$AR$1,'調査表(全体)'!$Q:$Q,$A24)</f>
        <v>0</v>
      </c>
      <c r="AW24" s="46">
        <f>SUMIFS('調査表(全体)'!$CO:$CO,'調査表(全体)'!$O:$O,$AR$1,'調査表(全体)'!$Q:$Q,$A24)</f>
        <v>0</v>
      </c>
      <c r="AY24" s="124"/>
      <c r="AZ24" s="42" t="s">
        <v>229</v>
      </c>
      <c r="BA24" s="43"/>
      <c r="BB24" s="44">
        <f>SUMIFS('調査表(全体)'!$CL:$CL,'調査表(全体)'!$O:$O,$AZ$1,'調査表(全体)'!$Q:$Q,$A24)</f>
        <v>0</v>
      </c>
      <c r="BC24" s="45">
        <f>SUMIFS('調査表(全体)'!$CM:$CM,'調査表(全体)'!$O:$O,$AZ$1,'調査表(全体)'!$Q:$Q,$A24)</f>
        <v>0</v>
      </c>
      <c r="BD24" s="45">
        <f>SUMIFS('調査表(全体)'!$CN:$CN,'調査表(全体)'!$O:$O,$AZ$1,'調査表(全体)'!$Q:$Q,$A24)</f>
        <v>0</v>
      </c>
      <c r="BE24" s="46">
        <f>SUMIFS('調査表(全体)'!$CO:$CO,'調査表(全体)'!$O:$O,$AZ$1,'調査表(全体)'!$Q:$Q,$A24)</f>
        <v>0</v>
      </c>
      <c r="BG24" s="124"/>
      <c r="BH24" s="42" t="s">
        <v>229</v>
      </c>
      <c r="BI24" s="43"/>
      <c r="BJ24" s="44">
        <f>SUMIFS('調査表(全体)'!$CL:$CL,'調査表(全体)'!$O:$O,$BH$1,'調査表(全体)'!$Q:$Q,$A24)</f>
        <v>0</v>
      </c>
      <c r="BK24" s="45">
        <f>SUMIFS('調査表(全体)'!$CM:$CM,'調査表(全体)'!$O:$O,$BH$1,'調査表(全体)'!$Q:$Q,$A24)</f>
        <v>0</v>
      </c>
      <c r="BL24" s="45">
        <f>SUMIFS('調査表(全体)'!$CN:$CN,'調査表(全体)'!$O:$O,$BH$1,'調査表(全体)'!$Q:$Q,$A24)</f>
        <v>0</v>
      </c>
      <c r="BM24" s="46">
        <f>SUMIFS('調査表(全体)'!$CO:$CO,'調査表(全体)'!$O:$O,$BH$1,'調査表(全体)'!$Q:$Q,$A24)</f>
        <v>0</v>
      </c>
      <c r="BO24" s="124"/>
      <c r="BP24" s="42" t="s">
        <v>229</v>
      </c>
      <c r="BQ24" s="43"/>
      <c r="BR24" s="44">
        <f>SUMIFS('調査表(全体)'!$CL:$CL,'調査表(全体)'!$O:$O,$BP$1,'調査表(全体)'!$Q:$Q,$A24)</f>
        <v>0</v>
      </c>
      <c r="BS24" s="45">
        <f>SUMIFS('調査表(全体)'!$CM:$CM,'調査表(全体)'!$O:$O,$BP$1,'調査表(全体)'!$Q:$Q,$A24)</f>
        <v>0</v>
      </c>
      <c r="BT24" s="45">
        <f>SUMIFS('調査表(全体)'!$CN:$CN,'調査表(全体)'!$O:$O,$BP$1,'調査表(全体)'!$Q:$Q,$A24)</f>
        <v>0</v>
      </c>
      <c r="BU24" s="46">
        <f>SUMIFS('調査表(全体)'!$CO:$CO,'調査表(全体)'!$O:$O,$BP$1,'調査表(全体)'!$Q:$Q,$A24)</f>
        <v>0</v>
      </c>
      <c r="BW24" s="124"/>
      <c r="BX24" s="42" t="s">
        <v>229</v>
      </c>
      <c r="BY24" s="43"/>
      <c r="BZ24" s="44">
        <f>SUMIFS('調査表(全体)'!$CL:$CL,'調査表(全体)'!$O:$O,$BX$1,'調査表(全体)'!$Q:$Q,$A24)</f>
        <v>0</v>
      </c>
      <c r="CA24" s="45">
        <f>SUMIFS('調査表(全体)'!$CM:$CM,'調査表(全体)'!$O:$O,$BX$1,'調査表(全体)'!$Q:$Q,$A24)</f>
        <v>0</v>
      </c>
      <c r="CB24" s="45">
        <f>SUMIFS('調査表(全体)'!$CN:$CN,'調査表(全体)'!$O:$O,$BX$1,'調査表(全体)'!$Q:$Q,$A24)</f>
        <v>0</v>
      </c>
      <c r="CC24" s="46">
        <f>SUMIFS('調査表(全体)'!$CO:$CO,'調査表(全体)'!$O:$O,$BX$1,'調査表(全体)'!$Q:$Q,$A24)</f>
        <v>0</v>
      </c>
      <c r="CE24" s="124"/>
      <c r="CF24" s="42" t="s">
        <v>229</v>
      </c>
      <c r="CG24" s="43"/>
      <c r="CH24" s="44">
        <f>SUMIFS('調査表(全体)'!$CL:$CL,'調査表(全体)'!$O:$O,$CF$1,'調査表(全体)'!$Q:$Q,$A24)</f>
        <v>0</v>
      </c>
      <c r="CI24" s="45">
        <f>SUMIFS('調査表(全体)'!$CM:$CM,'調査表(全体)'!$O:$O,$CF$1,'調査表(全体)'!$Q:$Q,$A24)</f>
        <v>0</v>
      </c>
      <c r="CJ24" s="45">
        <f>SUMIFS('調査表(全体)'!$CN:$CN,'調査表(全体)'!$O:$O,$CF$1,'調査表(全体)'!$Q:$Q,$A24)</f>
        <v>0</v>
      </c>
      <c r="CK24" s="46">
        <f>SUMIFS('調査表(全体)'!$CO:$CO,'調査表(全体)'!$O:$O,$CF$1,'調査表(全体)'!$Q:$Q,$A24)</f>
        <v>0</v>
      </c>
      <c r="CM24" s="124"/>
      <c r="CN24" s="42" t="s">
        <v>229</v>
      </c>
      <c r="CO24" s="43"/>
      <c r="CP24" s="44">
        <f>SUMIFS('調査表(全体)'!$CL:$CL,'調査表(全体)'!$O:$O,$CN$1,'調査表(全体)'!$Q:$Q,$A24)</f>
        <v>0</v>
      </c>
      <c r="CQ24" s="45">
        <f>SUMIFS('調査表(全体)'!$CM:$CM,'調査表(全体)'!$O:$O,$CN$1,'調査表(全体)'!$Q:$Q,$A24)</f>
        <v>0</v>
      </c>
      <c r="CR24" s="45">
        <f>SUMIFS('調査表(全体)'!$CN:$CN,'調査表(全体)'!$O:$O,$CN$1,'調査表(全体)'!$Q:$Q,$A24)</f>
        <v>0</v>
      </c>
      <c r="CS24" s="46">
        <f>SUMIFS('調査表(全体)'!$CO:$CO,'調査表(全体)'!$O:$O,$CN$1,'調査表(全体)'!$Q:$Q,$A24)</f>
        <v>0</v>
      </c>
      <c r="CU24" s="124"/>
      <c r="CV24" s="42" t="s">
        <v>229</v>
      </c>
      <c r="CW24" s="43"/>
      <c r="CX24" s="44">
        <f>SUMIFS('調査表(全体)'!$CL:$CL,'調査表(全体)'!$O:$O,$CV$1,'調査表(全体)'!$Q:$Q,$A24)</f>
        <v>0</v>
      </c>
      <c r="CY24" s="45">
        <f>SUMIFS('調査表(全体)'!$CM:$CM,'調査表(全体)'!$O:$O,$CV$1,'調査表(全体)'!$Q:$Q,$A24)</f>
        <v>0</v>
      </c>
      <c r="CZ24" s="45">
        <f>SUMIFS('調査表(全体)'!$CN:$CN,'調査表(全体)'!$O:$O,$CV$1,'調査表(全体)'!$Q:$Q,$A24)</f>
        <v>0</v>
      </c>
      <c r="DA24" s="46">
        <f>SUMIFS('調査表(全体)'!$CO:$CO,'調査表(全体)'!$O:$O,$CV$1,'調査表(全体)'!$Q:$Q,$A24)</f>
        <v>0</v>
      </c>
      <c r="DC24" s="124"/>
      <c r="DD24" s="42" t="s">
        <v>229</v>
      </c>
      <c r="DE24" s="43"/>
      <c r="DF24" s="44">
        <f>SUMIFS('調査表(全体)'!$CL:$CL,'調査表(全体)'!$O:$O,$DD$1,'調査表(全体)'!$Q:$Q,$A24)</f>
        <v>0</v>
      </c>
      <c r="DG24" s="45">
        <f>SUMIFS('調査表(全体)'!$CM:$CM,'調査表(全体)'!$O:$O,$DD$1,'調査表(全体)'!$Q:$Q,$A24)</f>
        <v>0</v>
      </c>
      <c r="DH24" s="45">
        <f>SUMIFS('調査表(全体)'!$CN:$CN,'調査表(全体)'!$O:$O,$DD$1,'調査表(全体)'!$Q:$Q,$A24)</f>
        <v>0</v>
      </c>
      <c r="DI24" s="46">
        <f>SUMIFS('調査表(全体)'!$CO:$CO,'調査表(全体)'!$O:$O,$DD$1,'調査表(全体)'!$Q:$Q,$A24)</f>
        <v>0</v>
      </c>
      <c r="DK24" s="124"/>
      <c r="DL24" s="42" t="s">
        <v>229</v>
      </c>
      <c r="DM24" s="43"/>
      <c r="DN24" s="44">
        <f>SUMIFS('調査表(全体)'!$CL:$CL,'調査表(全体)'!$O:$O,$DN$1,'調査表(全体)'!$Q:$Q,$A24)</f>
        <v>0</v>
      </c>
      <c r="DO24" s="45">
        <f>SUMIFS('調査表(全体)'!$CM:$CM,'調査表(全体)'!$O:$O,$DN$1,'調査表(全体)'!$Q:$Q,$A24)</f>
        <v>0</v>
      </c>
      <c r="DP24" s="45">
        <f>SUMIFS('調査表(全体)'!$CN:$CN,'調査表(全体)'!$O:$O,$DN$1,'調査表(全体)'!$Q:$Q,$A24)</f>
        <v>0</v>
      </c>
      <c r="DQ24" s="46">
        <f>SUMIFS('調査表(全体)'!$CO:$CO,'調査表(全体)'!$O:$O,$DN$1,'調査表(全体)'!$Q:$Q,$A24)</f>
        <v>0</v>
      </c>
      <c r="DS24" s="124"/>
      <c r="DT24" s="42" t="s">
        <v>229</v>
      </c>
      <c r="DU24" s="43"/>
      <c r="DV24" s="44">
        <f>SUMIFS('調査表(全体)'!$CL:$CL,'調査表(全体)'!$O:$O,$DT$1,'調査表(全体)'!$Q:$Q,$A24)</f>
        <v>0</v>
      </c>
      <c r="DW24" s="45">
        <f>SUMIFS('調査表(全体)'!$CM:$CM,'調査表(全体)'!$O:$O,$DT$1,'調査表(全体)'!$Q:$Q,$A24)</f>
        <v>0</v>
      </c>
      <c r="DX24" s="45">
        <f>SUMIFS('調査表(全体)'!$CN:$CN,'調査表(全体)'!$O:$O,$DT$1,'調査表(全体)'!$Q:$Q,$A24)</f>
        <v>0</v>
      </c>
      <c r="DY24" s="46">
        <f>SUMIFS('調査表(全体)'!$CO:$CO,'調査表(全体)'!$O:$O,$DT$1,'調査表(全体)'!$Q:$Q,$A24)</f>
        <v>0</v>
      </c>
      <c r="EA24" s="124"/>
      <c r="EB24" s="42" t="s">
        <v>229</v>
      </c>
      <c r="EC24" s="43"/>
      <c r="ED24" s="44">
        <f>SUMIFS('調査表(全体)'!$CL:$CL,'調査表(全体)'!$O:$O,$EB$1,'調査表(全体)'!$Q:$Q,$A24)</f>
        <v>0</v>
      </c>
      <c r="EE24" s="45">
        <f>SUMIFS('調査表(全体)'!$CM:$CM,'調査表(全体)'!$O:$O,$EB$1,'調査表(全体)'!$Q:$Q,$A24)</f>
        <v>0</v>
      </c>
      <c r="EF24" s="45">
        <f>SUMIFS('調査表(全体)'!$CN:$CN,'調査表(全体)'!$O:$O,$EB$1,'調査表(全体)'!$Q:$Q,$A24)</f>
        <v>0</v>
      </c>
      <c r="EG24" s="46">
        <f>SUMIFS('調査表(全体)'!$CO:$CO,'調査表(全体)'!$O:$O,$EB$1,'調査表(全体)'!$Q:$Q,$A24)</f>
        <v>0</v>
      </c>
      <c r="EI24" s="124"/>
      <c r="EJ24" s="42" t="s">
        <v>229</v>
      </c>
      <c r="EK24" s="43"/>
      <c r="EL24" s="44">
        <f>SUMIFS('調査表(全体)'!$CL:$CL,'調査表(全体)'!$O:$O,$EJ$1,'調査表(全体)'!$Q:$Q,$A24)</f>
        <v>0</v>
      </c>
      <c r="EM24" s="45">
        <f>SUMIFS('調査表(全体)'!$CM:$CM,'調査表(全体)'!$O:$O,$EJ$1,'調査表(全体)'!$Q:$Q,$A24)</f>
        <v>0</v>
      </c>
      <c r="EN24" s="45">
        <f>SUMIFS('調査表(全体)'!$CN:$CN,'調査表(全体)'!$O:$O,$EJ$1,'調査表(全体)'!$Q:$Q,$A24)</f>
        <v>0</v>
      </c>
      <c r="EO24" s="46">
        <f>SUMIFS('調査表(全体)'!$CO:$CO,'調査表(全体)'!$O:$O,$EJ$1,'調査表(全体)'!$Q:$Q,$A24)</f>
        <v>0</v>
      </c>
      <c r="EQ24" s="124"/>
      <c r="ER24" s="42" t="s">
        <v>229</v>
      </c>
      <c r="ES24" s="43"/>
      <c r="ET24" s="44">
        <f>SUMIFS('調査表(全体)'!$CL:$CL,'調査表(全体)'!$O:$O,$ER$1,'調査表(全体)'!$Q:$Q,$A24)</f>
        <v>0</v>
      </c>
      <c r="EU24" s="45">
        <f>SUMIFS('調査表(全体)'!$CM:$CM,'調査表(全体)'!$O:$O,$ER$1,'調査表(全体)'!$Q:$Q,$A24)</f>
        <v>0</v>
      </c>
      <c r="EV24" s="45">
        <f>SUMIFS('調査表(全体)'!$CN:$CN,'調査表(全体)'!$O:$O,$ER$1,'調査表(全体)'!$Q:$Q,$A24)</f>
        <v>0</v>
      </c>
      <c r="EW24" s="46">
        <f>SUMIFS('調査表(全体)'!$CO:$CO,'調査表(全体)'!$O:$O,$ER$1,'調査表(全体)'!$Q:$Q,$A24)</f>
        <v>0</v>
      </c>
      <c r="EY24" s="124"/>
      <c r="EZ24" s="42" t="s">
        <v>229</v>
      </c>
      <c r="FA24" s="43"/>
      <c r="FB24" s="44">
        <f>SUMIFS('調査表(全体)'!$CL:$CL,'調査表(全体)'!$O:$O,$EZ$1,'調査表(全体)'!$Q:$Q,$A24)</f>
        <v>0</v>
      </c>
      <c r="FC24" s="45">
        <f>SUMIFS('調査表(全体)'!$CM:$CM,'調査表(全体)'!$O:$O,$EZ$1,'調査表(全体)'!$Q:$Q,$A24)</f>
        <v>0</v>
      </c>
      <c r="FD24" s="45">
        <f>SUMIFS('調査表(全体)'!$CN:$CN,'調査表(全体)'!$O:$O,$EZ$1,'調査表(全体)'!$Q:$Q,$A24)</f>
        <v>0</v>
      </c>
      <c r="FE24" s="46">
        <f>SUMIFS('調査表(全体)'!$CO:$CO,'調査表(全体)'!$O:$O,$EZ$1,'調査表(全体)'!$Q:$Q,$A24)</f>
        <v>0</v>
      </c>
    </row>
    <row r="25" spans="1:161" x14ac:dyDescent="0.15">
      <c r="A25" s="151">
        <v>17</v>
      </c>
      <c r="C25" s="124"/>
      <c r="D25" s="42" t="s">
        <v>230</v>
      </c>
      <c r="E25" s="43"/>
      <c r="F25" s="44">
        <f>SUMIFS('調査表(全体)'!$CL:$CL,'調査表(全体)'!$O:$O,$D$1,'調査表(全体)'!$Q:$Q,$A25)</f>
        <v>0</v>
      </c>
      <c r="G25" s="45">
        <f>SUMIFS('調査表(全体)'!$CM:$CM,'調査表(全体)'!$O:$O,$D$1,'調査表(全体)'!$Q:$Q,$A25)</f>
        <v>0</v>
      </c>
      <c r="H25" s="45">
        <f>SUMIFS('調査表(全体)'!$CN:$CN,'調査表(全体)'!$O:$O,$D$1,'調査表(全体)'!$Q:$Q,$A25)</f>
        <v>0</v>
      </c>
      <c r="I25" s="46">
        <f>SUMIFS('調査表(全体)'!$CO:$CO,'調査表(全体)'!$O:$O,$D$1,'調査表(全体)'!$Q:$Q,$A25)</f>
        <v>0</v>
      </c>
      <c r="K25" s="124"/>
      <c r="L25" s="42" t="s">
        <v>230</v>
      </c>
      <c r="M25" s="43"/>
      <c r="N25" s="44">
        <f>SUMIFS('調査表(全体)'!$CL:$CL,'調査表(全体)'!$O:$O,$L$1,'調査表(全体)'!$Q:$Q,$A25)</f>
        <v>0</v>
      </c>
      <c r="O25" s="45">
        <f>SUMIFS('調査表(全体)'!$CM:$CM,'調査表(全体)'!$O:$O,$L$1,'調査表(全体)'!$Q:$Q,$A25)</f>
        <v>0</v>
      </c>
      <c r="P25" s="45">
        <f>SUMIFS('調査表(全体)'!$CN:$CN,'調査表(全体)'!$O:$O,$L$1,'調査表(全体)'!$Q:$Q,$A25)</f>
        <v>0</v>
      </c>
      <c r="Q25" s="46">
        <f>SUMIFS('調査表(全体)'!$CO:$CO,'調査表(全体)'!$O:$O,$L$1,'調査表(全体)'!$Q:$Q,$A25)</f>
        <v>0</v>
      </c>
      <c r="R25" s="49"/>
      <c r="S25" s="124"/>
      <c r="T25" s="42" t="s">
        <v>230</v>
      </c>
      <c r="U25" s="43"/>
      <c r="V25" s="44">
        <f>SUMIFS('調査表(全体)'!$CL:$CL,'調査表(全体)'!$O:$O,$T$1,'調査表(全体)'!$Q:$Q,$A25)</f>
        <v>0</v>
      </c>
      <c r="W25" s="45">
        <f>SUMIFS('調査表(全体)'!$CM:$CM,'調査表(全体)'!$O:$O,$T$1,'調査表(全体)'!$Q:$Q,$A25)</f>
        <v>0</v>
      </c>
      <c r="X25" s="45">
        <f>SUMIFS('調査表(全体)'!$CN:$CN,'調査表(全体)'!$O:$O,$T$1,'調査表(全体)'!$Q:$Q,$A25)</f>
        <v>0</v>
      </c>
      <c r="Y25" s="46">
        <f>SUMIFS('調査表(全体)'!$CO:$CO,'調査表(全体)'!$O:$O,$T$1,'調査表(全体)'!$Q:$Q,$A25)</f>
        <v>0</v>
      </c>
      <c r="AA25" s="124"/>
      <c r="AB25" s="42" t="s">
        <v>230</v>
      </c>
      <c r="AC25" s="43"/>
      <c r="AD25" s="44">
        <f>SUMIFS('調査表(全体)'!$CL:$CL,'調査表(全体)'!$O:$O,$AB$1,'調査表(全体)'!$Q:$Q,$A25)</f>
        <v>0</v>
      </c>
      <c r="AE25" s="45">
        <f>SUMIFS('調査表(全体)'!$CM:$CM,'調査表(全体)'!$O:$O,$AB$1,'調査表(全体)'!$Q:$Q,$A25)</f>
        <v>0</v>
      </c>
      <c r="AF25" s="45">
        <f>SUMIFS('調査表(全体)'!$CN:$CN,'調査表(全体)'!$O:$O,$AB$1,'調査表(全体)'!$Q:$Q,$A25)</f>
        <v>0</v>
      </c>
      <c r="AG25" s="46">
        <f>SUMIFS('調査表(全体)'!$CO:$CO,'調査表(全体)'!$O:$O,$AB$1,'調査表(全体)'!$Q:$Q,$A25)</f>
        <v>0</v>
      </c>
      <c r="AI25" s="124"/>
      <c r="AJ25" s="42" t="s">
        <v>230</v>
      </c>
      <c r="AK25" s="43"/>
      <c r="AL25" s="44">
        <f>SUMIFS('調査表(全体)'!$CL:$CL,'調査表(全体)'!$O:$O,$AJ$1,'調査表(全体)'!$Q:$Q,$A25)</f>
        <v>0</v>
      </c>
      <c r="AM25" s="45">
        <f>SUMIFS('調査表(全体)'!$CM:$CM,'調査表(全体)'!$O:$O,$AJ$1,'調査表(全体)'!$Q:$Q,$A25)</f>
        <v>0</v>
      </c>
      <c r="AN25" s="45">
        <f>SUMIFS('調査表(全体)'!$CN:$CN,'調査表(全体)'!$O:$O,$AJ$1,'調査表(全体)'!$Q:$Q,$A25)</f>
        <v>0</v>
      </c>
      <c r="AO25" s="46">
        <f>SUMIFS('調査表(全体)'!$CO:$CO,'調査表(全体)'!$O:$O,$AJ$1,'調査表(全体)'!$Q:$Q,$A25)</f>
        <v>0</v>
      </c>
      <c r="AQ25" s="124"/>
      <c r="AR25" s="42" t="s">
        <v>230</v>
      </c>
      <c r="AS25" s="43"/>
      <c r="AT25" s="44">
        <f>SUMIFS('調査表(全体)'!$CL:$CL,'調査表(全体)'!$O:$O,$AR$1,'調査表(全体)'!$Q:$Q,$A25)</f>
        <v>0</v>
      </c>
      <c r="AU25" s="45">
        <f>SUMIFS('調査表(全体)'!$CM:$CM,'調査表(全体)'!$O:$O,$AR$1,'調査表(全体)'!$Q:$Q,$A25)</f>
        <v>0</v>
      </c>
      <c r="AV25" s="45">
        <f>SUMIFS('調査表(全体)'!$CN:$CN,'調査表(全体)'!$O:$O,$AR$1,'調査表(全体)'!$Q:$Q,$A25)</f>
        <v>0</v>
      </c>
      <c r="AW25" s="46">
        <f>SUMIFS('調査表(全体)'!$CO:$CO,'調査表(全体)'!$O:$O,$AR$1,'調査表(全体)'!$Q:$Q,$A25)</f>
        <v>0</v>
      </c>
      <c r="AY25" s="124"/>
      <c r="AZ25" s="42" t="s">
        <v>230</v>
      </c>
      <c r="BA25" s="43"/>
      <c r="BB25" s="44">
        <f>SUMIFS('調査表(全体)'!$CL:$CL,'調査表(全体)'!$O:$O,$AZ$1,'調査表(全体)'!$Q:$Q,$A25)</f>
        <v>0</v>
      </c>
      <c r="BC25" s="45">
        <f>SUMIFS('調査表(全体)'!$CM:$CM,'調査表(全体)'!$O:$O,$AZ$1,'調査表(全体)'!$Q:$Q,$A25)</f>
        <v>0</v>
      </c>
      <c r="BD25" s="45">
        <f>SUMIFS('調査表(全体)'!$CN:$CN,'調査表(全体)'!$O:$O,$AZ$1,'調査表(全体)'!$Q:$Q,$A25)</f>
        <v>0</v>
      </c>
      <c r="BE25" s="46">
        <f>SUMIFS('調査表(全体)'!$CO:$CO,'調査表(全体)'!$O:$O,$AZ$1,'調査表(全体)'!$Q:$Q,$A25)</f>
        <v>0</v>
      </c>
      <c r="BG25" s="124"/>
      <c r="BH25" s="42" t="s">
        <v>230</v>
      </c>
      <c r="BI25" s="43"/>
      <c r="BJ25" s="44">
        <f>SUMIFS('調査表(全体)'!$CL:$CL,'調査表(全体)'!$O:$O,$BH$1,'調査表(全体)'!$Q:$Q,$A25)</f>
        <v>0</v>
      </c>
      <c r="BK25" s="45">
        <f>SUMIFS('調査表(全体)'!$CM:$CM,'調査表(全体)'!$O:$O,$BH$1,'調査表(全体)'!$Q:$Q,$A25)</f>
        <v>0</v>
      </c>
      <c r="BL25" s="45">
        <f>SUMIFS('調査表(全体)'!$CN:$CN,'調査表(全体)'!$O:$O,$BH$1,'調査表(全体)'!$Q:$Q,$A25)</f>
        <v>0</v>
      </c>
      <c r="BM25" s="46">
        <f>SUMIFS('調査表(全体)'!$CO:$CO,'調査表(全体)'!$O:$O,$BH$1,'調査表(全体)'!$Q:$Q,$A25)</f>
        <v>0</v>
      </c>
      <c r="BO25" s="124"/>
      <c r="BP25" s="42" t="s">
        <v>230</v>
      </c>
      <c r="BQ25" s="43"/>
      <c r="BR25" s="44">
        <f>SUMIFS('調査表(全体)'!$CL:$CL,'調査表(全体)'!$O:$O,$BP$1,'調査表(全体)'!$Q:$Q,$A25)</f>
        <v>0</v>
      </c>
      <c r="BS25" s="45">
        <f>SUMIFS('調査表(全体)'!$CM:$CM,'調査表(全体)'!$O:$O,$BP$1,'調査表(全体)'!$Q:$Q,$A25)</f>
        <v>0</v>
      </c>
      <c r="BT25" s="45">
        <f>SUMIFS('調査表(全体)'!$CN:$CN,'調査表(全体)'!$O:$O,$BP$1,'調査表(全体)'!$Q:$Q,$A25)</f>
        <v>0</v>
      </c>
      <c r="BU25" s="46">
        <f>SUMIFS('調査表(全体)'!$CO:$CO,'調査表(全体)'!$O:$O,$BP$1,'調査表(全体)'!$Q:$Q,$A25)</f>
        <v>0</v>
      </c>
      <c r="BW25" s="124"/>
      <c r="BX25" s="42" t="s">
        <v>230</v>
      </c>
      <c r="BY25" s="43"/>
      <c r="BZ25" s="44">
        <f>SUMIFS('調査表(全体)'!$CL:$CL,'調査表(全体)'!$O:$O,$BX$1,'調査表(全体)'!$Q:$Q,$A25)</f>
        <v>0</v>
      </c>
      <c r="CA25" s="45">
        <f>SUMIFS('調査表(全体)'!$CM:$CM,'調査表(全体)'!$O:$O,$BX$1,'調査表(全体)'!$Q:$Q,$A25)</f>
        <v>0</v>
      </c>
      <c r="CB25" s="45">
        <f>SUMIFS('調査表(全体)'!$CN:$CN,'調査表(全体)'!$O:$O,$BX$1,'調査表(全体)'!$Q:$Q,$A25)</f>
        <v>0</v>
      </c>
      <c r="CC25" s="46">
        <f>SUMIFS('調査表(全体)'!$CO:$CO,'調査表(全体)'!$O:$O,$BX$1,'調査表(全体)'!$Q:$Q,$A25)</f>
        <v>0</v>
      </c>
      <c r="CE25" s="124"/>
      <c r="CF25" s="42" t="s">
        <v>230</v>
      </c>
      <c r="CG25" s="43"/>
      <c r="CH25" s="44">
        <f>SUMIFS('調査表(全体)'!$CL:$CL,'調査表(全体)'!$O:$O,$CF$1,'調査表(全体)'!$Q:$Q,$A25)</f>
        <v>0</v>
      </c>
      <c r="CI25" s="45">
        <f>SUMIFS('調査表(全体)'!$CM:$CM,'調査表(全体)'!$O:$O,$CF$1,'調査表(全体)'!$Q:$Q,$A25)</f>
        <v>0</v>
      </c>
      <c r="CJ25" s="45">
        <f>SUMIFS('調査表(全体)'!$CN:$CN,'調査表(全体)'!$O:$O,$CF$1,'調査表(全体)'!$Q:$Q,$A25)</f>
        <v>0</v>
      </c>
      <c r="CK25" s="46">
        <f>SUMIFS('調査表(全体)'!$CO:$CO,'調査表(全体)'!$O:$O,$CF$1,'調査表(全体)'!$Q:$Q,$A25)</f>
        <v>0</v>
      </c>
      <c r="CM25" s="124"/>
      <c r="CN25" s="42" t="s">
        <v>230</v>
      </c>
      <c r="CO25" s="43"/>
      <c r="CP25" s="44">
        <f>SUMIFS('調査表(全体)'!$CL:$CL,'調査表(全体)'!$O:$O,$CN$1,'調査表(全体)'!$Q:$Q,$A25)</f>
        <v>0</v>
      </c>
      <c r="CQ25" s="45">
        <f>SUMIFS('調査表(全体)'!$CM:$CM,'調査表(全体)'!$O:$O,$CN$1,'調査表(全体)'!$Q:$Q,$A25)</f>
        <v>0</v>
      </c>
      <c r="CR25" s="45">
        <f>SUMIFS('調査表(全体)'!$CN:$CN,'調査表(全体)'!$O:$O,$CN$1,'調査表(全体)'!$Q:$Q,$A25)</f>
        <v>0</v>
      </c>
      <c r="CS25" s="46">
        <f>SUMIFS('調査表(全体)'!$CO:$CO,'調査表(全体)'!$O:$O,$CN$1,'調査表(全体)'!$Q:$Q,$A25)</f>
        <v>0</v>
      </c>
      <c r="CU25" s="124"/>
      <c r="CV25" s="42" t="s">
        <v>230</v>
      </c>
      <c r="CW25" s="43"/>
      <c r="CX25" s="44">
        <f>SUMIFS('調査表(全体)'!$CL:$CL,'調査表(全体)'!$O:$O,$CV$1,'調査表(全体)'!$Q:$Q,$A25)</f>
        <v>0</v>
      </c>
      <c r="CY25" s="45">
        <f>SUMIFS('調査表(全体)'!$CM:$CM,'調査表(全体)'!$O:$O,$CV$1,'調査表(全体)'!$Q:$Q,$A25)</f>
        <v>0</v>
      </c>
      <c r="CZ25" s="45">
        <f>SUMIFS('調査表(全体)'!$CN:$CN,'調査表(全体)'!$O:$O,$CV$1,'調査表(全体)'!$Q:$Q,$A25)</f>
        <v>0</v>
      </c>
      <c r="DA25" s="46">
        <f>SUMIFS('調査表(全体)'!$CO:$CO,'調査表(全体)'!$O:$O,$CV$1,'調査表(全体)'!$Q:$Q,$A25)</f>
        <v>0</v>
      </c>
      <c r="DC25" s="124"/>
      <c r="DD25" s="42" t="s">
        <v>230</v>
      </c>
      <c r="DE25" s="43"/>
      <c r="DF25" s="44">
        <f>SUMIFS('調査表(全体)'!$CL:$CL,'調査表(全体)'!$O:$O,$DD$1,'調査表(全体)'!$Q:$Q,$A25)</f>
        <v>0</v>
      </c>
      <c r="DG25" s="45">
        <f>SUMIFS('調査表(全体)'!$CM:$CM,'調査表(全体)'!$O:$O,$DD$1,'調査表(全体)'!$Q:$Q,$A25)</f>
        <v>0</v>
      </c>
      <c r="DH25" s="45">
        <f>SUMIFS('調査表(全体)'!$CN:$CN,'調査表(全体)'!$O:$O,$DD$1,'調査表(全体)'!$Q:$Q,$A25)</f>
        <v>0</v>
      </c>
      <c r="DI25" s="46">
        <f>SUMIFS('調査表(全体)'!$CO:$CO,'調査表(全体)'!$O:$O,$DD$1,'調査表(全体)'!$Q:$Q,$A25)</f>
        <v>0</v>
      </c>
      <c r="DK25" s="124"/>
      <c r="DL25" s="42" t="s">
        <v>230</v>
      </c>
      <c r="DM25" s="43"/>
      <c r="DN25" s="44">
        <f>SUMIFS('調査表(全体)'!$CL:$CL,'調査表(全体)'!$O:$O,$DN$1,'調査表(全体)'!$Q:$Q,$A25)</f>
        <v>0</v>
      </c>
      <c r="DO25" s="45">
        <f>SUMIFS('調査表(全体)'!$CM:$CM,'調査表(全体)'!$O:$O,$DN$1,'調査表(全体)'!$Q:$Q,$A25)</f>
        <v>0</v>
      </c>
      <c r="DP25" s="45">
        <f>SUMIFS('調査表(全体)'!$CN:$CN,'調査表(全体)'!$O:$O,$DN$1,'調査表(全体)'!$Q:$Q,$A25)</f>
        <v>0</v>
      </c>
      <c r="DQ25" s="46">
        <f>SUMIFS('調査表(全体)'!$CO:$CO,'調査表(全体)'!$O:$O,$DN$1,'調査表(全体)'!$Q:$Q,$A25)</f>
        <v>0</v>
      </c>
      <c r="DS25" s="124"/>
      <c r="DT25" s="42" t="s">
        <v>230</v>
      </c>
      <c r="DU25" s="43"/>
      <c r="DV25" s="44">
        <f>SUMIFS('調査表(全体)'!$CL:$CL,'調査表(全体)'!$O:$O,$DT$1,'調査表(全体)'!$Q:$Q,$A25)</f>
        <v>0</v>
      </c>
      <c r="DW25" s="45">
        <f>SUMIFS('調査表(全体)'!$CM:$CM,'調査表(全体)'!$O:$O,$DT$1,'調査表(全体)'!$Q:$Q,$A25)</f>
        <v>0</v>
      </c>
      <c r="DX25" s="45">
        <f>SUMIFS('調査表(全体)'!$CN:$CN,'調査表(全体)'!$O:$O,$DT$1,'調査表(全体)'!$Q:$Q,$A25)</f>
        <v>0</v>
      </c>
      <c r="DY25" s="46">
        <f>SUMIFS('調査表(全体)'!$CO:$CO,'調査表(全体)'!$O:$O,$DT$1,'調査表(全体)'!$Q:$Q,$A25)</f>
        <v>0</v>
      </c>
      <c r="EA25" s="124"/>
      <c r="EB25" s="42" t="s">
        <v>230</v>
      </c>
      <c r="EC25" s="43"/>
      <c r="ED25" s="44">
        <f>SUMIFS('調査表(全体)'!$CL:$CL,'調査表(全体)'!$O:$O,$EB$1,'調査表(全体)'!$Q:$Q,$A25)</f>
        <v>0</v>
      </c>
      <c r="EE25" s="45">
        <f>SUMIFS('調査表(全体)'!$CM:$CM,'調査表(全体)'!$O:$O,$EB$1,'調査表(全体)'!$Q:$Q,$A25)</f>
        <v>0</v>
      </c>
      <c r="EF25" s="45">
        <f>SUMIFS('調査表(全体)'!$CN:$CN,'調査表(全体)'!$O:$O,$EB$1,'調査表(全体)'!$Q:$Q,$A25)</f>
        <v>0</v>
      </c>
      <c r="EG25" s="46">
        <f>SUMIFS('調査表(全体)'!$CO:$CO,'調査表(全体)'!$O:$O,$EB$1,'調査表(全体)'!$Q:$Q,$A25)</f>
        <v>0</v>
      </c>
      <c r="EI25" s="124"/>
      <c r="EJ25" s="42" t="s">
        <v>230</v>
      </c>
      <c r="EK25" s="43"/>
      <c r="EL25" s="44">
        <f>SUMIFS('調査表(全体)'!$CL:$CL,'調査表(全体)'!$O:$O,$EJ$1,'調査表(全体)'!$Q:$Q,$A25)</f>
        <v>0</v>
      </c>
      <c r="EM25" s="45">
        <f>SUMIFS('調査表(全体)'!$CM:$CM,'調査表(全体)'!$O:$O,$EJ$1,'調査表(全体)'!$Q:$Q,$A25)</f>
        <v>0</v>
      </c>
      <c r="EN25" s="45">
        <f>SUMIFS('調査表(全体)'!$CN:$CN,'調査表(全体)'!$O:$O,$EJ$1,'調査表(全体)'!$Q:$Q,$A25)</f>
        <v>0</v>
      </c>
      <c r="EO25" s="46">
        <f>SUMIFS('調査表(全体)'!$CO:$CO,'調査表(全体)'!$O:$O,$EJ$1,'調査表(全体)'!$Q:$Q,$A25)</f>
        <v>0</v>
      </c>
      <c r="EQ25" s="124"/>
      <c r="ER25" s="42" t="s">
        <v>230</v>
      </c>
      <c r="ES25" s="43"/>
      <c r="ET25" s="44">
        <f>SUMIFS('調査表(全体)'!$CL:$CL,'調査表(全体)'!$O:$O,$ER$1,'調査表(全体)'!$Q:$Q,$A25)</f>
        <v>0</v>
      </c>
      <c r="EU25" s="45">
        <f>SUMIFS('調査表(全体)'!$CM:$CM,'調査表(全体)'!$O:$O,$ER$1,'調査表(全体)'!$Q:$Q,$A25)</f>
        <v>0</v>
      </c>
      <c r="EV25" s="45">
        <f>SUMIFS('調査表(全体)'!$CN:$CN,'調査表(全体)'!$O:$O,$ER$1,'調査表(全体)'!$Q:$Q,$A25)</f>
        <v>0</v>
      </c>
      <c r="EW25" s="46">
        <f>SUMIFS('調査表(全体)'!$CO:$CO,'調査表(全体)'!$O:$O,$ER$1,'調査表(全体)'!$Q:$Q,$A25)</f>
        <v>0</v>
      </c>
      <c r="EY25" s="124"/>
      <c r="EZ25" s="42" t="s">
        <v>230</v>
      </c>
      <c r="FA25" s="43"/>
      <c r="FB25" s="44">
        <f>SUMIFS('調査表(全体)'!$CL:$CL,'調査表(全体)'!$O:$O,$EZ$1,'調査表(全体)'!$Q:$Q,$A25)</f>
        <v>0</v>
      </c>
      <c r="FC25" s="45">
        <f>SUMIFS('調査表(全体)'!$CM:$CM,'調査表(全体)'!$O:$O,$EZ$1,'調査表(全体)'!$Q:$Q,$A25)</f>
        <v>0</v>
      </c>
      <c r="FD25" s="45">
        <f>SUMIFS('調査表(全体)'!$CN:$CN,'調査表(全体)'!$O:$O,$EZ$1,'調査表(全体)'!$Q:$Q,$A25)</f>
        <v>0</v>
      </c>
      <c r="FE25" s="46">
        <f>SUMIFS('調査表(全体)'!$CO:$CO,'調査表(全体)'!$O:$O,$EZ$1,'調査表(全体)'!$Q:$Q,$A25)</f>
        <v>0</v>
      </c>
    </row>
    <row r="26" spans="1:161" x14ac:dyDescent="0.15">
      <c r="A26" s="151">
        <v>18</v>
      </c>
      <c r="C26" s="124"/>
      <c r="D26" s="42" t="s">
        <v>231</v>
      </c>
      <c r="E26" s="43"/>
      <c r="F26" s="44">
        <f>SUMIFS('調査表(全体)'!$CL:$CL,'調査表(全体)'!$O:$O,$D$1,'調査表(全体)'!$Q:$Q,$A26)</f>
        <v>0</v>
      </c>
      <c r="G26" s="45">
        <f>SUMIFS('調査表(全体)'!$CM:$CM,'調査表(全体)'!$O:$O,$D$1,'調査表(全体)'!$Q:$Q,$A26)</f>
        <v>0</v>
      </c>
      <c r="H26" s="45">
        <f>SUMIFS('調査表(全体)'!$CN:$CN,'調査表(全体)'!$O:$O,$D$1,'調査表(全体)'!$Q:$Q,$A26)</f>
        <v>0</v>
      </c>
      <c r="I26" s="46">
        <f>SUMIFS('調査表(全体)'!$CO:$CO,'調査表(全体)'!$O:$O,$D$1,'調査表(全体)'!$Q:$Q,$A26)</f>
        <v>0</v>
      </c>
      <c r="K26" s="124"/>
      <c r="L26" s="42" t="s">
        <v>231</v>
      </c>
      <c r="M26" s="43"/>
      <c r="N26" s="44">
        <f>SUMIFS('調査表(全体)'!$CL:$CL,'調査表(全体)'!$O:$O,$L$1,'調査表(全体)'!$Q:$Q,$A26)</f>
        <v>0</v>
      </c>
      <c r="O26" s="45">
        <f>SUMIFS('調査表(全体)'!$CM:$CM,'調査表(全体)'!$O:$O,$L$1,'調査表(全体)'!$Q:$Q,$A26)</f>
        <v>0</v>
      </c>
      <c r="P26" s="45">
        <f>SUMIFS('調査表(全体)'!$CN:$CN,'調査表(全体)'!$O:$O,$L$1,'調査表(全体)'!$Q:$Q,$A26)</f>
        <v>0</v>
      </c>
      <c r="Q26" s="46">
        <f>SUMIFS('調査表(全体)'!$CO:$CO,'調査表(全体)'!$O:$O,$L$1,'調査表(全体)'!$Q:$Q,$A26)</f>
        <v>0</v>
      </c>
      <c r="R26" s="49"/>
      <c r="S26" s="124"/>
      <c r="T26" s="42" t="s">
        <v>231</v>
      </c>
      <c r="U26" s="43"/>
      <c r="V26" s="44">
        <f>SUMIFS('調査表(全体)'!$CL:$CL,'調査表(全体)'!$O:$O,$T$1,'調査表(全体)'!$Q:$Q,$A26)</f>
        <v>0</v>
      </c>
      <c r="W26" s="45">
        <f>SUMIFS('調査表(全体)'!$CM:$CM,'調査表(全体)'!$O:$O,$T$1,'調査表(全体)'!$Q:$Q,$A26)</f>
        <v>0</v>
      </c>
      <c r="X26" s="45">
        <f>SUMIFS('調査表(全体)'!$CN:$CN,'調査表(全体)'!$O:$O,$T$1,'調査表(全体)'!$Q:$Q,$A26)</f>
        <v>0</v>
      </c>
      <c r="Y26" s="46">
        <f>SUMIFS('調査表(全体)'!$CO:$CO,'調査表(全体)'!$O:$O,$T$1,'調査表(全体)'!$Q:$Q,$A26)</f>
        <v>0</v>
      </c>
      <c r="AA26" s="124"/>
      <c r="AB26" s="42" t="s">
        <v>231</v>
      </c>
      <c r="AC26" s="43"/>
      <c r="AD26" s="44">
        <f>SUMIFS('調査表(全体)'!$CL:$CL,'調査表(全体)'!$O:$O,$AB$1,'調査表(全体)'!$Q:$Q,$A26)</f>
        <v>0</v>
      </c>
      <c r="AE26" s="45">
        <f>SUMIFS('調査表(全体)'!$CM:$CM,'調査表(全体)'!$O:$O,$AB$1,'調査表(全体)'!$Q:$Q,$A26)</f>
        <v>0</v>
      </c>
      <c r="AF26" s="45">
        <f>SUMIFS('調査表(全体)'!$CN:$CN,'調査表(全体)'!$O:$O,$AB$1,'調査表(全体)'!$Q:$Q,$A26)</f>
        <v>0</v>
      </c>
      <c r="AG26" s="46">
        <f>SUMIFS('調査表(全体)'!$CO:$CO,'調査表(全体)'!$O:$O,$AB$1,'調査表(全体)'!$Q:$Q,$A26)</f>
        <v>0</v>
      </c>
      <c r="AI26" s="124"/>
      <c r="AJ26" s="42" t="s">
        <v>231</v>
      </c>
      <c r="AK26" s="43"/>
      <c r="AL26" s="44">
        <f>SUMIFS('調査表(全体)'!$CL:$CL,'調査表(全体)'!$O:$O,$AJ$1,'調査表(全体)'!$Q:$Q,$A26)</f>
        <v>0</v>
      </c>
      <c r="AM26" s="45">
        <f>SUMIFS('調査表(全体)'!$CM:$CM,'調査表(全体)'!$O:$O,$AJ$1,'調査表(全体)'!$Q:$Q,$A26)</f>
        <v>0</v>
      </c>
      <c r="AN26" s="45">
        <f>SUMIFS('調査表(全体)'!$CN:$CN,'調査表(全体)'!$O:$O,$AJ$1,'調査表(全体)'!$Q:$Q,$A26)</f>
        <v>0</v>
      </c>
      <c r="AO26" s="46">
        <f>SUMIFS('調査表(全体)'!$CO:$CO,'調査表(全体)'!$O:$O,$AJ$1,'調査表(全体)'!$Q:$Q,$A26)</f>
        <v>0</v>
      </c>
      <c r="AQ26" s="124"/>
      <c r="AR26" s="42" t="s">
        <v>231</v>
      </c>
      <c r="AS26" s="43"/>
      <c r="AT26" s="44">
        <f>SUMIFS('調査表(全体)'!$CL:$CL,'調査表(全体)'!$O:$O,$AR$1,'調査表(全体)'!$Q:$Q,$A26)</f>
        <v>0</v>
      </c>
      <c r="AU26" s="45">
        <f>SUMIFS('調査表(全体)'!$CM:$CM,'調査表(全体)'!$O:$O,$AR$1,'調査表(全体)'!$Q:$Q,$A26)</f>
        <v>0</v>
      </c>
      <c r="AV26" s="45">
        <f>SUMIFS('調査表(全体)'!$CN:$CN,'調査表(全体)'!$O:$O,$AR$1,'調査表(全体)'!$Q:$Q,$A26)</f>
        <v>0</v>
      </c>
      <c r="AW26" s="46">
        <f>SUMIFS('調査表(全体)'!$CO:$CO,'調査表(全体)'!$O:$O,$AR$1,'調査表(全体)'!$Q:$Q,$A26)</f>
        <v>0</v>
      </c>
      <c r="AY26" s="124"/>
      <c r="AZ26" s="42" t="s">
        <v>231</v>
      </c>
      <c r="BA26" s="43"/>
      <c r="BB26" s="44">
        <f>SUMIFS('調査表(全体)'!$CL:$CL,'調査表(全体)'!$O:$O,$AZ$1,'調査表(全体)'!$Q:$Q,$A26)</f>
        <v>0</v>
      </c>
      <c r="BC26" s="45">
        <f>SUMIFS('調査表(全体)'!$CM:$CM,'調査表(全体)'!$O:$O,$AZ$1,'調査表(全体)'!$Q:$Q,$A26)</f>
        <v>0</v>
      </c>
      <c r="BD26" s="45">
        <f>SUMIFS('調査表(全体)'!$CN:$CN,'調査表(全体)'!$O:$O,$AZ$1,'調査表(全体)'!$Q:$Q,$A26)</f>
        <v>0</v>
      </c>
      <c r="BE26" s="46">
        <f>SUMIFS('調査表(全体)'!$CO:$CO,'調査表(全体)'!$O:$O,$AZ$1,'調査表(全体)'!$Q:$Q,$A26)</f>
        <v>0</v>
      </c>
      <c r="BG26" s="124"/>
      <c r="BH26" s="42" t="s">
        <v>231</v>
      </c>
      <c r="BI26" s="43"/>
      <c r="BJ26" s="44">
        <f>SUMIFS('調査表(全体)'!$CL:$CL,'調査表(全体)'!$O:$O,$BH$1,'調査表(全体)'!$Q:$Q,$A26)</f>
        <v>0</v>
      </c>
      <c r="BK26" s="45">
        <f>SUMIFS('調査表(全体)'!$CM:$CM,'調査表(全体)'!$O:$O,$BH$1,'調査表(全体)'!$Q:$Q,$A26)</f>
        <v>0</v>
      </c>
      <c r="BL26" s="45">
        <f>SUMIFS('調査表(全体)'!$CN:$CN,'調査表(全体)'!$O:$O,$BH$1,'調査表(全体)'!$Q:$Q,$A26)</f>
        <v>0</v>
      </c>
      <c r="BM26" s="46">
        <f>SUMIFS('調査表(全体)'!$CO:$CO,'調査表(全体)'!$O:$O,$BH$1,'調査表(全体)'!$Q:$Q,$A26)</f>
        <v>0</v>
      </c>
      <c r="BO26" s="124"/>
      <c r="BP26" s="42" t="s">
        <v>231</v>
      </c>
      <c r="BQ26" s="43"/>
      <c r="BR26" s="44">
        <f>SUMIFS('調査表(全体)'!$CL:$CL,'調査表(全体)'!$O:$O,$BP$1,'調査表(全体)'!$Q:$Q,$A26)</f>
        <v>0</v>
      </c>
      <c r="BS26" s="45">
        <f>SUMIFS('調査表(全体)'!$CM:$CM,'調査表(全体)'!$O:$O,$BP$1,'調査表(全体)'!$Q:$Q,$A26)</f>
        <v>0</v>
      </c>
      <c r="BT26" s="45">
        <f>SUMIFS('調査表(全体)'!$CN:$CN,'調査表(全体)'!$O:$O,$BP$1,'調査表(全体)'!$Q:$Q,$A26)</f>
        <v>0</v>
      </c>
      <c r="BU26" s="46">
        <f>SUMIFS('調査表(全体)'!$CO:$CO,'調査表(全体)'!$O:$O,$BP$1,'調査表(全体)'!$Q:$Q,$A26)</f>
        <v>0</v>
      </c>
      <c r="BW26" s="124"/>
      <c r="BX26" s="42" t="s">
        <v>231</v>
      </c>
      <c r="BY26" s="43"/>
      <c r="BZ26" s="44">
        <f>SUMIFS('調査表(全体)'!$CL:$CL,'調査表(全体)'!$O:$O,$BX$1,'調査表(全体)'!$Q:$Q,$A26)</f>
        <v>0</v>
      </c>
      <c r="CA26" s="45">
        <f>SUMIFS('調査表(全体)'!$CM:$CM,'調査表(全体)'!$O:$O,$BX$1,'調査表(全体)'!$Q:$Q,$A26)</f>
        <v>0</v>
      </c>
      <c r="CB26" s="45">
        <f>SUMIFS('調査表(全体)'!$CN:$CN,'調査表(全体)'!$O:$O,$BX$1,'調査表(全体)'!$Q:$Q,$A26)</f>
        <v>0</v>
      </c>
      <c r="CC26" s="46">
        <f>SUMIFS('調査表(全体)'!$CO:$CO,'調査表(全体)'!$O:$O,$BX$1,'調査表(全体)'!$Q:$Q,$A26)</f>
        <v>0</v>
      </c>
      <c r="CE26" s="124"/>
      <c r="CF26" s="42" t="s">
        <v>231</v>
      </c>
      <c r="CG26" s="43"/>
      <c r="CH26" s="44">
        <f>SUMIFS('調査表(全体)'!$CL:$CL,'調査表(全体)'!$O:$O,$CF$1,'調査表(全体)'!$Q:$Q,$A26)</f>
        <v>0</v>
      </c>
      <c r="CI26" s="45">
        <f>SUMIFS('調査表(全体)'!$CM:$CM,'調査表(全体)'!$O:$O,$CF$1,'調査表(全体)'!$Q:$Q,$A26)</f>
        <v>0</v>
      </c>
      <c r="CJ26" s="45">
        <f>SUMIFS('調査表(全体)'!$CN:$CN,'調査表(全体)'!$O:$O,$CF$1,'調査表(全体)'!$Q:$Q,$A26)</f>
        <v>0</v>
      </c>
      <c r="CK26" s="46">
        <f>SUMIFS('調査表(全体)'!$CO:$CO,'調査表(全体)'!$O:$O,$CF$1,'調査表(全体)'!$Q:$Q,$A26)</f>
        <v>0</v>
      </c>
      <c r="CM26" s="124"/>
      <c r="CN26" s="42" t="s">
        <v>231</v>
      </c>
      <c r="CO26" s="43"/>
      <c r="CP26" s="44">
        <f>SUMIFS('調査表(全体)'!$CL:$CL,'調査表(全体)'!$O:$O,$CN$1,'調査表(全体)'!$Q:$Q,$A26)</f>
        <v>0</v>
      </c>
      <c r="CQ26" s="45">
        <f>SUMIFS('調査表(全体)'!$CM:$CM,'調査表(全体)'!$O:$O,$CN$1,'調査表(全体)'!$Q:$Q,$A26)</f>
        <v>0</v>
      </c>
      <c r="CR26" s="45">
        <f>SUMIFS('調査表(全体)'!$CN:$CN,'調査表(全体)'!$O:$O,$CN$1,'調査表(全体)'!$Q:$Q,$A26)</f>
        <v>0</v>
      </c>
      <c r="CS26" s="46">
        <f>SUMIFS('調査表(全体)'!$CO:$CO,'調査表(全体)'!$O:$O,$CN$1,'調査表(全体)'!$Q:$Q,$A26)</f>
        <v>0</v>
      </c>
      <c r="CU26" s="124"/>
      <c r="CV26" s="42" t="s">
        <v>231</v>
      </c>
      <c r="CW26" s="43"/>
      <c r="CX26" s="44">
        <f>SUMIFS('調査表(全体)'!$CL:$CL,'調査表(全体)'!$O:$O,$CV$1,'調査表(全体)'!$Q:$Q,$A26)</f>
        <v>0</v>
      </c>
      <c r="CY26" s="45">
        <f>SUMIFS('調査表(全体)'!$CM:$CM,'調査表(全体)'!$O:$O,$CV$1,'調査表(全体)'!$Q:$Q,$A26)</f>
        <v>0</v>
      </c>
      <c r="CZ26" s="45">
        <f>SUMIFS('調査表(全体)'!$CN:$CN,'調査表(全体)'!$O:$O,$CV$1,'調査表(全体)'!$Q:$Q,$A26)</f>
        <v>0</v>
      </c>
      <c r="DA26" s="46">
        <f>SUMIFS('調査表(全体)'!$CO:$CO,'調査表(全体)'!$O:$O,$CV$1,'調査表(全体)'!$Q:$Q,$A26)</f>
        <v>0</v>
      </c>
      <c r="DC26" s="124"/>
      <c r="DD26" s="42" t="s">
        <v>231</v>
      </c>
      <c r="DE26" s="43"/>
      <c r="DF26" s="44">
        <f>SUMIFS('調査表(全体)'!$CL:$CL,'調査表(全体)'!$O:$O,$DD$1,'調査表(全体)'!$Q:$Q,$A26)</f>
        <v>0</v>
      </c>
      <c r="DG26" s="45">
        <f>SUMIFS('調査表(全体)'!$CM:$CM,'調査表(全体)'!$O:$O,$DD$1,'調査表(全体)'!$Q:$Q,$A26)</f>
        <v>0</v>
      </c>
      <c r="DH26" s="45">
        <f>SUMIFS('調査表(全体)'!$CN:$CN,'調査表(全体)'!$O:$O,$DD$1,'調査表(全体)'!$Q:$Q,$A26)</f>
        <v>0</v>
      </c>
      <c r="DI26" s="46">
        <f>SUMIFS('調査表(全体)'!$CO:$CO,'調査表(全体)'!$O:$O,$DD$1,'調査表(全体)'!$Q:$Q,$A26)</f>
        <v>0</v>
      </c>
      <c r="DK26" s="124"/>
      <c r="DL26" s="42" t="s">
        <v>231</v>
      </c>
      <c r="DM26" s="43"/>
      <c r="DN26" s="44">
        <f>SUMIFS('調査表(全体)'!$CL:$CL,'調査表(全体)'!$O:$O,$DN$1,'調査表(全体)'!$Q:$Q,$A26)</f>
        <v>0</v>
      </c>
      <c r="DO26" s="45">
        <f>SUMIFS('調査表(全体)'!$CM:$CM,'調査表(全体)'!$O:$O,$DN$1,'調査表(全体)'!$Q:$Q,$A26)</f>
        <v>0</v>
      </c>
      <c r="DP26" s="45">
        <f>SUMIFS('調査表(全体)'!$CN:$CN,'調査表(全体)'!$O:$O,$DN$1,'調査表(全体)'!$Q:$Q,$A26)</f>
        <v>0</v>
      </c>
      <c r="DQ26" s="46">
        <f>SUMIFS('調査表(全体)'!$CO:$CO,'調査表(全体)'!$O:$O,$DN$1,'調査表(全体)'!$Q:$Q,$A26)</f>
        <v>0</v>
      </c>
      <c r="DS26" s="124"/>
      <c r="DT26" s="42" t="s">
        <v>231</v>
      </c>
      <c r="DU26" s="43"/>
      <c r="DV26" s="44">
        <f>SUMIFS('調査表(全体)'!$CL:$CL,'調査表(全体)'!$O:$O,$DT$1,'調査表(全体)'!$Q:$Q,$A26)</f>
        <v>0</v>
      </c>
      <c r="DW26" s="45">
        <f>SUMIFS('調査表(全体)'!$CM:$CM,'調査表(全体)'!$O:$O,$DT$1,'調査表(全体)'!$Q:$Q,$A26)</f>
        <v>0</v>
      </c>
      <c r="DX26" s="45">
        <f>SUMIFS('調査表(全体)'!$CN:$CN,'調査表(全体)'!$O:$O,$DT$1,'調査表(全体)'!$Q:$Q,$A26)</f>
        <v>0</v>
      </c>
      <c r="DY26" s="46">
        <f>SUMIFS('調査表(全体)'!$CO:$CO,'調査表(全体)'!$O:$O,$DT$1,'調査表(全体)'!$Q:$Q,$A26)</f>
        <v>0</v>
      </c>
      <c r="EA26" s="124"/>
      <c r="EB26" s="42" t="s">
        <v>231</v>
      </c>
      <c r="EC26" s="43"/>
      <c r="ED26" s="44">
        <f>SUMIFS('調査表(全体)'!$CL:$CL,'調査表(全体)'!$O:$O,$EB$1,'調査表(全体)'!$Q:$Q,$A26)</f>
        <v>0</v>
      </c>
      <c r="EE26" s="45">
        <f>SUMIFS('調査表(全体)'!$CM:$CM,'調査表(全体)'!$O:$O,$EB$1,'調査表(全体)'!$Q:$Q,$A26)</f>
        <v>0</v>
      </c>
      <c r="EF26" s="45">
        <f>SUMIFS('調査表(全体)'!$CN:$CN,'調査表(全体)'!$O:$O,$EB$1,'調査表(全体)'!$Q:$Q,$A26)</f>
        <v>0</v>
      </c>
      <c r="EG26" s="46">
        <f>SUMIFS('調査表(全体)'!$CO:$CO,'調査表(全体)'!$O:$O,$EB$1,'調査表(全体)'!$Q:$Q,$A26)</f>
        <v>0</v>
      </c>
      <c r="EI26" s="124"/>
      <c r="EJ26" s="42" t="s">
        <v>231</v>
      </c>
      <c r="EK26" s="43"/>
      <c r="EL26" s="44">
        <f>SUMIFS('調査表(全体)'!$CL:$CL,'調査表(全体)'!$O:$O,$EJ$1,'調査表(全体)'!$Q:$Q,$A26)</f>
        <v>0</v>
      </c>
      <c r="EM26" s="45">
        <f>SUMIFS('調査表(全体)'!$CM:$CM,'調査表(全体)'!$O:$O,$EJ$1,'調査表(全体)'!$Q:$Q,$A26)</f>
        <v>0</v>
      </c>
      <c r="EN26" s="45">
        <f>SUMIFS('調査表(全体)'!$CN:$CN,'調査表(全体)'!$O:$O,$EJ$1,'調査表(全体)'!$Q:$Q,$A26)</f>
        <v>0</v>
      </c>
      <c r="EO26" s="46">
        <f>SUMIFS('調査表(全体)'!$CO:$CO,'調査表(全体)'!$O:$O,$EJ$1,'調査表(全体)'!$Q:$Q,$A26)</f>
        <v>0</v>
      </c>
      <c r="EQ26" s="124"/>
      <c r="ER26" s="42" t="s">
        <v>231</v>
      </c>
      <c r="ES26" s="43"/>
      <c r="ET26" s="44">
        <f>SUMIFS('調査表(全体)'!$CL:$CL,'調査表(全体)'!$O:$O,$ER$1,'調査表(全体)'!$Q:$Q,$A26)</f>
        <v>0</v>
      </c>
      <c r="EU26" s="45">
        <f>SUMIFS('調査表(全体)'!$CM:$CM,'調査表(全体)'!$O:$O,$ER$1,'調査表(全体)'!$Q:$Q,$A26)</f>
        <v>0</v>
      </c>
      <c r="EV26" s="45">
        <f>SUMIFS('調査表(全体)'!$CN:$CN,'調査表(全体)'!$O:$O,$ER$1,'調査表(全体)'!$Q:$Q,$A26)</f>
        <v>0</v>
      </c>
      <c r="EW26" s="46">
        <f>SUMIFS('調査表(全体)'!$CO:$CO,'調査表(全体)'!$O:$O,$ER$1,'調査表(全体)'!$Q:$Q,$A26)</f>
        <v>0</v>
      </c>
      <c r="EY26" s="124"/>
      <c r="EZ26" s="42" t="s">
        <v>231</v>
      </c>
      <c r="FA26" s="43"/>
      <c r="FB26" s="44">
        <f>SUMIFS('調査表(全体)'!$CL:$CL,'調査表(全体)'!$O:$O,$EZ$1,'調査表(全体)'!$Q:$Q,$A26)</f>
        <v>0</v>
      </c>
      <c r="FC26" s="45">
        <f>SUMIFS('調査表(全体)'!$CM:$CM,'調査表(全体)'!$O:$O,$EZ$1,'調査表(全体)'!$Q:$Q,$A26)</f>
        <v>0</v>
      </c>
      <c r="FD26" s="45">
        <f>SUMIFS('調査表(全体)'!$CN:$CN,'調査表(全体)'!$O:$O,$EZ$1,'調査表(全体)'!$Q:$Q,$A26)</f>
        <v>0</v>
      </c>
      <c r="FE26" s="46">
        <f>SUMIFS('調査表(全体)'!$CO:$CO,'調査表(全体)'!$O:$O,$EZ$1,'調査表(全体)'!$Q:$Q,$A26)</f>
        <v>0</v>
      </c>
    </row>
    <row r="27" spans="1:161" x14ac:dyDescent="0.15">
      <c r="A27" s="151">
        <v>19</v>
      </c>
      <c r="C27" s="124"/>
      <c r="D27" s="42" t="s">
        <v>232</v>
      </c>
      <c r="E27" s="43"/>
      <c r="F27" s="44">
        <f>SUMIFS('調査表(全体)'!$CL:$CL,'調査表(全体)'!$O:$O,$D$1,'調査表(全体)'!$Q:$Q,$A27)</f>
        <v>0</v>
      </c>
      <c r="G27" s="45">
        <f>SUMIFS('調査表(全体)'!$CM:$CM,'調査表(全体)'!$O:$O,$D$1,'調査表(全体)'!$Q:$Q,$A27)</f>
        <v>0</v>
      </c>
      <c r="H27" s="45">
        <f>SUMIFS('調査表(全体)'!$CN:$CN,'調査表(全体)'!$O:$O,$D$1,'調査表(全体)'!$Q:$Q,$A27)</f>
        <v>0</v>
      </c>
      <c r="I27" s="46">
        <f>SUMIFS('調査表(全体)'!$CO:$CO,'調査表(全体)'!$O:$O,$D$1,'調査表(全体)'!$Q:$Q,$A27)</f>
        <v>0</v>
      </c>
      <c r="K27" s="124"/>
      <c r="L27" s="42" t="s">
        <v>232</v>
      </c>
      <c r="M27" s="43"/>
      <c r="N27" s="44">
        <f>SUMIFS('調査表(全体)'!$CL:$CL,'調査表(全体)'!$O:$O,$L$1,'調査表(全体)'!$Q:$Q,$A27)</f>
        <v>0</v>
      </c>
      <c r="O27" s="45">
        <f>SUMIFS('調査表(全体)'!$CM:$CM,'調査表(全体)'!$O:$O,$L$1,'調査表(全体)'!$Q:$Q,$A27)</f>
        <v>0</v>
      </c>
      <c r="P27" s="45">
        <f>SUMIFS('調査表(全体)'!$CN:$CN,'調査表(全体)'!$O:$O,$L$1,'調査表(全体)'!$Q:$Q,$A27)</f>
        <v>0</v>
      </c>
      <c r="Q27" s="46">
        <f>SUMIFS('調査表(全体)'!$CO:$CO,'調査表(全体)'!$O:$O,$L$1,'調査表(全体)'!$Q:$Q,$A27)</f>
        <v>0</v>
      </c>
      <c r="R27" s="49"/>
      <c r="S27" s="124"/>
      <c r="T27" s="42" t="s">
        <v>232</v>
      </c>
      <c r="U27" s="43"/>
      <c r="V27" s="44">
        <f>SUMIFS('調査表(全体)'!$CL:$CL,'調査表(全体)'!$O:$O,$T$1,'調査表(全体)'!$Q:$Q,$A27)</f>
        <v>0</v>
      </c>
      <c r="W27" s="45">
        <f>SUMIFS('調査表(全体)'!$CM:$CM,'調査表(全体)'!$O:$O,$T$1,'調査表(全体)'!$Q:$Q,$A27)</f>
        <v>0</v>
      </c>
      <c r="X27" s="45">
        <f>SUMIFS('調査表(全体)'!$CN:$CN,'調査表(全体)'!$O:$O,$T$1,'調査表(全体)'!$Q:$Q,$A27)</f>
        <v>0</v>
      </c>
      <c r="Y27" s="46">
        <f>SUMIFS('調査表(全体)'!$CO:$CO,'調査表(全体)'!$O:$O,$T$1,'調査表(全体)'!$Q:$Q,$A27)</f>
        <v>0</v>
      </c>
      <c r="AA27" s="124"/>
      <c r="AB27" s="42" t="s">
        <v>232</v>
      </c>
      <c r="AC27" s="43"/>
      <c r="AD27" s="44">
        <f>SUMIFS('調査表(全体)'!$CL:$CL,'調査表(全体)'!$O:$O,$AB$1,'調査表(全体)'!$Q:$Q,$A27)</f>
        <v>0</v>
      </c>
      <c r="AE27" s="45">
        <f>SUMIFS('調査表(全体)'!$CM:$CM,'調査表(全体)'!$O:$O,$AB$1,'調査表(全体)'!$Q:$Q,$A27)</f>
        <v>0</v>
      </c>
      <c r="AF27" s="45">
        <f>SUMIFS('調査表(全体)'!$CN:$CN,'調査表(全体)'!$O:$O,$AB$1,'調査表(全体)'!$Q:$Q,$A27)</f>
        <v>0</v>
      </c>
      <c r="AG27" s="46">
        <f>SUMIFS('調査表(全体)'!$CO:$CO,'調査表(全体)'!$O:$O,$AB$1,'調査表(全体)'!$Q:$Q,$A27)</f>
        <v>0</v>
      </c>
      <c r="AI27" s="124"/>
      <c r="AJ27" s="42" t="s">
        <v>232</v>
      </c>
      <c r="AK27" s="43"/>
      <c r="AL27" s="44">
        <f>SUMIFS('調査表(全体)'!$CL:$CL,'調査表(全体)'!$O:$O,$AJ$1,'調査表(全体)'!$Q:$Q,$A27)</f>
        <v>0</v>
      </c>
      <c r="AM27" s="45">
        <f>SUMIFS('調査表(全体)'!$CM:$CM,'調査表(全体)'!$O:$O,$AJ$1,'調査表(全体)'!$Q:$Q,$A27)</f>
        <v>0</v>
      </c>
      <c r="AN27" s="45">
        <f>SUMIFS('調査表(全体)'!$CN:$CN,'調査表(全体)'!$O:$O,$AJ$1,'調査表(全体)'!$Q:$Q,$A27)</f>
        <v>0</v>
      </c>
      <c r="AO27" s="46">
        <f>SUMIFS('調査表(全体)'!$CO:$CO,'調査表(全体)'!$O:$O,$AJ$1,'調査表(全体)'!$Q:$Q,$A27)</f>
        <v>0</v>
      </c>
      <c r="AQ27" s="124"/>
      <c r="AR27" s="42" t="s">
        <v>232</v>
      </c>
      <c r="AS27" s="43"/>
      <c r="AT27" s="44">
        <f>SUMIFS('調査表(全体)'!$CL:$CL,'調査表(全体)'!$O:$O,$AR$1,'調査表(全体)'!$Q:$Q,$A27)</f>
        <v>0</v>
      </c>
      <c r="AU27" s="45">
        <f>SUMIFS('調査表(全体)'!$CM:$CM,'調査表(全体)'!$O:$O,$AR$1,'調査表(全体)'!$Q:$Q,$A27)</f>
        <v>0</v>
      </c>
      <c r="AV27" s="45">
        <f>SUMIFS('調査表(全体)'!$CN:$CN,'調査表(全体)'!$O:$O,$AR$1,'調査表(全体)'!$Q:$Q,$A27)</f>
        <v>0</v>
      </c>
      <c r="AW27" s="46">
        <f>SUMIFS('調査表(全体)'!$CO:$CO,'調査表(全体)'!$O:$O,$AR$1,'調査表(全体)'!$Q:$Q,$A27)</f>
        <v>0</v>
      </c>
      <c r="AY27" s="124"/>
      <c r="AZ27" s="42" t="s">
        <v>232</v>
      </c>
      <c r="BA27" s="43"/>
      <c r="BB27" s="44">
        <f>SUMIFS('調査表(全体)'!$CL:$CL,'調査表(全体)'!$O:$O,$AZ$1,'調査表(全体)'!$Q:$Q,$A27)</f>
        <v>0</v>
      </c>
      <c r="BC27" s="45">
        <f>SUMIFS('調査表(全体)'!$CM:$CM,'調査表(全体)'!$O:$O,$AZ$1,'調査表(全体)'!$Q:$Q,$A27)</f>
        <v>0</v>
      </c>
      <c r="BD27" s="45">
        <f>SUMIFS('調査表(全体)'!$CN:$CN,'調査表(全体)'!$O:$O,$AZ$1,'調査表(全体)'!$Q:$Q,$A27)</f>
        <v>0</v>
      </c>
      <c r="BE27" s="46">
        <f>SUMIFS('調査表(全体)'!$CO:$CO,'調査表(全体)'!$O:$O,$AZ$1,'調査表(全体)'!$Q:$Q,$A27)</f>
        <v>0</v>
      </c>
      <c r="BG27" s="124"/>
      <c r="BH27" s="42" t="s">
        <v>232</v>
      </c>
      <c r="BI27" s="43"/>
      <c r="BJ27" s="44">
        <f>SUMIFS('調査表(全体)'!$CL:$CL,'調査表(全体)'!$O:$O,$BH$1,'調査表(全体)'!$Q:$Q,$A27)</f>
        <v>0</v>
      </c>
      <c r="BK27" s="45">
        <f>SUMIFS('調査表(全体)'!$CM:$CM,'調査表(全体)'!$O:$O,$BH$1,'調査表(全体)'!$Q:$Q,$A27)</f>
        <v>0</v>
      </c>
      <c r="BL27" s="45">
        <f>SUMIFS('調査表(全体)'!$CN:$CN,'調査表(全体)'!$O:$O,$BH$1,'調査表(全体)'!$Q:$Q,$A27)</f>
        <v>0</v>
      </c>
      <c r="BM27" s="46">
        <f>SUMIFS('調査表(全体)'!$CO:$CO,'調査表(全体)'!$O:$O,$BH$1,'調査表(全体)'!$Q:$Q,$A27)</f>
        <v>0</v>
      </c>
      <c r="BO27" s="124"/>
      <c r="BP27" s="42" t="s">
        <v>232</v>
      </c>
      <c r="BQ27" s="43"/>
      <c r="BR27" s="44">
        <f>SUMIFS('調査表(全体)'!$CL:$CL,'調査表(全体)'!$O:$O,$BP$1,'調査表(全体)'!$Q:$Q,$A27)</f>
        <v>0</v>
      </c>
      <c r="BS27" s="45">
        <f>SUMIFS('調査表(全体)'!$CM:$CM,'調査表(全体)'!$O:$O,$BP$1,'調査表(全体)'!$Q:$Q,$A27)</f>
        <v>0</v>
      </c>
      <c r="BT27" s="45">
        <f>SUMIFS('調査表(全体)'!$CN:$CN,'調査表(全体)'!$O:$O,$BP$1,'調査表(全体)'!$Q:$Q,$A27)</f>
        <v>0</v>
      </c>
      <c r="BU27" s="46">
        <f>SUMIFS('調査表(全体)'!$CO:$CO,'調査表(全体)'!$O:$O,$BP$1,'調査表(全体)'!$Q:$Q,$A27)</f>
        <v>0</v>
      </c>
      <c r="BW27" s="124"/>
      <c r="BX27" s="42" t="s">
        <v>232</v>
      </c>
      <c r="BY27" s="43"/>
      <c r="BZ27" s="44">
        <f>SUMIFS('調査表(全体)'!$CL:$CL,'調査表(全体)'!$O:$O,$BX$1,'調査表(全体)'!$Q:$Q,$A27)</f>
        <v>0</v>
      </c>
      <c r="CA27" s="45">
        <f>SUMIFS('調査表(全体)'!$CM:$CM,'調査表(全体)'!$O:$O,$BX$1,'調査表(全体)'!$Q:$Q,$A27)</f>
        <v>0</v>
      </c>
      <c r="CB27" s="45">
        <f>SUMIFS('調査表(全体)'!$CN:$CN,'調査表(全体)'!$O:$O,$BX$1,'調査表(全体)'!$Q:$Q,$A27)</f>
        <v>0</v>
      </c>
      <c r="CC27" s="46">
        <f>SUMIFS('調査表(全体)'!$CO:$CO,'調査表(全体)'!$O:$O,$BX$1,'調査表(全体)'!$Q:$Q,$A27)</f>
        <v>0</v>
      </c>
      <c r="CE27" s="124"/>
      <c r="CF27" s="42" t="s">
        <v>232</v>
      </c>
      <c r="CG27" s="43"/>
      <c r="CH27" s="44">
        <f>SUMIFS('調査表(全体)'!$CL:$CL,'調査表(全体)'!$O:$O,$CF$1,'調査表(全体)'!$Q:$Q,$A27)</f>
        <v>0</v>
      </c>
      <c r="CI27" s="45">
        <f>SUMIFS('調査表(全体)'!$CM:$CM,'調査表(全体)'!$O:$O,$CF$1,'調査表(全体)'!$Q:$Q,$A27)</f>
        <v>0</v>
      </c>
      <c r="CJ27" s="45">
        <f>SUMIFS('調査表(全体)'!$CN:$CN,'調査表(全体)'!$O:$O,$CF$1,'調査表(全体)'!$Q:$Q,$A27)</f>
        <v>0</v>
      </c>
      <c r="CK27" s="46">
        <f>SUMIFS('調査表(全体)'!$CO:$CO,'調査表(全体)'!$O:$O,$CF$1,'調査表(全体)'!$Q:$Q,$A27)</f>
        <v>0</v>
      </c>
      <c r="CM27" s="124"/>
      <c r="CN27" s="42" t="s">
        <v>232</v>
      </c>
      <c r="CO27" s="43"/>
      <c r="CP27" s="44">
        <f>SUMIFS('調査表(全体)'!$CL:$CL,'調査表(全体)'!$O:$O,$CN$1,'調査表(全体)'!$Q:$Q,$A27)</f>
        <v>0</v>
      </c>
      <c r="CQ27" s="45">
        <f>SUMIFS('調査表(全体)'!$CM:$CM,'調査表(全体)'!$O:$O,$CN$1,'調査表(全体)'!$Q:$Q,$A27)</f>
        <v>0</v>
      </c>
      <c r="CR27" s="45">
        <f>SUMIFS('調査表(全体)'!$CN:$CN,'調査表(全体)'!$O:$O,$CN$1,'調査表(全体)'!$Q:$Q,$A27)</f>
        <v>0</v>
      </c>
      <c r="CS27" s="46">
        <f>SUMIFS('調査表(全体)'!$CO:$CO,'調査表(全体)'!$O:$O,$CN$1,'調査表(全体)'!$Q:$Q,$A27)</f>
        <v>0</v>
      </c>
      <c r="CU27" s="124"/>
      <c r="CV27" s="42" t="s">
        <v>232</v>
      </c>
      <c r="CW27" s="43"/>
      <c r="CX27" s="44">
        <f>SUMIFS('調査表(全体)'!$CL:$CL,'調査表(全体)'!$O:$O,$CV$1,'調査表(全体)'!$Q:$Q,$A27)</f>
        <v>0</v>
      </c>
      <c r="CY27" s="45">
        <f>SUMIFS('調査表(全体)'!$CM:$CM,'調査表(全体)'!$O:$O,$CV$1,'調査表(全体)'!$Q:$Q,$A27)</f>
        <v>0</v>
      </c>
      <c r="CZ27" s="45">
        <f>SUMIFS('調査表(全体)'!$CN:$CN,'調査表(全体)'!$O:$O,$CV$1,'調査表(全体)'!$Q:$Q,$A27)</f>
        <v>0</v>
      </c>
      <c r="DA27" s="46">
        <f>SUMIFS('調査表(全体)'!$CO:$CO,'調査表(全体)'!$O:$O,$CV$1,'調査表(全体)'!$Q:$Q,$A27)</f>
        <v>0</v>
      </c>
      <c r="DC27" s="124"/>
      <c r="DD27" s="42" t="s">
        <v>232</v>
      </c>
      <c r="DE27" s="43"/>
      <c r="DF27" s="44">
        <f>SUMIFS('調査表(全体)'!$CL:$CL,'調査表(全体)'!$O:$O,$DD$1,'調査表(全体)'!$Q:$Q,$A27)</f>
        <v>0</v>
      </c>
      <c r="DG27" s="45">
        <f>SUMIFS('調査表(全体)'!$CM:$CM,'調査表(全体)'!$O:$O,$DD$1,'調査表(全体)'!$Q:$Q,$A27)</f>
        <v>0</v>
      </c>
      <c r="DH27" s="45">
        <f>SUMIFS('調査表(全体)'!$CN:$CN,'調査表(全体)'!$O:$O,$DD$1,'調査表(全体)'!$Q:$Q,$A27)</f>
        <v>0</v>
      </c>
      <c r="DI27" s="46">
        <f>SUMIFS('調査表(全体)'!$CO:$CO,'調査表(全体)'!$O:$O,$DD$1,'調査表(全体)'!$Q:$Q,$A27)</f>
        <v>0</v>
      </c>
      <c r="DK27" s="124"/>
      <c r="DL27" s="42" t="s">
        <v>232</v>
      </c>
      <c r="DM27" s="43"/>
      <c r="DN27" s="44">
        <f>SUMIFS('調査表(全体)'!$CL:$CL,'調査表(全体)'!$O:$O,$DN$1,'調査表(全体)'!$Q:$Q,$A27)</f>
        <v>0</v>
      </c>
      <c r="DO27" s="45">
        <f>SUMIFS('調査表(全体)'!$CM:$CM,'調査表(全体)'!$O:$O,$DN$1,'調査表(全体)'!$Q:$Q,$A27)</f>
        <v>0</v>
      </c>
      <c r="DP27" s="45">
        <f>SUMIFS('調査表(全体)'!$CN:$CN,'調査表(全体)'!$O:$O,$DN$1,'調査表(全体)'!$Q:$Q,$A27)</f>
        <v>0</v>
      </c>
      <c r="DQ27" s="46">
        <f>SUMIFS('調査表(全体)'!$CO:$CO,'調査表(全体)'!$O:$O,$DN$1,'調査表(全体)'!$Q:$Q,$A27)</f>
        <v>0</v>
      </c>
      <c r="DS27" s="124"/>
      <c r="DT27" s="42" t="s">
        <v>232</v>
      </c>
      <c r="DU27" s="43"/>
      <c r="DV27" s="44">
        <f>SUMIFS('調査表(全体)'!$CL:$CL,'調査表(全体)'!$O:$O,$DT$1,'調査表(全体)'!$Q:$Q,$A27)</f>
        <v>0</v>
      </c>
      <c r="DW27" s="45">
        <f>SUMIFS('調査表(全体)'!$CM:$CM,'調査表(全体)'!$O:$O,$DT$1,'調査表(全体)'!$Q:$Q,$A27)</f>
        <v>0</v>
      </c>
      <c r="DX27" s="45">
        <f>SUMIFS('調査表(全体)'!$CN:$CN,'調査表(全体)'!$O:$O,$DT$1,'調査表(全体)'!$Q:$Q,$A27)</f>
        <v>0</v>
      </c>
      <c r="DY27" s="46">
        <f>SUMIFS('調査表(全体)'!$CO:$CO,'調査表(全体)'!$O:$O,$DT$1,'調査表(全体)'!$Q:$Q,$A27)</f>
        <v>0</v>
      </c>
      <c r="EA27" s="124"/>
      <c r="EB27" s="42" t="s">
        <v>232</v>
      </c>
      <c r="EC27" s="43"/>
      <c r="ED27" s="44">
        <f>SUMIFS('調査表(全体)'!$CL:$CL,'調査表(全体)'!$O:$O,$EB$1,'調査表(全体)'!$Q:$Q,$A27)</f>
        <v>0</v>
      </c>
      <c r="EE27" s="45">
        <f>SUMIFS('調査表(全体)'!$CM:$CM,'調査表(全体)'!$O:$O,$EB$1,'調査表(全体)'!$Q:$Q,$A27)</f>
        <v>0</v>
      </c>
      <c r="EF27" s="45">
        <f>SUMIFS('調査表(全体)'!$CN:$CN,'調査表(全体)'!$O:$O,$EB$1,'調査表(全体)'!$Q:$Q,$A27)</f>
        <v>0</v>
      </c>
      <c r="EG27" s="46">
        <f>SUMIFS('調査表(全体)'!$CO:$CO,'調査表(全体)'!$O:$O,$EB$1,'調査表(全体)'!$Q:$Q,$A27)</f>
        <v>0</v>
      </c>
      <c r="EI27" s="124"/>
      <c r="EJ27" s="42" t="s">
        <v>232</v>
      </c>
      <c r="EK27" s="43"/>
      <c r="EL27" s="44">
        <f>SUMIFS('調査表(全体)'!$CL:$CL,'調査表(全体)'!$O:$O,$EJ$1,'調査表(全体)'!$Q:$Q,$A27)</f>
        <v>0</v>
      </c>
      <c r="EM27" s="45">
        <f>SUMIFS('調査表(全体)'!$CM:$CM,'調査表(全体)'!$O:$O,$EJ$1,'調査表(全体)'!$Q:$Q,$A27)</f>
        <v>0</v>
      </c>
      <c r="EN27" s="45">
        <f>SUMIFS('調査表(全体)'!$CN:$CN,'調査表(全体)'!$O:$O,$EJ$1,'調査表(全体)'!$Q:$Q,$A27)</f>
        <v>0</v>
      </c>
      <c r="EO27" s="46">
        <f>SUMIFS('調査表(全体)'!$CO:$CO,'調査表(全体)'!$O:$O,$EJ$1,'調査表(全体)'!$Q:$Q,$A27)</f>
        <v>0</v>
      </c>
      <c r="EQ27" s="124"/>
      <c r="ER27" s="42" t="s">
        <v>232</v>
      </c>
      <c r="ES27" s="43"/>
      <c r="ET27" s="44">
        <f>SUMIFS('調査表(全体)'!$CL:$CL,'調査表(全体)'!$O:$O,$ER$1,'調査表(全体)'!$Q:$Q,$A27)</f>
        <v>0</v>
      </c>
      <c r="EU27" s="45">
        <f>SUMIFS('調査表(全体)'!$CM:$CM,'調査表(全体)'!$O:$O,$ER$1,'調査表(全体)'!$Q:$Q,$A27)</f>
        <v>0</v>
      </c>
      <c r="EV27" s="45">
        <f>SUMIFS('調査表(全体)'!$CN:$CN,'調査表(全体)'!$O:$O,$ER$1,'調査表(全体)'!$Q:$Q,$A27)</f>
        <v>0</v>
      </c>
      <c r="EW27" s="46">
        <f>SUMIFS('調査表(全体)'!$CO:$CO,'調査表(全体)'!$O:$O,$ER$1,'調査表(全体)'!$Q:$Q,$A27)</f>
        <v>0</v>
      </c>
      <c r="EY27" s="124"/>
      <c r="EZ27" s="42" t="s">
        <v>232</v>
      </c>
      <c r="FA27" s="43"/>
      <c r="FB27" s="44">
        <f>SUMIFS('調査表(全体)'!$CL:$CL,'調査表(全体)'!$O:$O,$EZ$1,'調査表(全体)'!$Q:$Q,$A27)</f>
        <v>0</v>
      </c>
      <c r="FC27" s="45">
        <f>SUMIFS('調査表(全体)'!$CM:$CM,'調査表(全体)'!$O:$O,$EZ$1,'調査表(全体)'!$Q:$Q,$A27)</f>
        <v>0</v>
      </c>
      <c r="FD27" s="45">
        <f>SUMIFS('調査表(全体)'!$CN:$CN,'調査表(全体)'!$O:$O,$EZ$1,'調査表(全体)'!$Q:$Q,$A27)</f>
        <v>0</v>
      </c>
      <c r="FE27" s="46">
        <f>SUMIFS('調査表(全体)'!$CO:$CO,'調査表(全体)'!$O:$O,$EZ$1,'調査表(全体)'!$Q:$Q,$A27)</f>
        <v>0</v>
      </c>
    </row>
    <row r="28" spans="1:161" x14ac:dyDescent="0.15">
      <c r="A28" s="151">
        <v>20</v>
      </c>
      <c r="C28" s="124"/>
      <c r="D28" s="42" t="s">
        <v>233</v>
      </c>
      <c r="E28" s="43"/>
      <c r="F28" s="44">
        <f>SUMIFS('調査表(全体)'!$CL:$CL,'調査表(全体)'!$O:$O,$D$1,'調査表(全体)'!$Q:$Q,$A28)</f>
        <v>0</v>
      </c>
      <c r="G28" s="45">
        <f>SUMIFS('調査表(全体)'!$CM:$CM,'調査表(全体)'!$O:$O,$D$1,'調査表(全体)'!$Q:$Q,$A28)</f>
        <v>0</v>
      </c>
      <c r="H28" s="45">
        <f>SUMIFS('調査表(全体)'!$CN:$CN,'調査表(全体)'!$O:$O,$D$1,'調査表(全体)'!$Q:$Q,$A28)</f>
        <v>0</v>
      </c>
      <c r="I28" s="46">
        <f>SUMIFS('調査表(全体)'!$CO:$CO,'調査表(全体)'!$O:$O,$D$1,'調査表(全体)'!$Q:$Q,$A28)</f>
        <v>0</v>
      </c>
      <c r="K28" s="124"/>
      <c r="L28" s="42" t="s">
        <v>233</v>
      </c>
      <c r="M28" s="43"/>
      <c r="N28" s="44">
        <f>SUMIFS('調査表(全体)'!$CL:$CL,'調査表(全体)'!$O:$O,$L$1,'調査表(全体)'!$Q:$Q,$A28)</f>
        <v>0</v>
      </c>
      <c r="O28" s="45">
        <f>SUMIFS('調査表(全体)'!$CM:$CM,'調査表(全体)'!$O:$O,$L$1,'調査表(全体)'!$Q:$Q,$A28)</f>
        <v>0</v>
      </c>
      <c r="P28" s="45">
        <f>SUMIFS('調査表(全体)'!$CN:$CN,'調査表(全体)'!$O:$O,$L$1,'調査表(全体)'!$Q:$Q,$A28)</f>
        <v>0</v>
      </c>
      <c r="Q28" s="46">
        <f>SUMIFS('調査表(全体)'!$CO:$CO,'調査表(全体)'!$O:$O,$L$1,'調査表(全体)'!$Q:$Q,$A28)</f>
        <v>0</v>
      </c>
      <c r="R28" s="49"/>
      <c r="S28" s="124"/>
      <c r="T28" s="42" t="s">
        <v>233</v>
      </c>
      <c r="U28" s="43"/>
      <c r="V28" s="44">
        <f>SUMIFS('調査表(全体)'!$CL:$CL,'調査表(全体)'!$O:$O,$T$1,'調査表(全体)'!$Q:$Q,$A28)</f>
        <v>0</v>
      </c>
      <c r="W28" s="45">
        <f>SUMIFS('調査表(全体)'!$CM:$CM,'調査表(全体)'!$O:$O,$T$1,'調査表(全体)'!$Q:$Q,$A28)</f>
        <v>0</v>
      </c>
      <c r="X28" s="45">
        <f>SUMIFS('調査表(全体)'!$CN:$CN,'調査表(全体)'!$O:$O,$T$1,'調査表(全体)'!$Q:$Q,$A28)</f>
        <v>0</v>
      </c>
      <c r="Y28" s="46">
        <f>SUMIFS('調査表(全体)'!$CO:$CO,'調査表(全体)'!$O:$O,$T$1,'調査表(全体)'!$Q:$Q,$A28)</f>
        <v>0</v>
      </c>
      <c r="AA28" s="124"/>
      <c r="AB28" s="42" t="s">
        <v>233</v>
      </c>
      <c r="AC28" s="43"/>
      <c r="AD28" s="44">
        <f>SUMIFS('調査表(全体)'!$CL:$CL,'調査表(全体)'!$O:$O,$AB$1,'調査表(全体)'!$Q:$Q,$A28)</f>
        <v>0</v>
      </c>
      <c r="AE28" s="45">
        <f>SUMIFS('調査表(全体)'!$CM:$CM,'調査表(全体)'!$O:$O,$AB$1,'調査表(全体)'!$Q:$Q,$A28)</f>
        <v>0</v>
      </c>
      <c r="AF28" s="45">
        <f>SUMIFS('調査表(全体)'!$CN:$CN,'調査表(全体)'!$O:$O,$AB$1,'調査表(全体)'!$Q:$Q,$A28)</f>
        <v>0</v>
      </c>
      <c r="AG28" s="46">
        <f>SUMIFS('調査表(全体)'!$CO:$CO,'調査表(全体)'!$O:$O,$AB$1,'調査表(全体)'!$Q:$Q,$A28)</f>
        <v>0</v>
      </c>
      <c r="AI28" s="124"/>
      <c r="AJ28" s="42" t="s">
        <v>233</v>
      </c>
      <c r="AK28" s="43"/>
      <c r="AL28" s="44">
        <f>SUMIFS('調査表(全体)'!$CL:$CL,'調査表(全体)'!$O:$O,$AJ$1,'調査表(全体)'!$Q:$Q,$A28)</f>
        <v>0</v>
      </c>
      <c r="AM28" s="45">
        <f>SUMIFS('調査表(全体)'!$CM:$CM,'調査表(全体)'!$O:$O,$AJ$1,'調査表(全体)'!$Q:$Q,$A28)</f>
        <v>0</v>
      </c>
      <c r="AN28" s="45">
        <f>SUMIFS('調査表(全体)'!$CN:$CN,'調査表(全体)'!$O:$O,$AJ$1,'調査表(全体)'!$Q:$Q,$A28)</f>
        <v>0</v>
      </c>
      <c r="AO28" s="46">
        <f>SUMIFS('調査表(全体)'!$CO:$CO,'調査表(全体)'!$O:$O,$AJ$1,'調査表(全体)'!$Q:$Q,$A28)</f>
        <v>0</v>
      </c>
      <c r="AQ28" s="124"/>
      <c r="AR28" s="42" t="s">
        <v>233</v>
      </c>
      <c r="AS28" s="43"/>
      <c r="AT28" s="44">
        <f>SUMIFS('調査表(全体)'!$CL:$CL,'調査表(全体)'!$O:$O,$AR$1,'調査表(全体)'!$Q:$Q,$A28)</f>
        <v>0</v>
      </c>
      <c r="AU28" s="45">
        <f>SUMIFS('調査表(全体)'!$CM:$CM,'調査表(全体)'!$O:$O,$AR$1,'調査表(全体)'!$Q:$Q,$A28)</f>
        <v>0</v>
      </c>
      <c r="AV28" s="45">
        <f>SUMIFS('調査表(全体)'!$CN:$CN,'調査表(全体)'!$O:$O,$AR$1,'調査表(全体)'!$Q:$Q,$A28)</f>
        <v>0</v>
      </c>
      <c r="AW28" s="46">
        <f>SUMIFS('調査表(全体)'!$CO:$CO,'調査表(全体)'!$O:$O,$AR$1,'調査表(全体)'!$Q:$Q,$A28)</f>
        <v>0</v>
      </c>
      <c r="AY28" s="124"/>
      <c r="AZ28" s="42" t="s">
        <v>233</v>
      </c>
      <c r="BA28" s="43"/>
      <c r="BB28" s="44">
        <f>SUMIFS('調査表(全体)'!$CL:$CL,'調査表(全体)'!$O:$O,$AZ$1,'調査表(全体)'!$Q:$Q,$A28)</f>
        <v>0</v>
      </c>
      <c r="BC28" s="45">
        <f>SUMIFS('調査表(全体)'!$CM:$CM,'調査表(全体)'!$O:$O,$AZ$1,'調査表(全体)'!$Q:$Q,$A28)</f>
        <v>0</v>
      </c>
      <c r="BD28" s="45">
        <f>SUMIFS('調査表(全体)'!$CN:$CN,'調査表(全体)'!$O:$O,$AZ$1,'調査表(全体)'!$Q:$Q,$A28)</f>
        <v>0</v>
      </c>
      <c r="BE28" s="46">
        <f>SUMIFS('調査表(全体)'!$CO:$CO,'調査表(全体)'!$O:$O,$AZ$1,'調査表(全体)'!$Q:$Q,$A28)</f>
        <v>0</v>
      </c>
      <c r="BG28" s="124"/>
      <c r="BH28" s="42" t="s">
        <v>233</v>
      </c>
      <c r="BI28" s="43"/>
      <c r="BJ28" s="44">
        <f>SUMIFS('調査表(全体)'!$CL:$CL,'調査表(全体)'!$O:$O,$BH$1,'調査表(全体)'!$Q:$Q,$A28)</f>
        <v>0</v>
      </c>
      <c r="BK28" s="45">
        <f>SUMIFS('調査表(全体)'!$CM:$CM,'調査表(全体)'!$O:$O,$BH$1,'調査表(全体)'!$Q:$Q,$A28)</f>
        <v>0</v>
      </c>
      <c r="BL28" s="45">
        <f>SUMIFS('調査表(全体)'!$CN:$CN,'調査表(全体)'!$O:$O,$BH$1,'調査表(全体)'!$Q:$Q,$A28)</f>
        <v>0</v>
      </c>
      <c r="BM28" s="46">
        <f>SUMIFS('調査表(全体)'!$CO:$CO,'調査表(全体)'!$O:$O,$BH$1,'調査表(全体)'!$Q:$Q,$A28)</f>
        <v>0</v>
      </c>
      <c r="BO28" s="124"/>
      <c r="BP28" s="42" t="s">
        <v>233</v>
      </c>
      <c r="BQ28" s="43"/>
      <c r="BR28" s="44">
        <f>SUMIFS('調査表(全体)'!$CL:$CL,'調査表(全体)'!$O:$O,$BP$1,'調査表(全体)'!$Q:$Q,$A28)</f>
        <v>0</v>
      </c>
      <c r="BS28" s="45">
        <f>SUMIFS('調査表(全体)'!$CM:$CM,'調査表(全体)'!$O:$O,$BP$1,'調査表(全体)'!$Q:$Q,$A28)</f>
        <v>0</v>
      </c>
      <c r="BT28" s="45">
        <f>SUMIFS('調査表(全体)'!$CN:$CN,'調査表(全体)'!$O:$O,$BP$1,'調査表(全体)'!$Q:$Q,$A28)</f>
        <v>0</v>
      </c>
      <c r="BU28" s="46">
        <f>SUMIFS('調査表(全体)'!$CO:$CO,'調査表(全体)'!$O:$O,$BP$1,'調査表(全体)'!$Q:$Q,$A28)</f>
        <v>0</v>
      </c>
      <c r="BW28" s="124"/>
      <c r="BX28" s="42" t="s">
        <v>233</v>
      </c>
      <c r="BY28" s="43"/>
      <c r="BZ28" s="44">
        <f>SUMIFS('調査表(全体)'!$CL:$CL,'調査表(全体)'!$O:$O,$BX$1,'調査表(全体)'!$Q:$Q,$A28)</f>
        <v>0</v>
      </c>
      <c r="CA28" s="45">
        <f>SUMIFS('調査表(全体)'!$CM:$CM,'調査表(全体)'!$O:$O,$BX$1,'調査表(全体)'!$Q:$Q,$A28)</f>
        <v>0</v>
      </c>
      <c r="CB28" s="45">
        <f>SUMIFS('調査表(全体)'!$CN:$CN,'調査表(全体)'!$O:$O,$BX$1,'調査表(全体)'!$Q:$Q,$A28)</f>
        <v>0</v>
      </c>
      <c r="CC28" s="46">
        <f>SUMIFS('調査表(全体)'!$CO:$CO,'調査表(全体)'!$O:$O,$BX$1,'調査表(全体)'!$Q:$Q,$A28)</f>
        <v>0</v>
      </c>
      <c r="CE28" s="124"/>
      <c r="CF28" s="42" t="s">
        <v>233</v>
      </c>
      <c r="CG28" s="43"/>
      <c r="CH28" s="44">
        <f>SUMIFS('調査表(全体)'!$CL:$CL,'調査表(全体)'!$O:$O,$CF$1,'調査表(全体)'!$Q:$Q,$A28)</f>
        <v>0</v>
      </c>
      <c r="CI28" s="45">
        <f>SUMIFS('調査表(全体)'!$CM:$CM,'調査表(全体)'!$O:$O,$CF$1,'調査表(全体)'!$Q:$Q,$A28)</f>
        <v>0</v>
      </c>
      <c r="CJ28" s="45">
        <f>SUMIFS('調査表(全体)'!$CN:$CN,'調査表(全体)'!$O:$O,$CF$1,'調査表(全体)'!$Q:$Q,$A28)</f>
        <v>0</v>
      </c>
      <c r="CK28" s="46">
        <f>SUMIFS('調査表(全体)'!$CO:$CO,'調査表(全体)'!$O:$O,$CF$1,'調査表(全体)'!$Q:$Q,$A28)</f>
        <v>0</v>
      </c>
      <c r="CM28" s="124"/>
      <c r="CN28" s="42" t="s">
        <v>233</v>
      </c>
      <c r="CO28" s="43"/>
      <c r="CP28" s="44">
        <f>SUMIFS('調査表(全体)'!$CL:$CL,'調査表(全体)'!$O:$O,$CN$1,'調査表(全体)'!$Q:$Q,$A28)</f>
        <v>0</v>
      </c>
      <c r="CQ28" s="45">
        <f>SUMIFS('調査表(全体)'!$CM:$CM,'調査表(全体)'!$O:$O,$CN$1,'調査表(全体)'!$Q:$Q,$A28)</f>
        <v>0</v>
      </c>
      <c r="CR28" s="45">
        <f>SUMIFS('調査表(全体)'!$CN:$CN,'調査表(全体)'!$O:$O,$CN$1,'調査表(全体)'!$Q:$Q,$A28)</f>
        <v>0</v>
      </c>
      <c r="CS28" s="46">
        <f>SUMIFS('調査表(全体)'!$CO:$CO,'調査表(全体)'!$O:$O,$CN$1,'調査表(全体)'!$Q:$Q,$A28)</f>
        <v>0</v>
      </c>
      <c r="CU28" s="124"/>
      <c r="CV28" s="42" t="s">
        <v>233</v>
      </c>
      <c r="CW28" s="43"/>
      <c r="CX28" s="44">
        <f>SUMIFS('調査表(全体)'!$CL:$CL,'調査表(全体)'!$O:$O,$CV$1,'調査表(全体)'!$Q:$Q,$A28)</f>
        <v>0</v>
      </c>
      <c r="CY28" s="45">
        <f>SUMIFS('調査表(全体)'!$CM:$CM,'調査表(全体)'!$O:$O,$CV$1,'調査表(全体)'!$Q:$Q,$A28)</f>
        <v>0</v>
      </c>
      <c r="CZ28" s="45">
        <f>SUMIFS('調査表(全体)'!$CN:$CN,'調査表(全体)'!$O:$O,$CV$1,'調査表(全体)'!$Q:$Q,$A28)</f>
        <v>0</v>
      </c>
      <c r="DA28" s="46">
        <f>SUMIFS('調査表(全体)'!$CO:$CO,'調査表(全体)'!$O:$O,$CV$1,'調査表(全体)'!$Q:$Q,$A28)</f>
        <v>0</v>
      </c>
      <c r="DC28" s="124"/>
      <c r="DD28" s="42" t="s">
        <v>233</v>
      </c>
      <c r="DE28" s="43"/>
      <c r="DF28" s="44">
        <f>SUMIFS('調査表(全体)'!$CL:$CL,'調査表(全体)'!$O:$O,$DD$1,'調査表(全体)'!$Q:$Q,$A28)</f>
        <v>0</v>
      </c>
      <c r="DG28" s="45">
        <f>SUMIFS('調査表(全体)'!$CM:$CM,'調査表(全体)'!$O:$O,$DD$1,'調査表(全体)'!$Q:$Q,$A28)</f>
        <v>0</v>
      </c>
      <c r="DH28" s="45">
        <f>SUMIFS('調査表(全体)'!$CN:$CN,'調査表(全体)'!$O:$O,$DD$1,'調査表(全体)'!$Q:$Q,$A28)</f>
        <v>0</v>
      </c>
      <c r="DI28" s="46">
        <f>SUMIFS('調査表(全体)'!$CO:$CO,'調査表(全体)'!$O:$O,$DD$1,'調査表(全体)'!$Q:$Q,$A28)</f>
        <v>0</v>
      </c>
      <c r="DK28" s="124"/>
      <c r="DL28" s="42" t="s">
        <v>233</v>
      </c>
      <c r="DM28" s="43"/>
      <c r="DN28" s="44">
        <f>SUMIFS('調査表(全体)'!$CL:$CL,'調査表(全体)'!$O:$O,$DN$1,'調査表(全体)'!$Q:$Q,$A28)</f>
        <v>0</v>
      </c>
      <c r="DO28" s="45">
        <f>SUMIFS('調査表(全体)'!$CM:$CM,'調査表(全体)'!$O:$O,$DN$1,'調査表(全体)'!$Q:$Q,$A28)</f>
        <v>0</v>
      </c>
      <c r="DP28" s="45">
        <f>SUMIFS('調査表(全体)'!$CN:$CN,'調査表(全体)'!$O:$O,$DN$1,'調査表(全体)'!$Q:$Q,$A28)</f>
        <v>0</v>
      </c>
      <c r="DQ28" s="46">
        <f>SUMIFS('調査表(全体)'!$CO:$CO,'調査表(全体)'!$O:$O,$DN$1,'調査表(全体)'!$Q:$Q,$A28)</f>
        <v>0</v>
      </c>
      <c r="DS28" s="124"/>
      <c r="DT28" s="42" t="s">
        <v>233</v>
      </c>
      <c r="DU28" s="43"/>
      <c r="DV28" s="44">
        <f>SUMIFS('調査表(全体)'!$CL:$CL,'調査表(全体)'!$O:$O,$DT$1,'調査表(全体)'!$Q:$Q,$A28)</f>
        <v>0</v>
      </c>
      <c r="DW28" s="45">
        <f>SUMIFS('調査表(全体)'!$CM:$CM,'調査表(全体)'!$O:$O,$DT$1,'調査表(全体)'!$Q:$Q,$A28)</f>
        <v>0</v>
      </c>
      <c r="DX28" s="45">
        <f>SUMIFS('調査表(全体)'!$CN:$CN,'調査表(全体)'!$O:$O,$DT$1,'調査表(全体)'!$Q:$Q,$A28)</f>
        <v>0</v>
      </c>
      <c r="DY28" s="46">
        <f>SUMIFS('調査表(全体)'!$CO:$CO,'調査表(全体)'!$O:$O,$DT$1,'調査表(全体)'!$Q:$Q,$A28)</f>
        <v>0</v>
      </c>
      <c r="EA28" s="124"/>
      <c r="EB28" s="42" t="s">
        <v>233</v>
      </c>
      <c r="EC28" s="43"/>
      <c r="ED28" s="44">
        <f>SUMIFS('調査表(全体)'!$CL:$CL,'調査表(全体)'!$O:$O,$EB$1,'調査表(全体)'!$Q:$Q,$A28)</f>
        <v>0</v>
      </c>
      <c r="EE28" s="45">
        <f>SUMIFS('調査表(全体)'!$CM:$CM,'調査表(全体)'!$O:$O,$EB$1,'調査表(全体)'!$Q:$Q,$A28)</f>
        <v>0</v>
      </c>
      <c r="EF28" s="45">
        <f>SUMIFS('調査表(全体)'!$CN:$CN,'調査表(全体)'!$O:$O,$EB$1,'調査表(全体)'!$Q:$Q,$A28)</f>
        <v>0</v>
      </c>
      <c r="EG28" s="46">
        <f>SUMIFS('調査表(全体)'!$CO:$CO,'調査表(全体)'!$O:$O,$EB$1,'調査表(全体)'!$Q:$Q,$A28)</f>
        <v>0</v>
      </c>
      <c r="EI28" s="124"/>
      <c r="EJ28" s="42" t="s">
        <v>233</v>
      </c>
      <c r="EK28" s="43"/>
      <c r="EL28" s="44">
        <f>SUMIFS('調査表(全体)'!$CL:$CL,'調査表(全体)'!$O:$O,$EJ$1,'調査表(全体)'!$Q:$Q,$A28)</f>
        <v>0</v>
      </c>
      <c r="EM28" s="45">
        <f>SUMIFS('調査表(全体)'!$CM:$CM,'調査表(全体)'!$O:$O,$EJ$1,'調査表(全体)'!$Q:$Q,$A28)</f>
        <v>0</v>
      </c>
      <c r="EN28" s="45">
        <f>SUMIFS('調査表(全体)'!$CN:$CN,'調査表(全体)'!$O:$O,$EJ$1,'調査表(全体)'!$Q:$Q,$A28)</f>
        <v>0</v>
      </c>
      <c r="EO28" s="46">
        <f>SUMIFS('調査表(全体)'!$CO:$CO,'調査表(全体)'!$O:$O,$EJ$1,'調査表(全体)'!$Q:$Q,$A28)</f>
        <v>0</v>
      </c>
      <c r="EQ28" s="124"/>
      <c r="ER28" s="42" t="s">
        <v>233</v>
      </c>
      <c r="ES28" s="43"/>
      <c r="ET28" s="44">
        <f>SUMIFS('調査表(全体)'!$CL:$CL,'調査表(全体)'!$O:$O,$ER$1,'調査表(全体)'!$Q:$Q,$A28)</f>
        <v>0</v>
      </c>
      <c r="EU28" s="45">
        <f>SUMIFS('調査表(全体)'!$CM:$CM,'調査表(全体)'!$O:$O,$ER$1,'調査表(全体)'!$Q:$Q,$A28)</f>
        <v>0</v>
      </c>
      <c r="EV28" s="45">
        <f>SUMIFS('調査表(全体)'!$CN:$CN,'調査表(全体)'!$O:$O,$ER$1,'調査表(全体)'!$Q:$Q,$A28)</f>
        <v>0</v>
      </c>
      <c r="EW28" s="46">
        <f>SUMIFS('調査表(全体)'!$CO:$CO,'調査表(全体)'!$O:$O,$ER$1,'調査表(全体)'!$Q:$Q,$A28)</f>
        <v>0</v>
      </c>
      <c r="EY28" s="124"/>
      <c r="EZ28" s="42" t="s">
        <v>233</v>
      </c>
      <c r="FA28" s="43"/>
      <c r="FB28" s="44">
        <f>SUMIFS('調査表(全体)'!$CL:$CL,'調査表(全体)'!$O:$O,$EZ$1,'調査表(全体)'!$Q:$Q,$A28)</f>
        <v>0</v>
      </c>
      <c r="FC28" s="45">
        <f>SUMIFS('調査表(全体)'!$CM:$CM,'調査表(全体)'!$O:$O,$EZ$1,'調査表(全体)'!$Q:$Q,$A28)</f>
        <v>0</v>
      </c>
      <c r="FD28" s="45">
        <f>SUMIFS('調査表(全体)'!$CN:$CN,'調査表(全体)'!$O:$O,$EZ$1,'調査表(全体)'!$Q:$Q,$A28)</f>
        <v>0</v>
      </c>
      <c r="FE28" s="46">
        <f>SUMIFS('調査表(全体)'!$CO:$CO,'調査表(全体)'!$O:$O,$EZ$1,'調査表(全体)'!$Q:$Q,$A28)</f>
        <v>0</v>
      </c>
    </row>
    <row r="29" spans="1:161" x14ac:dyDescent="0.15">
      <c r="A29" s="151">
        <v>21</v>
      </c>
      <c r="C29" s="124"/>
      <c r="D29" s="42" t="s">
        <v>234</v>
      </c>
      <c r="E29" s="43"/>
      <c r="F29" s="44">
        <f>SUMIFS('調査表(全体)'!$CL:$CL,'調査表(全体)'!$O:$O,$D$1,'調査表(全体)'!$Q:$Q,$A29)</f>
        <v>0</v>
      </c>
      <c r="G29" s="45">
        <f>SUMIFS('調査表(全体)'!$CM:$CM,'調査表(全体)'!$O:$O,$D$1,'調査表(全体)'!$Q:$Q,$A29)</f>
        <v>0</v>
      </c>
      <c r="H29" s="45">
        <f>SUMIFS('調査表(全体)'!$CN:$CN,'調査表(全体)'!$O:$O,$D$1,'調査表(全体)'!$Q:$Q,$A29)</f>
        <v>0</v>
      </c>
      <c r="I29" s="46">
        <f>SUMIFS('調査表(全体)'!$CO:$CO,'調査表(全体)'!$O:$O,$D$1,'調査表(全体)'!$Q:$Q,$A29)</f>
        <v>0</v>
      </c>
      <c r="K29" s="124"/>
      <c r="L29" s="42" t="s">
        <v>234</v>
      </c>
      <c r="M29" s="43"/>
      <c r="N29" s="44">
        <f>SUMIFS('調査表(全体)'!$CL:$CL,'調査表(全体)'!$O:$O,$L$1,'調査表(全体)'!$Q:$Q,$A29)</f>
        <v>0</v>
      </c>
      <c r="O29" s="45">
        <f>SUMIFS('調査表(全体)'!$CM:$CM,'調査表(全体)'!$O:$O,$L$1,'調査表(全体)'!$Q:$Q,$A29)</f>
        <v>0</v>
      </c>
      <c r="P29" s="45">
        <f>SUMIFS('調査表(全体)'!$CN:$CN,'調査表(全体)'!$O:$O,$L$1,'調査表(全体)'!$Q:$Q,$A29)</f>
        <v>0</v>
      </c>
      <c r="Q29" s="46">
        <f>SUMIFS('調査表(全体)'!$CO:$CO,'調査表(全体)'!$O:$O,$L$1,'調査表(全体)'!$Q:$Q,$A29)</f>
        <v>0</v>
      </c>
      <c r="R29" s="49"/>
      <c r="S29" s="124"/>
      <c r="T29" s="42" t="s">
        <v>234</v>
      </c>
      <c r="U29" s="43"/>
      <c r="V29" s="44">
        <f>SUMIFS('調査表(全体)'!$CL:$CL,'調査表(全体)'!$O:$O,$T$1,'調査表(全体)'!$Q:$Q,$A29)</f>
        <v>0</v>
      </c>
      <c r="W29" s="45">
        <f>SUMIFS('調査表(全体)'!$CM:$CM,'調査表(全体)'!$O:$O,$T$1,'調査表(全体)'!$Q:$Q,$A29)</f>
        <v>0</v>
      </c>
      <c r="X29" s="45">
        <f>SUMIFS('調査表(全体)'!$CN:$CN,'調査表(全体)'!$O:$O,$T$1,'調査表(全体)'!$Q:$Q,$A29)</f>
        <v>0</v>
      </c>
      <c r="Y29" s="46">
        <f>SUMIFS('調査表(全体)'!$CO:$CO,'調査表(全体)'!$O:$O,$T$1,'調査表(全体)'!$Q:$Q,$A29)</f>
        <v>0</v>
      </c>
      <c r="AA29" s="124"/>
      <c r="AB29" s="42" t="s">
        <v>234</v>
      </c>
      <c r="AC29" s="43"/>
      <c r="AD29" s="44">
        <f>SUMIFS('調査表(全体)'!$CL:$CL,'調査表(全体)'!$O:$O,$AB$1,'調査表(全体)'!$Q:$Q,$A29)</f>
        <v>0</v>
      </c>
      <c r="AE29" s="45">
        <f>SUMIFS('調査表(全体)'!$CM:$CM,'調査表(全体)'!$O:$O,$AB$1,'調査表(全体)'!$Q:$Q,$A29)</f>
        <v>0</v>
      </c>
      <c r="AF29" s="45">
        <f>SUMIFS('調査表(全体)'!$CN:$CN,'調査表(全体)'!$O:$O,$AB$1,'調査表(全体)'!$Q:$Q,$A29)</f>
        <v>0</v>
      </c>
      <c r="AG29" s="46">
        <f>SUMIFS('調査表(全体)'!$CO:$CO,'調査表(全体)'!$O:$O,$AB$1,'調査表(全体)'!$Q:$Q,$A29)</f>
        <v>0</v>
      </c>
      <c r="AI29" s="124"/>
      <c r="AJ29" s="42" t="s">
        <v>234</v>
      </c>
      <c r="AK29" s="43"/>
      <c r="AL29" s="44">
        <f>SUMIFS('調査表(全体)'!$CL:$CL,'調査表(全体)'!$O:$O,$AJ$1,'調査表(全体)'!$Q:$Q,$A29)</f>
        <v>0</v>
      </c>
      <c r="AM29" s="45">
        <f>SUMIFS('調査表(全体)'!$CM:$CM,'調査表(全体)'!$O:$O,$AJ$1,'調査表(全体)'!$Q:$Q,$A29)</f>
        <v>0</v>
      </c>
      <c r="AN29" s="45">
        <f>SUMIFS('調査表(全体)'!$CN:$CN,'調査表(全体)'!$O:$O,$AJ$1,'調査表(全体)'!$Q:$Q,$A29)</f>
        <v>0</v>
      </c>
      <c r="AO29" s="46">
        <f>SUMIFS('調査表(全体)'!$CO:$CO,'調査表(全体)'!$O:$O,$AJ$1,'調査表(全体)'!$Q:$Q,$A29)</f>
        <v>0</v>
      </c>
      <c r="AQ29" s="124"/>
      <c r="AR29" s="42" t="s">
        <v>234</v>
      </c>
      <c r="AS29" s="43"/>
      <c r="AT29" s="44">
        <f>SUMIFS('調査表(全体)'!$CL:$CL,'調査表(全体)'!$O:$O,$AR$1,'調査表(全体)'!$Q:$Q,$A29)</f>
        <v>0</v>
      </c>
      <c r="AU29" s="45">
        <f>SUMIFS('調査表(全体)'!$CM:$CM,'調査表(全体)'!$O:$O,$AR$1,'調査表(全体)'!$Q:$Q,$A29)</f>
        <v>0</v>
      </c>
      <c r="AV29" s="45">
        <f>SUMIFS('調査表(全体)'!$CN:$CN,'調査表(全体)'!$O:$O,$AR$1,'調査表(全体)'!$Q:$Q,$A29)</f>
        <v>0</v>
      </c>
      <c r="AW29" s="46">
        <f>SUMIFS('調査表(全体)'!$CO:$CO,'調査表(全体)'!$O:$O,$AR$1,'調査表(全体)'!$Q:$Q,$A29)</f>
        <v>0</v>
      </c>
      <c r="AY29" s="124"/>
      <c r="AZ29" s="42" t="s">
        <v>234</v>
      </c>
      <c r="BA29" s="43"/>
      <c r="BB29" s="44">
        <f>SUMIFS('調査表(全体)'!$CL:$CL,'調査表(全体)'!$O:$O,$AZ$1,'調査表(全体)'!$Q:$Q,$A29)</f>
        <v>0</v>
      </c>
      <c r="BC29" s="45">
        <f>SUMIFS('調査表(全体)'!$CM:$CM,'調査表(全体)'!$O:$O,$AZ$1,'調査表(全体)'!$Q:$Q,$A29)</f>
        <v>0</v>
      </c>
      <c r="BD29" s="45">
        <f>SUMIFS('調査表(全体)'!$CN:$CN,'調査表(全体)'!$O:$O,$AZ$1,'調査表(全体)'!$Q:$Q,$A29)</f>
        <v>0</v>
      </c>
      <c r="BE29" s="46">
        <f>SUMIFS('調査表(全体)'!$CO:$CO,'調査表(全体)'!$O:$O,$AZ$1,'調査表(全体)'!$Q:$Q,$A29)</f>
        <v>0</v>
      </c>
      <c r="BG29" s="124"/>
      <c r="BH29" s="42" t="s">
        <v>234</v>
      </c>
      <c r="BI29" s="43"/>
      <c r="BJ29" s="44">
        <f>SUMIFS('調査表(全体)'!$CL:$CL,'調査表(全体)'!$O:$O,$BH$1,'調査表(全体)'!$Q:$Q,$A29)</f>
        <v>0</v>
      </c>
      <c r="BK29" s="45">
        <f>SUMIFS('調査表(全体)'!$CM:$CM,'調査表(全体)'!$O:$O,$BH$1,'調査表(全体)'!$Q:$Q,$A29)</f>
        <v>0</v>
      </c>
      <c r="BL29" s="45">
        <f>SUMIFS('調査表(全体)'!$CN:$CN,'調査表(全体)'!$O:$O,$BH$1,'調査表(全体)'!$Q:$Q,$A29)</f>
        <v>0</v>
      </c>
      <c r="BM29" s="46">
        <f>SUMIFS('調査表(全体)'!$CO:$CO,'調査表(全体)'!$O:$O,$BH$1,'調査表(全体)'!$Q:$Q,$A29)</f>
        <v>0</v>
      </c>
      <c r="BO29" s="124"/>
      <c r="BP29" s="42" t="s">
        <v>234</v>
      </c>
      <c r="BQ29" s="43"/>
      <c r="BR29" s="44">
        <f>SUMIFS('調査表(全体)'!$CL:$CL,'調査表(全体)'!$O:$O,$BP$1,'調査表(全体)'!$Q:$Q,$A29)</f>
        <v>0</v>
      </c>
      <c r="BS29" s="45">
        <f>SUMIFS('調査表(全体)'!$CM:$CM,'調査表(全体)'!$O:$O,$BP$1,'調査表(全体)'!$Q:$Q,$A29)</f>
        <v>0</v>
      </c>
      <c r="BT29" s="45">
        <f>SUMIFS('調査表(全体)'!$CN:$CN,'調査表(全体)'!$O:$O,$BP$1,'調査表(全体)'!$Q:$Q,$A29)</f>
        <v>0</v>
      </c>
      <c r="BU29" s="46">
        <f>SUMIFS('調査表(全体)'!$CO:$CO,'調査表(全体)'!$O:$O,$BP$1,'調査表(全体)'!$Q:$Q,$A29)</f>
        <v>0</v>
      </c>
      <c r="BW29" s="124"/>
      <c r="BX29" s="42" t="s">
        <v>234</v>
      </c>
      <c r="BY29" s="43"/>
      <c r="BZ29" s="44">
        <f>SUMIFS('調査表(全体)'!$CL:$CL,'調査表(全体)'!$O:$O,$BX$1,'調査表(全体)'!$Q:$Q,$A29)</f>
        <v>0</v>
      </c>
      <c r="CA29" s="45">
        <f>SUMIFS('調査表(全体)'!$CM:$CM,'調査表(全体)'!$O:$O,$BX$1,'調査表(全体)'!$Q:$Q,$A29)</f>
        <v>0</v>
      </c>
      <c r="CB29" s="45">
        <f>SUMIFS('調査表(全体)'!$CN:$CN,'調査表(全体)'!$O:$O,$BX$1,'調査表(全体)'!$Q:$Q,$A29)</f>
        <v>0</v>
      </c>
      <c r="CC29" s="46">
        <f>SUMIFS('調査表(全体)'!$CO:$CO,'調査表(全体)'!$O:$O,$BX$1,'調査表(全体)'!$Q:$Q,$A29)</f>
        <v>0</v>
      </c>
      <c r="CE29" s="124"/>
      <c r="CF29" s="42" t="s">
        <v>234</v>
      </c>
      <c r="CG29" s="43"/>
      <c r="CH29" s="44">
        <f>SUMIFS('調査表(全体)'!$CL:$CL,'調査表(全体)'!$O:$O,$CF$1,'調査表(全体)'!$Q:$Q,$A29)</f>
        <v>0</v>
      </c>
      <c r="CI29" s="45">
        <f>SUMIFS('調査表(全体)'!$CM:$CM,'調査表(全体)'!$O:$O,$CF$1,'調査表(全体)'!$Q:$Q,$A29)</f>
        <v>0</v>
      </c>
      <c r="CJ29" s="45">
        <f>SUMIFS('調査表(全体)'!$CN:$CN,'調査表(全体)'!$O:$O,$CF$1,'調査表(全体)'!$Q:$Q,$A29)</f>
        <v>0</v>
      </c>
      <c r="CK29" s="46">
        <f>SUMIFS('調査表(全体)'!$CO:$CO,'調査表(全体)'!$O:$O,$CF$1,'調査表(全体)'!$Q:$Q,$A29)</f>
        <v>0</v>
      </c>
      <c r="CM29" s="124"/>
      <c r="CN29" s="42" t="s">
        <v>234</v>
      </c>
      <c r="CO29" s="43"/>
      <c r="CP29" s="44">
        <f>SUMIFS('調査表(全体)'!$CL:$CL,'調査表(全体)'!$O:$O,$CN$1,'調査表(全体)'!$Q:$Q,$A29)</f>
        <v>0</v>
      </c>
      <c r="CQ29" s="45">
        <f>SUMIFS('調査表(全体)'!$CM:$CM,'調査表(全体)'!$O:$O,$CN$1,'調査表(全体)'!$Q:$Q,$A29)</f>
        <v>0</v>
      </c>
      <c r="CR29" s="45">
        <f>SUMIFS('調査表(全体)'!$CN:$CN,'調査表(全体)'!$O:$O,$CN$1,'調査表(全体)'!$Q:$Q,$A29)</f>
        <v>0</v>
      </c>
      <c r="CS29" s="46">
        <f>SUMIFS('調査表(全体)'!$CO:$CO,'調査表(全体)'!$O:$O,$CN$1,'調査表(全体)'!$Q:$Q,$A29)</f>
        <v>0</v>
      </c>
      <c r="CU29" s="124"/>
      <c r="CV29" s="42" t="s">
        <v>234</v>
      </c>
      <c r="CW29" s="43"/>
      <c r="CX29" s="44">
        <f>SUMIFS('調査表(全体)'!$CL:$CL,'調査表(全体)'!$O:$O,$CV$1,'調査表(全体)'!$Q:$Q,$A29)</f>
        <v>0</v>
      </c>
      <c r="CY29" s="45">
        <f>SUMIFS('調査表(全体)'!$CM:$CM,'調査表(全体)'!$O:$O,$CV$1,'調査表(全体)'!$Q:$Q,$A29)</f>
        <v>0</v>
      </c>
      <c r="CZ29" s="45">
        <f>SUMIFS('調査表(全体)'!$CN:$CN,'調査表(全体)'!$O:$O,$CV$1,'調査表(全体)'!$Q:$Q,$A29)</f>
        <v>0</v>
      </c>
      <c r="DA29" s="46">
        <f>SUMIFS('調査表(全体)'!$CO:$CO,'調査表(全体)'!$O:$O,$CV$1,'調査表(全体)'!$Q:$Q,$A29)</f>
        <v>0</v>
      </c>
      <c r="DC29" s="124"/>
      <c r="DD29" s="42" t="s">
        <v>234</v>
      </c>
      <c r="DE29" s="43"/>
      <c r="DF29" s="44">
        <f>SUMIFS('調査表(全体)'!$CL:$CL,'調査表(全体)'!$O:$O,$DD$1,'調査表(全体)'!$Q:$Q,$A29)</f>
        <v>0</v>
      </c>
      <c r="DG29" s="45">
        <f>SUMIFS('調査表(全体)'!$CM:$CM,'調査表(全体)'!$O:$O,$DD$1,'調査表(全体)'!$Q:$Q,$A29)</f>
        <v>0</v>
      </c>
      <c r="DH29" s="45">
        <f>SUMIFS('調査表(全体)'!$CN:$CN,'調査表(全体)'!$O:$O,$DD$1,'調査表(全体)'!$Q:$Q,$A29)</f>
        <v>0</v>
      </c>
      <c r="DI29" s="46">
        <f>SUMIFS('調査表(全体)'!$CO:$CO,'調査表(全体)'!$O:$O,$DD$1,'調査表(全体)'!$Q:$Q,$A29)</f>
        <v>0</v>
      </c>
      <c r="DK29" s="124"/>
      <c r="DL29" s="42" t="s">
        <v>234</v>
      </c>
      <c r="DM29" s="43"/>
      <c r="DN29" s="44">
        <f>SUMIFS('調査表(全体)'!$CL:$CL,'調査表(全体)'!$O:$O,$DN$1,'調査表(全体)'!$Q:$Q,$A29)</f>
        <v>0</v>
      </c>
      <c r="DO29" s="45">
        <f>SUMIFS('調査表(全体)'!$CM:$CM,'調査表(全体)'!$O:$O,$DN$1,'調査表(全体)'!$Q:$Q,$A29)</f>
        <v>0</v>
      </c>
      <c r="DP29" s="45">
        <f>SUMIFS('調査表(全体)'!$CN:$CN,'調査表(全体)'!$O:$O,$DN$1,'調査表(全体)'!$Q:$Q,$A29)</f>
        <v>0</v>
      </c>
      <c r="DQ29" s="46">
        <f>SUMIFS('調査表(全体)'!$CO:$CO,'調査表(全体)'!$O:$O,$DN$1,'調査表(全体)'!$Q:$Q,$A29)</f>
        <v>0</v>
      </c>
      <c r="DS29" s="124"/>
      <c r="DT29" s="42" t="s">
        <v>234</v>
      </c>
      <c r="DU29" s="43"/>
      <c r="DV29" s="44">
        <f>SUMIFS('調査表(全体)'!$CL:$CL,'調査表(全体)'!$O:$O,$DT$1,'調査表(全体)'!$Q:$Q,$A29)</f>
        <v>0</v>
      </c>
      <c r="DW29" s="45">
        <f>SUMIFS('調査表(全体)'!$CM:$CM,'調査表(全体)'!$O:$O,$DT$1,'調査表(全体)'!$Q:$Q,$A29)</f>
        <v>0</v>
      </c>
      <c r="DX29" s="45">
        <f>SUMIFS('調査表(全体)'!$CN:$CN,'調査表(全体)'!$O:$O,$DT$1,'調査表(全体)'!$Q:$Q,$A29)</f>
        <v>0</v>
      </c>
      <c r="DY29" s="46">
        <f>SUMIFS('調査表(全体)'!$CO:$CO,'調査表(全体)'!$O:$O,$DT$1,'調査表(全体)'!$Q:$Q,$A29)</f>
        <v>0</v>
      </c>
      <c r="EA29" s="124"/>
      <c r="EB29" s="42" t="s">
        <v>234</v>
      </c>
      <c r="EC29" s="43"/>
      <c r="ED29" s="44">
        <f>SUMIFS('調査表(全体)'!$CL:$CL,'調査表(全体)'!$O:$O,$EB$1,'調査表(全体)'!$Q:$Q,$A29)</f>
        <v>0</v>
      </c>
      <c r="EE29" s="45">
        <f>SUMIFS('調査表(全体)'!$CM:$CM,'調査表(全体)'!$O:$O,$EB$1,'調査表(全体)'!$Q:$Q,$A29)</f>
        <v>0</v>
      </c>
      <c r="EF29" s="45">
        <f>SUMIFS('調査表(全体)'!$CN:$CN,'調査表(全体)'!$O:$O,$EB$1,'調査表(全体)'!$Q:$Q,$A29)</f>
        <v>0</v>
      </c>
      <c r="EG29" s="46">
        <f>SUMIFS('調査表(全体)'!$CO:$CO,'調査表(全体)'!$O:$O,$EB$1,'調査表(全体)'!$Q:$Q,$A29)</f>
        <v>0</v>
      </c>
      <c r="EI29" s="124"/>
      <c r="EJ29" s="42" t="s">
        <v>234</v>
      </c>
      <c r="EK29" s="43"/>
      <c r="EL29" s="44">
        <f>SUMIFS('調査表(全体)'!$CL:$CL,'調査表(全体)'!$O:$O,$EJ$1,'調査表(全体)'!$Q:$Q,$A29)</f>
        <v>0</v>
      </c>
      <c r="EM29" s="45">
        <f>SUMIFS('調査表(全体)'!$CM:$CM,'調査表(全体)'!$O:$O,$EJ$1,'調査表(全体)'!$Q:$Q,$A29)</f>
        <v>0</v>
      </c>
      <c r="EN29" s="45">
        <f>SUMIFS('調査表(全体)'!$CN:$CN,'調査表(全体)'!$O:$O,$EJ$1,'調査表(全体)'!$Q:$Q,$A29)</f>
        <v>0</v>
      </c>
      <c r="EO29" s="46">
        <f>SUMIFS('調査表(全体)'!$CO:$CO,'調査表(全体)'!$O:$O,$EJ$1,'調査表(全体)'!$Q:$Q,$A29)</f>
        <v>0</v>
      </c>
      <c r="EQ29" s="124"/>
      <c r="ER29" s="42" t="s">
        <v>234</v>
      </c>
      <c r="ES29" s="43"/>
      <c r="ET29" s="44">
        <f>SUMIFS('調査表(全体)'!$CL:$CL,'調査表(全体)'!$O:$O,$ER$1,'調査表(全体)'!$Q:$Q,$A29)</f>
        <v>0</v>
      </c>
      <c r="EU29" s="45">
        <f>SUMIFS('調査表(全体)'!$CM:$CM,'調査表(全体)'!$O:$O,$ER$1,'調査表(全体)'!$Q:$Q,$A29)</f>
        <v>0</v>
      </c>
      <c r="EV29" s="45">
        <f>SUMIFS('調査表(全体)'!$CN:$CN,'調査表(全体)'!$O:$O,$ER$1,'調査表(全体)'!$Q:$Q,$A29)</f>
        <v>0</v>
      </c>
      <c r="EW29" s="46">
        <f>SUMIFS('調査表(全体)'!$CO:$CO,'調査表(全体)'!$O:$O,$ER$1,'調査表(全体)'!$Q:$Q,$A29)</f>
        <v>0</v>
      </c>
      <c r="EY29" s="124"/>
      <c r="EZ29" s="42" t="s">
        <v>234</v>
      </c>
      <c r="FA29" s="43"/>
      <c r="FB29" s="44">
        <f>SUMIFS('調査表(全体)'!$CL:$CL,'調査表(全体)'!$O:$O,$EZ$1,'調査表(全体)'!$Q:$Q,$A29)</f>
        <v>0</v>
      </c>
      <c r="FC29" s="45">
        <f>SUMIFS('調査表(全体)'!$CM:$CM,'調査表(全体)'!$O:$O,$EZ$1,'調査表(全体)'!$Q:$Q,$A29)</f>
        <v>0</v>
      </c>
      <c r="FD29" s="45">
        <f>SUMIFS('調査表(全体)'!$CN:$CN,'調査表(全体)'!$O:$O,$EZ$1,'調査表(全体)'!$Q:$Q,$A29)</f>
        <v>0</v>
      </c>
      <c r="FE29" s="46">
        <f>SUMIFS('調査表(全体)'!$CO:$CO,'調査表(全体)'!$O:$O,$EZ$1,'調査表(全体)'!$Q:$Q,$A29)</f>
        <v>0</v>
      </c>
    </row>
    <row r="30" spans="1:161" x14ac:dyDescent="0.15">
      <c r="A30" s="151">
        <v>22</v>
      </c>
      <c r="C30" s="124"/>
      <c r="D30" s="42" t="s">
        <v>235</v>
      </c>
      <c r="E30" s="43"/>
      <c r="F30" s="44">
        <f>SUMIFS('調査表(全体)'!$CL:$CL,'調査表(全体)'!$O:$O,$D$1,'調査表(全体)'!$Q:$Q,$A30)</f>
        <v>0</v>
      </c>
      <c r="G30" s="45">
        <f>SUMIFS('調査表(全体)'!$CM:$CM,'調査表(全体)'!$O:$O,$D$1,'調査表(全体)'!$Q:$Q,$A30)</f>
        <v>0</v>
      </c>
      <c r="H30" s="45">
        <f>SUMIFS('調査表(全体)'!$CN:$CN,'調査表(全体)'!$O:$O,$D$1,'調査表(全体)'!$Q:$Q,$A30)</f>
        <v>0</v>
      </c>
      <c r="I30" s="46">
        <f>SUMIFS('調査表(全体)'!$CO:$CO,'調査表(全体)'!$O:$O,$D$1,'調査表(全体)'!$Q:$Q,$A30)</f>
        <v>0</v>
      </c>
      <c r="K30" s="124"/>
      <c r="L30" s="42" t="s">
        <v>235</v>
      </c>
      <c r="M30" s="43"/>
      <c r="N30" s="44">
        <f>SUMIFS('調査表(全体)'!$CL:$CL,'調査表(全体)'!$O:$O,$L$1,'調査表(全体)'!$Q:$Q,$A30)</f>
        <v>0</v>
      </c>
      <c r="O30" s="45">
        <f>SUMIFS('調査表(全体)'!$CM:$CM,'調査表(全体)'!$O:$O,$L$1,'調査表(全体)'!$Q:$Q,$A30)</f>
        <v>0</v>
      </c>
      <c r="P30" s="45">
        <f>SUMIFS('調査表(全体)'!$CN:$CN,'調査表(全体)'!$O:$O,$L$1,'調査表(全体)'!$Q:$Q,$A30)</f>
        <v>0</v>
      </c>
      <c r="Q30" s="46">
        <f>SUMIFS('調査表(全体)'!$CO:$CO,'調査表(全体)'!$O:$O,$L$1,'調査表(全体)'!$Q:$Q,$A30)</f>
        <v>0</v>
      </c>
      <c r="R30" s="49"/>
      <c r="S30" s="124"/>
      <c r="T30" s="42" t="s">
        <v>235</v>
      </c>
      <c r="U30" s="43"/>
      <c r="V30" s="44">
        <f>SUMIFS('調査表(全体)'!$CL:$CL,'調査表(全体)'!$O:$O,$T$1,'調査表(全体)'!$Q:$Q,$A30)</f>
        <v>0</v>
      </c>
      <c r="W30" s="45">
        <f>SUMIFS('調査表(全体)'!$CM:$CM,'調査表(全体)'!$O:$O,$T$1,'調査表(全体)'!$Q:$Q,$A30)</f>
        <v>0</v>
      </c>
      <c r="X30" s="45">
        <f>SUMIFS('調査表(全体)'!$CN:$CN,'調査表(全体)'!$O:$O,$T$1,'調査表(全体)'!$Q:$Q,$A30)</f>
        <v>0</v>
      </c>
      <c r="Y30" s="46">
        <f>SUMIFS('調査表(全体)'!$CO:$CO,'調査表(全体)'!$O:$O,$T$1,'調査表(全体)'!$Q:$Q,$A30)</f>
        <v>0</v>
      </c>
      <c r="AA30" s="124"/>
      <c r="AB30" s="42" t="s">
        <v>235</v>
      </c>
      <c r="AC30" s="43"/>
      <c r="AD30" s="44">
        <f>SUMIFS('調査表(全体)'!$CL:$CL,'調査表(全体)'!$O:$O,$AB$1,'調査表(全体)'!$Q:$Q,$A30)</f>
        <v>0</v>
      </c>
      <c r="AE30" s="45">
        <f>SUMIFS('調査表(全体)'!$CM:$CM,'調査表(全体)'!$O:$O,$AB$1,'調査表(全体)'!$Q:$Q,$A30)</f>
        <v>0</v>
      </c>
      <c r="AF30" s="45">
        <f>SUMIFS('調査表(全体)'!$CN:$CN,'調査表(全体)'!$O:$O,$AB$1,'調査表(全体)'!$Q:$Q,$A30)</f>
        <v>0</v>
      </c>
      <c r="AG30" s="46">
        <f>SUMIFS('調査表(全体)'!$CO:$CO,'調査表(全体)'!$O:$O,$AB$1,'調査表(全体)'!$Q:$Q,$A30)</f>
        <v>0</v>
      </c>
      <c r="AI30" s="124"/>
      <c r="AJ30" s="42" t="s">
        <v>235</v>
      </c>
      <c r="AK30" s="43"/>
      <c r="AL30" s="44">
        <f>SUMIFS('調査表(全体)'!$CL:$CL,'調査表(全体)'!$O:$O,$AJ$1,'調査表(全体)'!$Q:$Q,$A30)</f>
        <v>0</v>
      </c>
      <c r="AM30" s="45">
        <f>SUMIFS('調査表(全体)'!$CM:$CM,'調査表(全体)'!$O:$O,$AJ$1,'調査表(全体)'!$Q:$Q,$A30)</f>
        <v>0</v>
      </c>
      <c r="AN30" s="45">
        <f>SUMIFS('調査表(全体)'!$CN:$CN,'調査表(全体)'!$O:$O,$AJ$1,'調査表(全体)'!$Q:$Q,$A30)</f>
        <v>0</v>
      </c>
      <c r="AO30" s="46">
        <f>SUMIFS('調査表(全体)'!$CO:$CO,'調査表(全体)'!$O:$O,$AJ$1,'調査表(全体)'!$Q:$Q,$A30)</f>
        <v>0</v>
      </c>
      <c r="AQ30" s="124"/>
      <c r="AR30" s="42" t="s">
        <v>235</v>
      </c>
      <c r="AS30" s="43"/>
      <c r="AT30" s="44">
        <f>SUMIFS('調査表(全体)'!$CL:$CL,'調査表(全体)'!$O:$O,$AR$1,'調査表(全体)'!$Q:$Q,$A30)</f>
        <v>0</v>
      </c>
      <c r="AU30" s="45">
        <f>SUMIFS('調査表(全体)'!$CM:$CM,'調査表(全体)'!$O:$O,$AR$1,'調査表(全体)'!$Q:$Q,$A30)</f>
        <v>0</v>
      </c>
      <c r="AV30" s="45">
        <f>SUMIFS('調査表(全体)'!$CN:$CN,'調査表(全体)'!$O:$O,$AR$1,'調査表(全体)'!$Q:$Q,$A30)</f>
        <v>0</v>
      </c>
      <c r="AW30" s="46">
        <f>SUMIFS('調査表(全体)'!$CO:$CO,'調査表(全体)'!$O:$O,$AR$1,'調査表(全体)'!$Q:$Q,$A30)</f>
        <v>0</v>
      </c>
      <c r="AY30" s="124"/>
      <c r="AZ30" s="42" t="s">
        <v>235</v>
      </c>
      <c r="BA30" s="43"/>
      <c r="BB30" s="44">
        <f>SUMIFS('調査表(全体)'!$CL:$CL,'調査表(全体)'!$O:$O,$AZ$1,'調査表(全体)'!$Q:$Q,$A30)</f>
        <v>0</v>
      </c>
      <c r="BC30" s="45">
        <f>SUMIFS('調査表(全体)'!$CM:$CM,'調査表(全体)'!$O:$O,$AZ$1,'調査表(全体)'!$Q:$Q,$A30)</f>
        <v>0</v>
      </c>
      <c r="BD30" s="45">
        <f>SUMIFS('調査表(全体)'!$CN:$CN,'調査表(全体)'!$O:$O,$AZ$1,'調査表(全体)'!$Q:$Q,$A30)</f>
        <v>0</v>
      </c>
      <c r="BE30" s="46">
        <f>SUMIFS('調査表(全体)'!$CO:$CO,'調査表(全体)'!$O:$O,$AZ$1,'調査表(全体)'!$Q:$Q,$A30)</f>
        <v>0</v>
      </c>
      <c r="BG30" s="124"/>
      <c r="BH30" s="42" t="s">
        <v>235</v>
      </c>
      <c r="BI30" s="43"/>
      <c r="BJ30" s="44">
        <f>SUMIFS('調査表(全体)'!$CL:$CL,'調査表(全体)'!$O:$O,$BH$1,'調査表(全体)'!$Q:$Q,$A30)</f>
        <v>0</v>
      </c>
      <c r="BK30" s="45">
        <f>SUMIFS('調査表(全体)'!$CM:$CM,'調査表(全体)'!$O:$O,$BH$1,'調査表(全体)'!$Q:$Q,$A30)</f>
        <v>0</v>
      </c>
      <c r="BL30" s="45">
        <f>SUMIFS('調査表(全体)'!$CN:$CN,'調査表(全体)'!$O:$O,$BH$1,'調査表(全体)'!$Q:$Q,$A30)</f>
        <v>0</v>
      </c>
      <c r="BM30" s="46">
        <f>SUMIFS('調査表(全体)'!$CO:$CO,'調査表(全体)'!$O:$O,$BH$1,'調査表(全体)'!$Q:$Q,$A30)</f>
        <v>0</v>
      </c>
      <c r="BO30" s="124"/>
      <c r="BP30" s="42" t="s">
        <v>235</v>
      </c>
      <c r="BQ30" s="43"/>
      <c r="BR30" s="44">
        <f>SUMIFS('調査表(全体)'!$CL:$CL,'調査表(全体)'!$O:$O,$BP$1,'調査表(全体)'!$Q:$Q,$A30)</f>
        <v>0</v>
      </c>
      <c r="BS30" s="45">
        <f>SUMIFS('調査表(全体)'!$CM:$CM,'調査表(全体)'!$O:$O,$BP$1,'調査表(全体)'!$Q:$Q,$A30)</f>
        <v>0</v>
      </c>
      <c r="BT30" s="45">
        <f>SUMIFS('調査表(全体)'!$CN:$CN,'調査表(全体)'!$O:$O,$BP$1,'調査表(全体)'!$Q:$Q,$A30)</f>
        <v>0</v>
      </c>
      <c r="BU30" s="46">
        <f>SUMIFS('調査表(全体)'!$CO:$CO,'調査表(全体)'!$O:$O,$BP$1,'調査表(全体)'!$Q:$Q,$A30)</f>
        <v>0</v>
      </c>
      <c r="BW30" s="124"/>
      <c r="BX30" s="42" t="s">
        <v>235</v>
      </c>
      <c r="BY30" s="43"/>
      <c r="BZ30" s="44">
        <f>SUMIFS('調査表(全体)'!$CL:$CL,'調査表(全体)'!$O:$O,$BX$1,'調査表(全体)'!$Q:$Q,$A30)</f>
        <v>0</v>
      </c>
      <c r="CA30" s="45">
        <f>SUMIFS('調査表(全体)'!$CM:$CM,'調査表(全体)'!$O:$O,$BX$1,'調査表(全体)'!$Q:$Q,$A30)</f>
        <v>0</v>
      </c>
      <c r="CB30" s="45">
        <f>SUMIFS('調査表(全体)'!$CN:$CN,'調査表(全体)'!$O:$O,$BX$1,'調査表(全体)'!$Q:$Q,$A30)</f>
        <v>0</v>
      </c>
      <c r="CC30" s="46">
        <f>SUMIFS('調査表(全体)'!$CO:$CO,'調査表(全体)'!$O:$O,$BX$1,'調査表(全体)'!$Q:$Q,$A30)</f>
        <v>0</v>
      </c>
      <c r="CE30" s="124"/>
      <c r="CF30" s="42" t="s">
        <v>235</v>
      </c>
      <c r="CG30" s="43"/>
      <c r="CH30" s="44">
        <f>SUMIFS('調査表(全体)'!$CL:$CL,'調査表(全体)'!$O:$O,$CF$1,'調査表(全体)'!$Q:$Q,$A30)</f>
        <v>0</v>
      </c>
      <c r="CI30" s="45">
        <f>SUMIFS('調査表(全体)'!$CM:$CM,'調査表(全体)'!$O:$O,$CF$1,'調査表(全体)'!$Q:$Q,$A30)</f>
        <v>0</v>
      </c>
      <c r="CJ30" s="45">
        <f>SUMIFS('調査表(全体)'!$CN:$CN,'調査表(全体)'!$O:$O,$CF$1,'調査表(全体)'!$Q:$Q,$A30)</f>
        <v>0</v>
      </c>
      <c r="CK30" s="46">
        <f>SUMIFS('調査表(全体)'!$CO:$CO,'調査表(全体)'!$O:$O,$CF$1,'調査表(全体)'!$Q:$Q,$A30)</f>
        <v>0</v>
      </c>
      <c r="CM30" s="124"/>
      <c r="CN30" s="42" t="s">
        <v>235</v>
      </c>
      <c r="CO30" s="43"/>
      <c r="CP30" s="44">
        <f>SUMIFS('調査表(全体)'!$CL:$CL,'調査表(全体)'!$O:$O,$CN$1,'調査表(全体)'!$Q:$Q,$A30)</f>
        <v>0</v>
      </c>
      <c r="CQ30" s="45">
        <f>SUMIFS('調査表(全体)'!$CM:$CM,'調査表(全体)'!$O:$O,$CN$1,'調査表(全体)'!$Q:$Q,$A30)</f>
        <v>0</v>
      </c>
      <c r="CR30" s="45">
        <f>SUMIFS('調査表(全体)'!$CN:$CN,'調査表(全体)'!$O:$O,$CN$1,'調査表(全体)'!$Q:$Q,$A30)</f>
        <v>0</v>
      </c>
      <c r="CS30" s="46">
        <f>SUMIFS('調査表(全体)'!$CO:$CO,'調査表(全体)'!$O:$O,$CN$1,'調査表(全体)'!$Q:$Q,$A30)</f>
        <v>0</v>
      </c>
      <c r="CU30" s="124"/>
      <c r="CV30" s="42" t="s">
        <v>235</v>
      </c>
      <c r="CW30" s="43"/>
      <c r="CX30" s="44">
        <f>SUMIFS('調査表(全体)'!$CL:$CL,'調査表(全体)'!$O:$O,$CV$1,'調査表(全体)'!$Q:$Q,$A30)</f>
        <v>0</v>
      </c>
      <c r="CY30" s="45">
        <f>SUMIFS('調査表(全体)'!$CM:$CM,'調査表(全体)'!$O:$O,$CV$1,'調査表(全体)'!$Q:$Q,$A30)</f>
        <v>0</v>
      </c>
      <c r="CZ30" s="45">
        <f>SUMIFS('調査表(全体)'!$CN:$CN,'調査表(全体)'!$O:$O,$CV$1,'調査表(全体)'!$Q:$Q,$A30)</f>
        <v>0</v>
      </c>
      <c r="DA30" s="46">
        <f>SUMIFS('調査表(全体)'!$CO:$CO,'調査表(全体)'!$O:$O,$CV$1,'調査表(全体)'!$Q:$Q,$A30)</f>
        <v>0</v>
      </c>
      <c r="DC30" s="124"/>
      <c r="DD30" s="42" t="s">
        <v>235</v>
      </c>
      <c r="DE30" s="43"/>
      <c r="DF30" s="44">
        <f>SUMIFS('調査表(全体)'!$CL:$CL,'調査表(全体)'!$O:$O,$DD$1,'調査表(全体)'!$Q:$Q,$A30)</f>
        <v>0</v>
      </c>
      <c r="DG30" s="45">
        <f>SUMIFS('調査表(全体)'!$CM:$CM,'調査表(全体)'!$O:$O,$DD$1,'調査表(全体)'!$Q:$Q,$A30)</f>
        <v>0</v>
      </c>
      <c r="DH30" s="45">
        <f>SUMIFS('調査表(全体)'!$CN:$CN,'調査表(全体)'!$O:$O,$DD$1,'調査表(全体)'!$Q:$Q,$A30)</f>
        <v>0</v>
      </c>
      <c r="DI30" s="46">
        <f>SUMIFS('調査表(全体)'!$CO:$CO,'調査表(全体)'!$O:$O,$DD$1,'調査表(全体)'!$Q:$Q,$A30)</f>
        <v>0</v>
      </c>
      <c r="DK30" s="124"/>
      <c r="DL30" s="42" t="s">
        <v>235</v>
      </c>
      <c r="DM30" s="43"/>
      <c r="DN30" s="44">
        <f>SUMIFS('調査表(全体)'!$CL:$CL,'調査表(全体)'!$O:$O,$DN$1,'調査表(全体)'!$Q:$Q,$A30)</f>
        <v>0</v>
      </c>
      <c r="DO30" s="45">
        <f>SUMIFS('調査表(全体)'!$CM:$CM,'調査表(全体)'!$O:$O,$DN$1,'調査表(全体)'!$Q:$Q,$A30)</f>
        <v>0</v>
      </c>
      <c r="DP30" s="45">
        <f>SUMIFS('調査表(全体)'!$CN:$CN,'調査表(全体)'!$O:$O,$DN$1,'調査表(全体)'!$Q:$Q,$A30)</f>
        <v>0</v>
      </c>
      <c r="DQ30" s="46">
        <f>SUMIFS('調査表(全体)'!$CO:$CO,'調査表(全体)'!$O:$O,$DN$1,'調査表(全体)'!$Q:$Q,$A30)</f>
        <v>0</v>
      </c>
      <c r="DS30" s="124"/>
      <c r="DT30" s="42" t="s">
        <v>235</v>
      </c>
      <c r="DU30" s="43"/>
      <c r="DV30" s="44">
        <f>SUMIFS('調査表(全体)'!$CL:$CL,'調査表(全体)'!$O:$O,$DT$1,'調査表(全体)'!$Q:$Q,$A30)</f>
        <v>0</v>
      </c>
      <c r="DW30" s="45">
        <f>SUMIFS('調査表(全体)'!$CM:$CM,'調査表(全体)'!$O:$O,$DT$1,'調査表(全体)'!$Q:$Q,$A30)</f>
        <v>0</v>
      </c>
      <c r="DX30" s="45">
        <f>SUMIFS('調査表(全体)'!$CN:$CN,'調査表(全体)'!$O:$O,$DT$1,'調査表(全体)'!$Q:$Q,$A30)</f>
        <v>0</v>
      </c>
      <c r="DY30" s="46">
        <f>SUMIFS('調査表(全体)'!$CO:$CO,'調査表(全体)'!$O:$O,$DT$1,'調査表(全体)'!$Q:$Q,$A30)</f>
        <v>0</v>
      </c>
      <c r="EA30" s="124"/>
      <c r="EB30" s="42" t="s">
        <v>235</v>
      </c>
      <c r="EC30" s="43"/>
      <c r="ED30" s="44">
        <f>SUMIFS('調査表(全体)'!$CL:$CL,'調査表(全体)'!$O:$O,$EB$1,'調査表(全体)'!$Q:$Q,$A30)</f>
        <v>0</v>
      </c>
      <c r="EE30" s="45">
        <f>SUMIFS('調査表(全体)'!$CM:$CM,'調査表(全体)'!$O:$O,$EB$1,'調査表(全体)'!$Q:$Q,$A30)</f>
        <v>0</v>
      </c>
      <c r="EF30" s="45">
        <f>SUMIFS('調査表(全体)'!$CN:$CN,'調査表(全体)'!$O:$O,$EB$1,'調査表(全体)'!$Q:$Q,$A30)</f>
        <v>0</v>
      </c>
      <c r="EG30" s="46">
        <f>SUMIFS('調査表(全体)'!$CO:$CO,'調査表(全体)'!$O:$O,$EB$1,'調査表(全体)'!$Q:$Q,$A30)</f>
        <v>0</v>
      </c>
      <c r="EI30" s="124"/>
      <c r="EJ30" s="42" t="s">
        <v>235</v>
      </c>
      <c r="EK30" s="43"/>
      <c r="EL30" s="44">
        <f>SUMIFS('調査表(全体)'!$CL:$CL,'調査表(全体)'!$O:$O,$EJ$1,'調査表(全体)'!$Q:$Q,$A30)</f>
        <v>0</v>
      </c>
      <c r="EM30" s="45">
        <f>SUMIFS('調査表(全体)'!$CM:$CM,'調査表(全体)'!$O:$O,$EJ$1,'調査表(全体)'!$Q:$Q,$A30)</f>
        <v>0</v>
      </c>
      <c r="EN30" s="45">
        <f>SUMIFS('調査表(全体)'!$CN:$CN,'調査表(全体)'!$O:$O,$EJ$1,'調査表(全体)'!$Q:$Q,$A30)</f>
        <v>0</v>
      </c>
      <c r="EO30" s="46">
        <f>SUMIFS('調査表(全体)'!$CO:$CO,'調査表(全体)'!$O:$O,$EJ$1,'調査表(全体)'!$Q:$Q,$A30)</f>
        <v>0</v>
      </c>
      <c r="EQ30" s="124"/>
      <c r="ER30" s="42" t="s">
        <v>235</v>
      </c>
      <c r="ES30" s="43"/>
      <c r="ET30" s="44">
        <f>SUMIFS('調査表(全体)'!$CL:$CL,'調査表(全体)'!$O:$O,$ER$1,'調査表(全体)'!$Q:$Q,$A30)</f>
        <v>0</v>
      </c>
      <c r="EU30" s="45">
        <f>SUMIFS('調査表(全体)'!$CM:$CM,'調査表(全体)'!$O:$O,$ER$1,'調査表(全体)'!$Q:$Q,$A30)</f>
        <v>0</v>
      </c>
      <c r="EV30" s="45">
        <f>SUMIFS('調査表(全体)'!$CN:$CN,'調査表(全体)'!$O:$O,$ER$1,'調査表(全体)'!$Q:$Q,$A30)</f>
        <v>0</v>
      </c>
      <c r="EW30" s="46">
        <f>SUMIFS('調査表(全体)'!$CO:$CO,'調査表(全体)'!$O:$O,$ER$1,'調査表(全体)'!$Q:$Q,$A30)</f>
        <v>0</v>
      </c>
      <c r="EY30" s="124"/>
      <c r="EZ30" s="42" t="s">
        <v>235</v>
      </c>
      <c r="FA30" s="43"/>
      <c r="FB30" s="44">
        <f>SUMIFS('調査表(全体)'!$CL:$CL,'調査表(全体)'!$O:$O,$EZ$1,'調査表(全体)'!$Q:$Q,$A30)</f>
        <v>0</v>
      </c>
      <c r="FC30" s="45">
        <f>SUMIFS('調査表(全体)'!$CM:$CM,'調査表(全体)'!$O:$O,$EZ$1,'調査表(全体)'!$Q:$Q,$A30)</f>
        <v>0</v>
      </c>
      <c r="FD30" s="45">
        <f>SUMIFS('調査表(全体)'!$CN:$CN,'調査表(全体)'!$O:$O,$EZ$1,'調査表(全体)'!$Q:$Q,$A30)</f>
        <v>0</v>
      </c>
      <c r="FE30" s="46">
        <f>SUMIFS('調査表(全体)'!$CO:$CO,'調査表(全体)'!$O:$O,$EZ$1,'調査表(全体)'!$Q:$Q,$A30)</f>
        <v>0</v>
      </c>
    </row>
    <row r="31" spans="1:161" ht="14.25" thickBot="1" x14ac:dyDescent="0.2">
      <c r="A31" s="151">
        <v>23</v>
      </c>
      <c r="C31" s="127"/>
      <c r="D31" s="65" t="s">
        <v>224</v>
      </c>
      <c r="E31" s="66"/>
      <c r="F31" s="44">
        <f>SUMIFS('調査表(全体)'!$CL:$CL,'調査表(全体)'!$O:$O,$D$1,'調査表(全体)'!$Q:$Q,$A31)</f>
        <v>0</v>
      </c>
      <c r="G31" s="45">
        <f>SUMIFS('調査表(全体)'!$CM:$CM,'調査表(全体)'!$O:$O,$D$1,'調査表(全体)'!$Q:$Q,$A31)</f>
        <v>0</v>
      </c>
      <c r="H31" s="45">
        <f>SUMIFS('調査表(全体)'!$CN:$CN,'調査表(全体)'!$O:$O,$D$1,'調査表(全体)'!$Q:$Q,$A31)</f>
        <v>0</v>
      </c>
      <c r="I31" s="46">
        <f>SUMIFS('調査表(全体)'!$CO:$CO,'調査表(全体)'!$O:$O,$D$1,'調査表(全体)'!$Q:$Q,$A31)</f>
        <v>0</v>
      </c>
      <c r="K31" s="127"/>
      <c r="L31" s="65" t="s">
        <v>224</v>
      </c>
      <c r="M31" s="66"/>
      <c r="N31" s="44">
        <f>SUMIFS('調査表(全体)'!$CL:$CL,'調査表(全体)'!$O:$O,$L$1,'調査表(全体)'!$Q:$Q,$A31)</f>
        <v>0</v>
      </c>
      <c r="O31" s="45">
        <f>SUMIFS('調査表(全体)'!$CM:$CM,'調査表(全体)'!$O:$O,$L$1,'調査表(全体)'!$Q:$Q,$A31)</f>
        <v>0</v>
      </c>
      <c r="P31" s="45">
        <f>SUMIFS('調査表(全体)'!$CN:$CN,'調査表(全体)'!$O:$O,$L$1,'調査表(全体)'!$Q:$Q,$A31)</f>
        <v>0</v>
      </c>
      <c r="Q31" s="46">
        <f>SUMIFS('調査表(全体)'!$CO:$CO,'調査表(全体)'!$O:$O,$L$1,'調査表(全体)'!$Q:$Q,$A31)</f>
        <v>0</v>
      </c>
      <c r="R31" s="49"/>
      <c r="S31" s="127"/>
      <c r="T31" s="65" t="s">
        <v>224</v>
      </c>
      <c r="U31" s="66"/>
      <c r="V31" s="44">
        <f>SUMIFS('調査表(全体)'!$CL:$CL,'調査表(全体)'!$O:$O,$T$1,'調査表(全体)'!$Q:$Q,$A31)</f>
        <v>0</v>
      </c>
      <c r="W31" s="45">
        <f>SUMIFS('調査表(全体)'!$CM:$CM,'調査表(全体)'!$O:$O,$T$1,'調査表(全体)'!$Q:$Q,$A31)</f>
        <v>0</v>
      </c>
      <c r="X31" s="45">
        <f>SUMIFS('調査表(全体)'!$CN:$CN,'調査表(全体)'!$O:$O,$T$1,'調査表(全体)'!$Q:$Q,$A31)</f>
        <v>0</v>
      </c>
      <c r="Y31" s="46">
        <f>SUMIFS('調査表(全体)'!$CO:$CO,'調査表(全体)'!$O:$O,$T$1,'調査表(全体)'!$Q:$Q,$A31)</f>
        <v>0</v>
      </c>
      <c r="AA31" s="127"/>
      <c r="AB31" s="65" t="s">
        <v>224</v>
      </c>
      <c r="AC31" s="66"/>
      <c r="AD31" s="44">
        <f>SUMIFS('調査表(全体)'!$CL:$CL,'調査表(全体)'!$O:$O,$AB$1,'調査表(全体)'!$Q:$Q,$A31)</f>
        <v>0</v>
      </c>
      <c r="AE31" s="45">
        <f>SUMIFS('調査表(全体)'!$CM:$CM,'調査表(全体)'!$O:$O,$AB$1,'調査表(全体)'!$Q:$Q,$A31)</f>
        <v>0</v>
      </c>
      <c r="AF31" s="45">
        <f>SUMIFS('調査表(全体)'!$CN:$CN,'調査表(全体)'!$O:$O,$AB$1,'調査表(全体)'!$Q:$Q,$A31)</f>
        <v>0</v>
      </c>
      <c r="AG31" s="46">
        <f>SUMIFS('調査表(全体)'!$CO:$CO,'調査表(全体)'!$O:$O,$AB$1,'調査表(全体)'!$Q:$Q,$A31)</f>
        <v>0</v>
      </c>
      <c r="AI31" s="127"/>
      <c r="AJ31" s="65" t="s">
        <v>224</v>
      </c>
      <c r="AK31" s="66"/>
      <c r="AL31" s="44">
        <f>SUMIFS('調査表(全体)'!$CL:$CL,'調査表(全体)'!$O:$O,$AJ$1,'調査表(全体)'!$Q:$Q,$A31)</f>
        <v>0</v>
      </c>
      <c r="AM31" s="45">
        <f>SUMIFS('調査表(全体)'!$CM:$CM,'調査表(全体)'!$O:$O,$AJ$1,'調査表(全体)'!$Q:$Q,$A31)</f>
        <v>0</v>
      </c>
      <c r="AN31" s="45">
        <f>SUMIFS('調査表(全体)'!$CN:$CN,'調査表(全体)'!$O:$O,$AJ$1,'調査表(全体)'!$Q:$Q,$A31)</f>
        <v>0</v>
      </c>
      <c r="AO31" s="46">
        <f>SUMIFS('調査表(全体)'!$CO:$CO,'調査表(全体)'!$O:$O,$AJ$1,'調査表(全体)'!$Q:$Q,$A31)</f>
        <v>0</v>
      </c>
      <c r="AQ31" s="127"/>
      <c r="AR31" s="65" t="s">
        <v>224</v>
      </c>
      <c r="AS31" s="66"/>
      <c r="AT31" s="44">
        <f>SUMIFS('調査表(全体)'!$CL:$CL,'調査表(全体)'!$O:$O,$AR$1,'調査表(全体)'!$Q:$Q,$A31)</f>
        <v>0</v>
      </c>
      <c r="AU31" s="45">
        <f>SUMIFS('調査表(全体)'!$CM:$CM,'調査表(全体)'!$O:$O,$AR$1,'調査表(全体)'!$Q:$Q,$A31)</f>
        <v>0</v>
      </c>
      <c r="AV31" s="45">
        <f>SUMIFS('調査表(全体)'!$CN:$CN,'調査表(全体)'!$O:$O,$AR$1,'調査表(全体)'!$Q:$Q,$A31)</f>
        <v>0</v>
      </c>
      <c r="AW31" s="46">
        <f>SUMIFS('調査表(全体)'!$CO:$CO,'調査表(全体)'!$O:$O,$AR$1,'調査表(全体)'!$Q:$Q,$A31)</f>
        <v>0</v>
      </c>
      <c r="AY31" s="127"/>
      <c r="AZ31" s="65" t="s">
        <v>224</v>
      </c>
      <c r="BA31" s="66"/>
      <c r="BB31" s="44">
        <f>SUMIFS('調査表(全体)'!$CL:$CL,'調査表(全体)'!$O:$O,$AZ$1,'調査表(全体)'!$Q:$Q,$A31)</f>
        <v>0</v>
      </c>
      <c r="BC31" s="45">
        <f>SUMIFS('調査表(全体)'!$CM:$CM,'調査表(全体)'!$O:$O,$AZ$1,'調査表(全体)'!$Q:$Q,$A31)</f>
        <v>0</v>
      </c>
      <c r="BD31" s="45">
        <f>SUMIFS('調査表(全体)'!$CN:$CN,'調査表(全体)'!$O:$O,$AZ$1,'調査表(全体)'!$Q:$Q,$A31)</f>
        <v>0</v>
      </c>
      <c r="BE31" s="46">
        <f>SUMIFS('調査表(全体)'!$CO:$CO,'調査表(全体)'!$O:$O,$AZ$1,'調査表(全体)'!$Q:$Q,$A31)</f>
        <v>0</v>
      </c>
      <c r="BG31" s="127"/>
      <c r="BH31" s="65" t="s">
        <v>224</v>
      </c>
      <c r="BI31" s="66"/>
      <c r="BJ31" s="44">
        <f>SUMIFS('調査表(全体)'!$CL:$CL,'調査表(全体)'!$O:$O,$BH$1,'調査表(全体)'!$Q:$Q,$A31)</f>
        <v>0</v>
      </c>
      <c r="BK31" s="45">
        <f>SUMIFS('調査表(全体)'!$CM:$CM,'調査表(全体)'!$O:$O,$BH$1,'調査表(全体)'!$Q:$Q,$A31)</f>
        <v>0</v>
      </c>
      <c r="BL31" s="45">
        <f>SUMIFS('調査表(全体)'!$CN:$CN,'調査表(全体)'!$O:$O,$BH$1,'調査表(全体)'!$Q:$Q,$A31)</f>
        <v>0</v>
      </c>
      <c r="BM31" s="46">
        <f>SUMIFS('調査表(全体)'!$CO:$CO,'調査表(全体)'!$O:$O,$BH$1,'調査表(全体)'!$Q:$Q,$A31)</f>
        <v>0</v>
      </c>
      <c r="BO31" s="127"/>
      <c r="BP31" s="65" t="s">
        <v>224</v>
      </c>
      <c r="BQ31" s="66"/>
      <c r="BR31" s="44">
        <f>SUMIFS('調査表(全体)'!$CL:$CL,'調査表(全体)'!$O:$O,$BP$1,'調査表(全体)'!$Q:$Q,$A31)</f>
        <v>0</v>
      </c>
      <c r="BS31" s="45">
        <f>SUMIFS('調査表(全体)'!$CM:$CM,'調査表(全体)'!$O:$O,$BP$1,'調査表(全体)'!$Q:$Q,$A31)</f>
        <v>0</v>
      </c>
      <c r="BT31" s="45">
        <f>SUMIFS('調査表(全体)'!$CN:$CN,'調査表(全体)'!$O:$O,$BP$1,'調査表(全体)'!$Q:$Q,$A31)</f>
        <v>0</v>
      </c>
      <c r="BU31" s="46">
        <f>SUMIFS('調査表(全体)'!$CO:$CO,'調査表(全体)'!$O:$O,$BP$1,'調査表(全体)'!$Q:$Q,$A31)</f>
        <v>0</v>
      </c>
      <c r="BW31" s="127"/>
      <c r="BX31" s="65" t="s">
        <v>224</v>
      </c>
      <c r="BY31" s="66"/>
      <c r="BZ31" s="44">
        <f>SUMIFS('調査表(全体)'!$CL:$CL,'調査表(全体)'!$O:$O,$BX$1,'調査表(全体)'!$Q:$Q,$A31)</f>
        <v>0</v>
      </c>
      <c r="CA31" s="45">
        <f>SUMIFS('調査表(全体)'!$CM:$CM,'調査表(全体)'!$O:$O,$BX$1,'調査表(全体)'!$Q:$Q,$A31)</f>
        <v>0</v>
      </c>
      <c r="CB31" s="45">
        <f>SUMIFS('調査表(全体)'!$CN:$CN,'調査表(全体)'!$O:$O,$BX$1,'調査表(全体)'!$Q:$Q,$A31)</f>
        <v>0</v>
      </c>
      <c r="CC31" s="46">
        <f>SUMIFS('調査表(全体)'!$CO:$CO,'調査表(全体)'!$O:$O,$BX$1,'調査表(全体)'!$Q:$Q,$A31)</f>
        <v>0</v>
      </c>
      <c r="CE31" s="127"/>
      <c r="CF31" s="65" t="s">
        <v>224</v>
      </c>
      <c r="CG31" s="66"/>
      <c r="CH31" s="44">
        <f>SUMIFS('調査表(全体)'!$CL:$CL,'調査表(全体)'!$O:$O,$CF$1,'調査表(全体)'!$Q:$Q,$A31)</f>
        <v>0</v>
      </c>
      <c r="CI31" s="45">
        <f>SUMIFS('調査表(全体)'!$CM:$CM,'調査表(全体)'!$O:$O,$CF$1,'調査表(全体)'!$Q:$Q,$A31)</f>
        <v>0</v>
      </c>
      <c r="CJ31" s="45">
        <f>SUMIFS('調査表(全体)'!$CN:$CN,'調査表(全体)'!$O:$O,$CF$1,'調査表(全体)'!$Q:$Q,$A31)</f>
        <v>0</v>
      </c>
      <c r="CK31" s="46">
        <f>SUMIFS('調査表(全体)'!$CO:$CO,'調査表(全体)'!$O:$O,$CF$1,'調査表(全体)'!$Q:$Q,$A31)</f>
        <v>0</v>
      </c>
      <c r="CM31" s="127"/>
      <c r="CN31" s="65" t="s">
        <v>224</v>
      </c>
      <c r="CO31" s="66"/>
      <c r="CP31" s="44">
        <f>SUMIFS('調査表(全体)'!$CL:$CL,'調査表(全体)'!$O:$O,$CN$1,'調査表(全体)'!$Q:$Q,$A31)</f>
        <v>0</v>
      </c>
      <c r="CQ31" s="45">
        <f>SUMIFS('調査表(全体)'!$CM:$CM,'調査表(全体)'!$O:$O,$CN$1,'調査表(全体)'!$Q:$Q,$A31)</f>
        <v>0</v>
      </c>
      <c r="CR31" s="45">
        <f>SUMIFS('調査表(全体)'!$CN:$CN,'調査表(全体)'!$O:$O,$CN$1,'調査表(全体)'!$Q:$Q,$A31)</f>
        <v>0</v>
      </c>
      <c r="CS31" s="46">
        <f>SUMIFS('調査表(全体)'!$CO:$CO,'調査表(全体)'!$O:$O,$CN$1,'調査表(全体)'!$Q:$Q,$A31)</f>
        <v>0</v>
      </c>
      <c r="CU31" s="127"/>
      <c r="CV31" s="65" t="s">
        <v>224</v>
      </c>
      <c r="CW31" s="66"/>
      <c r="CX31" s="44">
        <f>SUMIFS('調査表(全体)'!$CL:$CL,'調査表(全体)'!$O:$O,$CV$1,'調査表(全体)'!$Q:$Q,$A31)</f>
        <v>0</v>
      </c>
      <c r="CY31" s="45">
        <f>SUMIFS('調査表(全体)'!$CM:$CM,'調査表(全体)'!$O:$O,$CV$1,'調査表(全体)'!$Q:$Q,$A31)</f>
        <v>0</v>
      </c>
      <c r="CZ31" s="45">
        <f>SUMIFS('調査表(全体)'!$CN:$CN,'調査表(全体)'!$O:$O,$CV$1,'調査表(全体)'!$Q:$Q,$A31)</f>
        <v>0</v>
      </c>
      <c r="DA31" s="46">
        <f>SUMIFS('調査表(全体)'!$CO:$CO,'調査表(全体)'!$O:$O,$CV$1,'調査表(全体)'!$Q:$Q,$A31)</f>
        <v>0</v>
      </c>
      <c r="DC31" s="127"/>
      <c r="DD31" s="65" t="s">
        <v>224</v>
      </c>
      <c r="DE31" s="66"/>
      <c r="DF31" s="44">
        <f>SUMIFS('調査表(全体)'!$CL:$CL,'調査表(全体)'!$O:$O,$DD$1,'調査表(全体)'!$Q:$Q,$A31)</f>
        <v>0</v>
      </c>
      <c r="DG31" s="45">
        <f>SUMIFS('調査表(全体)'!$CM:$CM,'調査表(全体)'!$O:$O,$DD$1,'調査表(全体)'!$Q:$Q,$A31)</f>
        <v>0</v>
      </c>
      <c r="DH31" s="45">
        <f>SUMIFS('調査表(全体)'!$CN:$CN,'調査表(全体)'!$O:$O,$DD$1,'調査表(全体)'!$Q:$Q,$A31)</f>
        <v>0</v>
      </c>
      <c r="DI31" s="46">
        <f>SUMIFS('調査表(全体)'!$CO:$CO,'調査表(全体)'!$O:$O,$DD$1,'調査表(全体)'!$Q:$Q,$A31)</f>
        <v>0</v>
      </c>
      <c r="DK31" s="127"/>
      <c r="DL31" s="65" t="s">
        <v>224</v>
      </c>
      <c r="DM31" s="66"/>
      <c r="DN31" s="44">
        <f>SUMIFS('調査表(全体)'!$CL:$CL,'調査表(全体)'!$O:$O,$DN$1,'調査表(全体)'!$Q:$Q,$A31)</f>
        <v>0</v>
      </c>
      <c r="DO31" s="45">
        <f>SUMIFS('調査表(全体)'!$CM:$CM,'調査表(全体)'!$O:$O,$DN$1,'調査表(全体)'!$Q:$Q,$A31)</f>
        <v>0</v>
      </c>
      <c r="DP31" s="45">
        <f>SUMIFS('調査表(全体)'!$CN:$CN,'調査表(全体)'!$O:$O,$DN$1,'調査表(全体)'!$Q:$Q,$A31)</f>
        <v>0</v>
      </c>
      <c r="DQ31" s="46">
        <f>SUMIFS('調査表(全体)'!$CO:$CO,'調査表(全体)'!$O:$O,$DN$1,'調査表(全体)'!$Q:$Q,$A31)</f>
        <v>0</v>
      </c>
      <c r="DS31" s="127"/>
      <c r="DT31" s="65" t="s">
        <v>224</v>
      </c>
      <c r="DU31" s="66"/>
      <c r="DV31" s="44">
        <f>SUMIFS('調査表(全体)'!$CL:$CL,'調査表(全体)'!$O:$O,$DT$1,'調査表(全体)'!$Q:$Q,$A31)</f>
        <v>0</v>
      </c>
      <c r="DW31" s="45">
        <f>SUMIFS('調査表(全体)'!$CM:$CM,'調査表(全体)'!$O:$O,$DT$1,'調査表(全体)'!$Q:$Q,$A31)</f>
        <v>0</v>
      </c>
      <c r="DX31" s="45">
        <f>SUMIFS('調査表(全体)'!$CN:$CN,'調査表(全体)'!$O:$O,$DT$1,'調査表(全体)'!$Q:$Q,$A31)</f>
        <v>0</v>
      </c>
      <c r="DY31" s="46">
        <f>SUMIFS('調査表(全体)'!$CO:$CO,'調査表(全体)'!$O:$O,$DT$1,'調査表(全体)'!$Q:$Q,$A31)</f>
        <v>0</v>
      </c>
      <c r="EA31" s="127"/>
      <c r="EB31" s="65" t="s">
        <v>224</v>
      </c>
      <c r="EC31" s="66"/>
      <c r="ED31" s="44">
        <f>SUMIFS('調査表(全体)'!$CL:$CL,'調査表(全体)'!$O:$O,$EB$1,'調査表(全体)'!$Q:$Q,$A31)</f>
        <v>0</v>
      </c>
      <c r="EE31" s="45">
        <f>SUMIFS('調査表(全体)'!$CM:$CM,'調査表(全体)'!$O:$O,$EB$1,'調査表(全体)'!$Q:$Q,$A31)</f>
        <v>0</v>
      </c>
      <c r="EF31" s="45">
        <f>SUMIFS('調査表(全体)'!$CN:$CN,'調査表(全体)'!$O:$O,$EB$1,'調査表(全体)'!$Q:$Q,$A31)</f>
        <v>0</v>
      </c>
      <c r="EG31" s="46">
        <f>SUMIFS('調査表(全体)'!$CO:$CO,'調査表(全体)'!$O:$O,$EB$1,'調査表(全体)'!$Q:$Q,$A31)</f>
        <v>0</v>
      </c>
      <c r="EI31" s="127"/>
      <c r="EJ31" s="65" t="s">
        <v>224</v>
      </c>
      <c r="EK31" s="66"/>
      <c r="EL31" s="44">
        <f>SUMIFS('調査表(全体)'!$CL:$CL,'調査表(全体)'!$O:$O,$EJ$1,'調査表(全体)'!$Q:$Q,$A31)</f>
        <v>0</v>
      </c>
      <c r="EM31" s="45">
        <f>SUMIFS('調査表(全体)'!$CM:$CM,'調査表(全体)'!$O:$O,$EJ$1,'調査表(全体)'!$Q:$Q,$A31)</f>
        <v>0</v>
      </c>
      <c r="EN31" s="45">
        <f>SUMIFS('調査表(全体)'!$CN:$CN,'調査表(全体)'!$O:$O,$EJ$1,'調査表(全体)'!$Q:$Q,$A31)</f>
        <v>0</v>
      </c>
      <c r="EO31" s="46">
        <f>SUMIFS('調査表(全体)'!$CO:$CO,'調査表(全体)'!$O:$O,$EJ$1,'調査表(全体)'!$Q:$Q,$A31)</f>
        <v>0</v>
      </c>
      <c r="EQ31" s="127"/>
      <c r="ER31" s="65" t="s">
        <v>224</v>
      </c>
      <c r="ES31" s="66"/>
      <c r="ET31" s="44">
        <f>SUMIFS('調査表(全体)'!$CL:$CL,'調査表(全体)'!$O:$O,$ER$1,'調査表(全体)'!$Q:$Q,$A31)</f>
        <v>0</v>
      </c>
      <c r="EU31" s="45">
        <f>SUMIFS('調査表(全体)'!$CM:$CM,'調査表(全体)'!$O:$O,$ER$1,'調査表(全体)'!$Q:$Q,$A31)</f>
        <v>0</v>
      </c>
      <c r="EV31" s="45">
        <f>SUMIFS('調査表(全体)'!$CN:$CN,'調査表(全体)'!$O:$O,$ER$1,'調査表(全体)'!$Q:$Q,$A31)</f>
        <v>0</v>
      </c>
      <c r="EW31" s="46">
        <f>SUMIFS('調査表(全体)'!$CO:$CO,'調査表(全体)'!$O:$O,$ER$1,'調査表(全体)'!$Q:$Q,$A31)</f>
        <v>0</v>
      </c>
      <c r="EY31" s="127"/>
      <c r="EZ31" s="65" t="s">
        <v>224</v>
      </c>
      <c r="FA31" s="66"/>
      <c r="FB31" s="44">
        <f>SUMIFS('調査表(全体)'!$CL:$CL,'調査表(全体)'!$O:$O,$EZ$1,'調査表(全体)'!$Q:$Q,$A31)</f>
        <v>0</v>
      </c>
      <c r="FC31" s="45">
        <f>SUMIFS('調査表(全体)'!$CM:$CM,'調査表(全体)'!$O:$O,$EZ$1,'調査表(全体)'!$Q:$Q,$A31)</f>
        <v>0</v>
      </c>
      <c r="FD31" s="45">
        <f>SUMIFS('調査表(全体)'!$CN:$CN,'調査表(全体)'!$O:$O,$EZ$1,'調査表(全体)'!$Q:$Q,$A31)</f>
        <v>0</v>
      </c>
      <c r="FE31" s="46">
        <f>SUMIFS('調査表(全体)'!$CO:$CO,'調査表(全体)'!$O:$O,$EZ$1,'調査表(全体)'!$Q:$Q,$A31)</f>
        <v>0</v>
      </c>
    </row>
    <row r="32" spans="1:161" x14ac:dyDescent="0.15">
      <c r="A32" s="154"/>
      <c r="C32" s="124" t="s">
        <v>236</v>
      </c>
      <c r="D32" s="39"/>
      <c r="E32" s="39"/>
      <c r="F32" s="161">
        <f>F33+F34</f>
        <v>0</v>
      </c>
      <c r="G32" s="162">
        <f>G33+G34</f>
        <v>0</v>
      </c>
      <c r="H32" s="162">
        <f>H33+H34</f>
        <v>0</v>
      </c>
      <c r="I32" s="163">
        <f>I33+I34</f>
        <v>0</v>
      </c>
      <c r="K32" s="124" t="s">
        <v>236</v>
      </c>
      <c r="L32" s="39"/>
      <c r="M32" s="39"/>
      <c r="N32" s="161">
        <f>N33+N34</f>
        <v>0</v>
      </c>
      <c r="O32" s="162">
        <f>O33+O34</f>
        <v>0</v>
      </c>
      <c r="P32" s="162">
        <f>P33+P34</f>
        <v>0</v>
      </c>
      <c r="Q32" s="163">
        <f>Q33+Q34</f>
        <v>0</v>
      </c>
      <c r="R32" s="40"/>
      <c r="S32" s="124" t="s">
        <v>236</v>
      </c>
      <c r="T32" s="39"/>
      <c r="U32" s="39"/>
      <c r="V32" s="161">
        <f>V33+V34</f>
        <v>0</v>
      </c>
      <c r="W32" s="162">
        <f>W33+W34</f>
        <v>0</v>
      </c>
      <c r="X32" s="162">
        <f>X33+X34</f>
        <v>0</v>
      </c>
      <c r="Y32" s="163">
        <f>Y33+Y34</f>
        <v>0</v>
      </c>
      <c r="AA32" s="124" t="s">
        <v>236</v>
      </c>
      <c r="AB32" s="39"/>
      <c r="AC32" s="39"/>
      <c r="AD32" s="161">
        <f>AD33+AD34</f>
        <v>0</v>
      </c>
      <c r="AE32" s="162">
        <f>AE33+AE34</f>
        <v>0</v>
      </c>
      <c r="AF32" s="162">
        <f>AF33+AF34</f>
        <v>0</v>
      </c>
      <c r="AG32" s="163">
        <f>AG33+AG34</f>
        <v>0</v>
      </c>
      <c r="AI32" s="124" t="s">
        <v>236</v>
      </c>
      <c r="AJ32" s="39"/>
      <c r="AK32" s="39"/>
      <c r="AL32" s="161">
        <f>AL33+AL34</f>
        <v>0</v>
      </c>
      <c r="AM32" s="162">
        <f>AM33+AM34</f>
        <v>0</v>
      </c>
      <c r="AN32" s="162">
        <f>AN33+AN34</f>
        <v>0</v>
      </c>
      <c r="AO32" s="163">
        <f>AO33+AO34</f>
        <v>0</v>
      </c>
      <c r="AQ32" s="124" t="s">
        <v>236</v>
      </c>
      <c r="AR32" s="39"/>
      <c r="AS32" s="39"/>
      <c r="AT32" s="161">
        <f>AT33+AT34</f>
        <v>0</v>
      </c>
      <c r="AU32" s="162">
        <f>AU33+AU34</f>
        <v>0</v>
      </c>
      <c r="AV32" s="162">
        <f>AV33+AV34</f>
        <v>0</v>
      </c>
      <c r="AW32" s="163">
        <f>AW33+AW34</f>
        <v>0</v>
      </c>
      <c r="AY32" s="124" t="s">
        <v>236</v>
      </c>
      <c r="AZ32" s="39"/>
      <c r="BA32" s="39"/>
      <c r="BB32" s="161">
        <f>BB33+BB34</f>
        <v>0</v>
      </c>
      <c r="BC32" s="162">
        <f>BC33+BC34</f>
        <v>0</v>
      </c>
      <c r="BD32" s="162">
        <f>BD33+BD34</f>
        <v>0</v>
      </c>
      <c r="BE32" s="163">
        <f>BE33+BE34</f>
        <v>0</v>
      </c>
      <c r="BG32" s="124" t="s">
        <v>236</v>
      </c>
      <c r="BH32" s="39"/>
      <c r="BI32" s="39"/>
      <c r="BJ32" s="161">
        <f>BJ33+BJ34</f>
        <v>0</v>
      </c>
      <c r="BK32" s="162">
        <f>BK33+BK34</f>
        <v>0</v>
      </c>
      <c r="BL32" s="162">
        <f>BL33+BL34</f>
        <v>0</v>
      </c>
      <c r="BM32" s="163">
        <f>BM33+BM34</f>
        <v>0</v>
      </c>
      <c r="BO32" s="124" t="s">
        <v>236</v>
      </c>
      <c r="BP32" s="39"/>
      <c r="BQ32" s="39"/>
      <c r="BR32" s="161">
        <f>BR33+BR34</f>
        <v>0</v>
      </c>
      <c r="BS32" s="162">
        <f>BS33+BS34</f>
        <v>0</v>
      </c>
      <c r="BT32" s="162">
        <f>BT33+BT34</f>
        <v>0</v>
      </c>
      <c r="BU32" s="163">
        <f>BU33+BU34</f>
        <v>0</v>
      </c>
      <c r="BW32" s="124" t="s">
        <v>236</v>
      </c>
      <c r="BX32" s="39"/>
      <c r="BY32" s="39"/>
      <c r="BZ32" s="161">
        <f>BZ33+BZ34</f>
        <v>0</v>
      </c>
      <c r="CA32" s="162">
        <f>CA33+CA34</f>
        <v>0</v>
      </c>
      <c r="CB32" s="162">
        <f>CB33+CB34</f>
        <v>0</v>
      </c>
      <c r="CC32" s="163">
        <f>CC33+CC34</f>
        <v>0</v>
      </c>
      <c r="CE32" s="124" t="s">
        <v>236</v>
      </c>
      <c r="CF32" s="39"/>
      <c r="CG32" s="39"/>
      <c r="CH32" s="161">
        <f>CH33+CH34</f>
        <v>0</v>
      </c>
      <c r="CI32" s="162">
        <f>CI33+CI34</f>
        <v>0</v>
      </c>
      <c r="CJ32" s="162">
        <f>CJ33+CJ34</f>
        <v>0</v>
      </c>
      <c r="CK32" s="163">
        <f>CK33+CK34</f>
        <v>0</v>
      </c>
      <c r="CM32" s="124" t="s">
        <v>236</v>
      </c>
      <c r="CN32" s="39"/>
      <c r="CO32" s="39"/>
      <c r="CP32" s="161">
        <f>CP33+CP34</f>
        <v>0</v>
      </c>
      <c r="CQ32" s="162">
        <f>CQ33+CQ34</f>
        <v>0</v>
      </c>
      <c r="CR32" s="162">
        <f>CR33+CR34</f>
        <v>0</v>
      </c>
      <c r="CS32" s="163">
        <f>CS33+CS34</f>
        <v>0</v>
      </c>
      <c r="CU32" s="124" t="s">
        <v>236</v>
      </c>
      <c r="CV32" s="39"/>
      <c r="CW32" s="39"/>
      <c r="CX32" s="161">
        <f>CX33+CX34</f>
        <v>0</v>
      </c>
      <c r="CY32" s="162">
        <f>CY33+CY34</f>
        <v>0</v>
      </c>
      <c r="CZ32" s="162">
        <f>CZ33+CZ34</f>
        <v>0</v>
      </c>
      <c r="DA32" s="163">
        <f>DA33+DA34</f>
        <v>0</v>
      </c>
      <c r="DC32" s="124" t="s">
        <v>236</v>
      </c>
      <c r="DD32" s="39"/>
      <c r="DE32" s="39"/>
      <c r="DF32" s="161">
        <f>DF33+DF34</f>
        <v>0</v>
      </c>
      <c r="DG32" s="162">
        <f>DG33+DG34</f>
        <v>0</v>
      </c>
      <c r="DH32" s="162">
        <f>DH33+DH34</f>
        <v>0</v>
      </c>
      <c r="DI32" s="163">
        <f>DI33+DI34</f>
        <v>0</v>
      </c>
      <c r="DK32" s="124" t="s">
        <v>236</v>
      </c>
      <c r="DL32" s="39"/>
      <c r="DM32" s="39"/>
      <c r="DN32" s="161">
        <f>DN33+DN34</f>
        <v>0</v>
      </c>
      <c r="DO32" s="162">
        <f>DO33+DO34</f>
        <v>0</v>
      </c>
      <c r="DP32" s="162">
        <f>DP33+DP34</f>
        <v>0</v>
      </c>
      <c r="DQ32" s="163">
        <f>DQ33+DQ34</f>
        <v>0</v>
      </c>
      <c r="DS32" s="124" t="s">
        <v>236</v>
      </c>
      <c r="DT32" s="39"/>
      <c r="DU32" s="39"/>
      <c r="DV32" s="161">
        <f>DV33+DV34</f>
        <v>0</v>
      </c>
      <c r="DW32" s="162">
        <f>DW33+DW34</f>
        <v>0</v>
      </c>
      <c r="DX32" s="162">
        <f>DX33+DX34</f>
        <v>0</v>
      </c>
      <c r="DY32" s="163">
        <f>DY33+DY34</f>
        <v>0</v>
      </c>
      <c r="EA32" s="124" t="s">
        <v>236</v>
      </c>
      <c r="EB32" s="39"/>
      <c r="EC32" s="39"/>
      <c r="ED32" s="161">
        <f>ED33+ED34</f>
        <v>0</v>
      </c>
      <c r="EE32" s="162">
        <f>EE33+EE34</f>
        <v>0</v>
      </c>
      <c r="EF32" s="162">
        <f>EF33+EF34</f>
        <v>0</v>
      </c>
      <c r="EG32" s="163">
        <f>EG33+EG34</f>
        <v>0</v>
      </c>
      <c r="EI32" s="124" t="s">
        <v>236</v>
      </c>
      <c r="EJ32" s="39"/>
      <c r="EK32" s="39"/>
      <c r="EL32" s="161">
        <f>EL33+EL34</f>
        <v>0</v>
      </c>
      <c r="EM32" s="162">
        <f>EM33+EM34</f>
        <v>0</v>
      </c>
      <c r="EN32" s="162">
        <f>EN33+EN34</f>
        <v>0</v>
      </c>
      <c r="EO32" s="163">
        <f>EO33+EO34</f>
        <v>0</v>
      </c>
      <c r="EQ32" s="124" t="s">
        <v>236</v>
      </c>
      <c r="ER32" s="39"/>
      <c r="ES32" s="39"/>
      <c r="ET32" s="161">
        <f>ET33+ET34</f>
        <v>0</v>
      </c>
      <c r="EU32" s="162">
        <f>EU33+EU34</f>
        <v>0</v>
      </c>
      <c r="EV32" s="162">
        <f>EV33+EV34</f>
        <v>0</v>
      </c>
      <c r="EW32" s="163">
        <f>EW33+EW34</f>
        <v>0</v>
      </c>
      <c r="EY32" s="124" t="s">
        <v>236</v>
      </c>
      <c r="EZ32" s="39"/>
      <c r="FA32" s="39"/>
      <c r="FB32" s="161">
        <f>FB33+FB34</f>
        <v>0</v>
      </c>
      <c r="FC32" s="162">
        <f>FC33+FC34</f>
        <v>0</v>
      </c>
      <c r="FD32" s="162">
        <f>FD33+FD34</f>
        <v>0</v>
      </c>
      <c r="FE32" s="163">
        <f>FE33+FE34</f>
        <v>0</v>
      </c>
    </row>
    <row r="33" spans="1:161" x14ac:dyDescent="0.15">
      <c r="A33" s="151">
        <v>24</v>
      </c>
      <c r="C33" s="124"/>
      <c r="D33" s="42" t="s">
        <v>237</v>
      </c>
      <c r="E33" s="43"/>
      <c r="F33" s="44">
        <f>SUMIFS('調査表(全体)'!$CL:$CL,'調査表(全体)'!$O:$O,$D$1,'調査表(全体)'!$Q:$Q,$A33)</f>
        <v>0</v>
      </c>
      <c r="G33" s="45">
        <f>SUMIFS('調査表(全体)'!$CM:$CM,'調査表(全体)'!$O:$O,$D$1,'調査表(全体)'!$Q:$Q,$A33)</f>
        <v>0</v>
      </c>
      <c r="H33" s="45">
        <f>SUMIFS('調査表(全体)'!$CN:$CN,'調査表(全体)'!$O:$O,$D$1,'調査表(全体)'!$Q:$Q,$A33)</f>
        <v>0</v>
      </c>
      <c r="I33" s="46">
        <f>SUMIFS('調査表(全体)'!$CO:$CO,'調査表(全体)'!$O:$O,$D$1,'調査表(全体)'!$Q:$Q,$A33)</f>
        <v>0</v>
      </c>
      <c r="K33" s="124"/>
      <c r="L33" s="42" t="s">
        <v>237</v>
      </c>
      <c r="M33" s="43"/>
      <c r="N33" s="44">
        <f>SUMIFS('調査表(全体)'!$CL:$CL,'調査表(全体)'!$O:$O,$L$1,'調査表(全体)'!$Q:$Q,$A33)</f>
        <v>0</v>
      </c>
      <c r="O33" s="45">
        <f>SUMIFS('調査表(全体)'!$CM:$CM,'調査表(全体)'!$O:$O,$L$1,'調査表(全体)'!$Q:$Q,$A33)</f>
        <v>0</v>
      </c>
      <c r="P33" s="45">
        <f>SUMIFS('調査表(全体)'!$CN:$CN,'調査表(全体)'!$O:$O,$L$1,'調査表(全体)'!$Q:$Q,$A33)</f>
        <v>0</v>
      </c>
      <c r="Q33" s="46">
        <f>SUMIFS('調査表(全体)'!$CO:$CO,'調査表(全体)'!$O:$O,$L$1,'調査表(全体)'!$Q:$Q,$A33)</f>
        <v>0</v>
      </c>
      <c r="R33" s="49"/>
      <c r="S33" s="124"/>
      <c r="T33" s="42" t="s">
        <v>237</v>
      </c>
      <c r="U33" s="43"/>
      <c r="V33" s="44">
        <f>SUMIFS('調査表(全体)'!$CL:$CL,'調査表(全体)'!$O:$O,$T$1,'調査表(全体)'!$Q:$Q,$A33)</f>
        <v>0</v>
      </c>
      <c r="W33" s="45">
        <f>SUMIFS('調査表(全体)'!$CM:$CM,'調査表(全体)'!$O:$O,$T$1,'調査表(全体)'!$Q:$Q,$A33)</f>
        <v>0</v>
      </c>
      <c r="X33" s="45">
        <f>SUMIFS('調査表(全体)'!$CN:$CN,'調査表(全体)'!$O:$O,$T$1,'調査表(全体)'!$Q:$Q,$A33)</f>
        <v>0</v>
      </c>
      <c r="Y33" s="46">
        <f>SUMIFS('調査表(全体)'!$CO:$CO,'調査表(全体)'!$O:$O,$T$1,'調査表(全体)'!$Q:$Q,$A33)</f>
        <v>0</v>
      </c>
      <c r="AA33" s="124"/>
      <c r="AB33" s="42" t="s">
        <v>237</v>
      </c>
      <c r="AC33" s="43"/>
      <c r="AD33" s="44">
        <f>SUMIFS('調査表(全体)'!$CL:$CL,'調査表(全体)'!$O:$O,$AB$1,'調査表(全体)'!$Q:$Q,$A33)</f>
        <v>0</v>
      </c>
      <c r="AE33" s="45">
        <f>SUMIFS('調査表(全体)'!$CM:$CM,'調査表(全体)'!$O:$O,$AB$1,'調査表(全体)'!$Q:$Q,$A33)</f>
        <v>0</v>
      </c>
      <c r="AF33" s="45">
        <f>SUMIFS('調査表(全体)'!$CN:$CN,'調査表(全体)'!$O:$O,$AB$1,'調査表(全体)'!$Q:$Q,$A33)</f>
        <v>0</v>
      </c>
      <c r="AG33" s="46">
        <f>SUMIFS('調査表(全体)'!$CO:$CO,'調査表(全体)'!$O:$O,$AB$1,'調査表(全体)'!$Q:$Q,$A33)</f>
        <v>0</v>
      </c>
      <c r="AI33" s="124"/>
      <c r="AJ33" s="42" t="s">
        <v>237</v>
      </c>
      <c r="AK33" s="43"/>
      <c r="AL33" s="44">
        <f>SUMIFS('調査表(全体)'!$CL:$CL,'調査表(全体)'!$O:$O,$AJ$1,'調査表(全体)'!$Q:$Q,$A33)</f>
        <v>0</v>
      </c>
      <c r="AM33" s="45">
        <f>SUMIFS('調査表(全体)'!$CM:$CM,'調査表(全体)'!$O:$O,$AJ$1,'調査表(全体)'!$Q:$Q,$A33)</f>
        <v>0</v>
      </c>
      <c r="AN33" s="45">
        <f>SUMIFS('調査表(全体)'!$CN:$CN,'調査表(全体)'!$O:$O,$AJ$1,'調査表(全体)'!$Q:$Q,$A33)</f>
        <v>0</v>
      </c>
      <c r="AO33" s="46">
        <f>SUMIFS('調査表(全体)'!$CO:$CO,'調査表(全体)'!$O:$O,$AJ$1,'調査表(全体)'!$Q:$Q,$A33)</f>
        <v>0</v>
      </c>
      <c r="AQ33" s="124"/>
      <c r="AR33" s="42" t="s">
        <v>237</v>
      </c>
      <c r="AS33" s="43"/>
      <c r="AT33" s="44">
        <f>SUMIFS('調査表(全体)'!$CL:$CL,'調査表(全体)'!$O:$O,$AR$1,'調査表(全体)'!$Q:$Q,$A33)</f>
        <v>0</v>
      </c>
      <c r="AU33" s="45">
        <f>SUMIFS('調査表(全体)'!$CM:$CM,'調査表(全体)'!$O:$O,$AR$1,'調査表(全体)'!$Q:$Q,$A33)</f>
        <v>0</v>
      </c>
      <c r="AV33" s="45">
        <f>SUMIFS('調査表(全体)'!$CN:$CN,'調査表(全体)'!$O:$O,$AR$1,'調査表(全体)'!$Q:$Q,$A33)</f>
        <v>0</v>
      </c>
      <c r="AW33" s="46">
        <f>SUMIFS('調査表(全体)'!$CO:$CO,'調査表(全体)'!$O:$O,$AR$1,'調査表(全体)'!$Q:$Q,$A33)</f>
        <v>0</v>
      </c>
      <c r="AY33" s="124"/>
      <c r="AZ33" s="42" t="s">
        <v>237</v>
      </c>
      <c r="BA33" s="43"/>
      <c r="BB33" s="44">
        <f>SUMIFS('調査表(全体)'!$CL:$CL,'調査表(全体)'!$O:$O,$AZ$1,'調査表(全体)'!$Q:$Q,$A33)</f>
        <v>0</v>
      </c>
      <c r="BC33" s="45">
        <f>SUMIFS('調査表(全体)'!$CM:$CM,'調査表(全体)'!$O:$O,$AZ$1,'調査表(全体)'!$Q:$Q,$A33)</f>
        <v>0</v>
      </c>
      <c r="BD33" s="45">
        <f>SUMIFS('調査表(全体)'!$CN:$CN,'調査表(全体)'!$O:$O,$AZ$1,'調査表(全体)'!$Q:$Q,$A33)</f>
        <v>0</v>
      </c>
      <c r="BE33" s="46">
        <f>SUMIFS('調査表(全体)'!$CO:$CO,'調査表(全体)'!$O:$O,$AZ$1,'調査表(全体)'!$Q:$Q,$A33)</f>
        <v>0</v>
      </c>
      <c r="BG33" s="124"/>
      <c r="BH33" s="42" t="s">
        <v>237</v>
      </c>
      <c r="BI33" s="43"/>
      <c r="BJ33" s="44">
        <f>SUMIFS('調査表(全体)'!$CL:$CL,'調査表(全体)'!$O:$O,$BH$1,'調査表(全体)'!$Q:$Q,$A33)</f>
        <v>0</v>
      </c>
      <c r="BK33" s="45">
        <f>SUMIFS('調査表(全体)'!$CM:$CM,'調査表(全体)'!$O:$O,$BH$1,'調査表(全体)'!$Q:$Q,$A33)</f>
        <v>0</v>
      </c>
      <c r="BL33" s="45">
        <f>SUMIFS('調査表(全体)'!$CN:$CN,'調査表(全体)'!$O:$O,$BH$1,'調査表(全体)'!$Q:$Q,$A33)</f>
        <v>0</v>
      </c>
      <c r="BM33" s="46">
        <f>SUMIFS('調査表(全体)'!$CO:$CO,'調査表(全体)'!$O:$O,$BH$1,'調査表(全体)'!$Q:$Q,$A33)</f>
        <v>0</v>
      </c>
      <c r="BO33" s="124"/>
      <c r="BP33" s="42" t="s">
        <v>237</v>
      </c>
      <c r="BQ33" s="43"/>
      <c r="BR33" s="44">
        <f>SUMIFS('調査表(全体)'!$CL:$CL,'調査表(全体)'!$O:$O,$BP$1,'調査表(全体)'!$Q:$Q,$A33)</f>
        <v>0</v>
      </c>
      <c r="BS33" s="45">
        <f>SUMIFS('調査表(全体)'!$CM:$CM,'調査表(全体)'!$O:$O,$BP$1,'調査表(全体)'!$Q:$Q,$A33)</f>
        <v>0</v>
      </c>
      <c r="BT33" s="45">
        <f>SUMIFS('調査表(全体)'!$CN:$CN,'調査表(全体)'!$O:$O,$BP$1,'調査表(全体)'!$Q:$Q,$A33)</f>
        <v>0</v>
      </c>
      <c r="BU33" s="46">
        <f>SUMIFS('調査表(全体)'!$CO:$CO,'調査表(全体)'!$O:$O,$BP$1,'調査表(全体)'!$Q:$Q,$A33)</f>
        <v>0</v>
      </c>
      <c r="BW33" s="124"/>
      <c r="BX33" s="42" t="s">
        <v>237</v>
      </c>
      <c r="BY33" s="43"/>
      <c r="BZ33" s="44">
        <f>SUMIFS('調査表(全体)'!$CL:$CL,'調査表(全体)'!$O:$O,$BX$1,'調査表(全体)'!$Q:$Q,$A33)</f>
        <v>0</v>
      </c>
      <c r="CA33" s="45">
        <f>SUMIFS('調査表(全体)'!$CM:$CM,'調査表(全体)'!$O:$O,$BX$1,'調査表(全体)'!$Q:$Q,$A33)</f>
        <v>0</v>
      </c>
      <c r="CB33" s="45">
        <f>SUMIFS('調査表(全体)'!$CN:$CN,'調査表(全体)'!$O:$O,$BX$1,'調査表(全体)'!$Q:$Q,$A33)</f>
        <v>0</v>
      </c>
      <c r="CC33" s="46">
        <f>SUMIFS('調査表(全体)'!$CO:$CO,'調査表(全体)'!$O:$O,$BX$1,'調査表(全体)'!$Q:$Q,$A33)</f>
        <v>0</v>
      </c>
      <c r="CE33" s="124"/>
      <c r="CF33" s="42" t="s">
        <v>237</v>
      </c>
      <c r="CG33" s="43"/>
      <c r="CH33" s="44">
        <f>SUMIFS('調査表(全体)'!$CL:$CL,'調査表(全体)'!$O:$O,$CF$1,'調査表(全体)'!$Q:$Q,$A33)</f>
        <v>0</v>
      </c>
      <c r="CI33" s="45">
        <f>SUMIFS('調査表(全体)'!$CM:$CM,'調査表(全体)'!$O:$O,$CF$1,'調査表(全体)'!$Q:$Q,$A33)</f>
        <v>0</v>
      </c>
      <c r="CJ33" s="45">
        <f>SUMIFS('調査表(全体)'!$CN:$CN,'調査表(全体)'!$O:$O,$CF$1,'調査表(全体)'!$Q:$Q,$A33)</f>
        <v>0</v>
      </c>
      <c r="CK33" s="46">
        <f>SUMIFS('調査表(全体)'!$CO:$CO,'調査表(全体)'!$O:$O,$CF$1,'調査表(全体)'!$Q:$Q,$A33)</f>
        <v>0</v>
      </c>
      <c r="CM33" s="124"/>
      <c r="CN33" s="42" t="s">
        <v>237</v>
      </c>
      <c r="CO33" s="43"/>
      <c r="CP33" s="44">
        <f>SUMIFS('調査表(全体)'!$CL:$CL,'調査表(全体)'!$O:$O,$CN$1,'調査表(全体)'!$Q:$Q,$A33)</f>
        <v>0</v>
      </c>
      <c r="CQ33" s="45">
        <f>SUMIFS('調査表(全体)'!$CM:$CM,'調査表(全体)'!$O:$O,$CN$1,'調査表(全体)'!$Q:$Q,$A33)</f>
        <v>0</v>
      </c>
      <c r="CR33" s="45">
        <f>SUMIFS('調査表(全体)'!$CN:$CN,'調査表(全体)'!$O:$O,$CN$1,'調査表(全体)'!$Q:$Q,$A33)</f>
        <v>0</v>
      </c>
      <c r="CS33" s="46">
        <f>SUMIFS('調査表(全体)'!$CO:$CO,'調査表(全体)'!$O:$O,$CN$1,'調査表(全体)'!$Q:$Q,$A33)</f>
        <v>0</v>
      </c>
      <c r="CU33" s="124"/>
      <c r="CV33" s="42" t="s">
        <v>237</v>
      </c>
      <c r="CW33" s="43"/>
      <c r="CX33" s="44">
        <f>SUMIFS('調査表(全体)'!$CL:$CL,'調査表(全体)'!$O:$O,$CV$1,'調査表(全体)'!$Q:$Q,$A33)</f>
        <v>0</v>
      </c>
      <c r="CY33" s="45">
        <f>SUMIFS('調査表(全体)'!$CM:$CM,'調査表(全体)'!$O:$O,$CV$1,'調査表(全体)'!$Q:$Q,$A33)</f>
        <v>0</v>
      </c>
      <c r="CZ33" s="45">
        <f>SUMIFS('調査表(全体)'!$CN:$CN,'調査表(全体)'!$O:$O,$CV$1,'調査表(全体)'!$Q:$Q,$A33)</f>
        <v>0</v>
      </c>
      <c r="DA33" s="46">
        <f>SUMIFS('調査表(全体)'!$CO:$CO,'調査表(全体)'!$O:$O,$CV$1,'調査表(全体)'!$Q:$Q,$A33)</f>
        <v>0</v>
      </c>
      <c r="DC33" s="124"/>
      <c r="DD33" s="42" t="s">
        <v>237</v>
      </c>
      <c r="DE33" s="43"/>
      <c r="DF33" s="44">
        <f>SUMIFS('調査表(全体)'!$CL:$CL,'調査表(全体)'!$O:$O,$DD$1,'調査表(全体)'!$Q:$Q,$A33)</f>
        <v>0</v>
      </c>
      <c r="DG33" s="45">
        <f>SUMIFS('調査表(全体)'!$CM:$CM,'調査表(全体)'!$O:$O,$DD$1,'調査表(全体)'!$Q:$Q,$A33)</f>
        <v>0</v>
      </c>
      <c r="DH33" s="45">
        <f>SUMIFS('調査表(全体)'!$CN:$CN,'調査表(全体)'!$O:$O,$DD$1,'調査表(全体)'!$Q:$Q,$A33)</f>
        <v>0</v>
      </c>
      <c r="DI33" s="46">
        <f>SUMIFS('調査表(全体)'!$CO:$CO,'調査表(全体)'!$O:$O,$DD$1,'調査表(全体)'!$Q:$Q,$A33)</f>
        <v>0</v>
      </c>
      <c r="DK33" s="124"/>
      <c r="DL33" s="42" t="s">
        <v>237</v>
      </c>
      <c r="DM33" s="43"/>
      <c r="DN33" s="44">
        <f>SUMIFS('調査表(全体)'!$CL:$CL,'調査表(全体)'!$O:$O,$DN$1,'調査表(全体)'!$Q:$Q,$A33)</f>
        <v>0</v>
      </c>
      <c r="DO33" s="45">
        <f>SUMIFS('調査表(全体)'!$CM:$CM,'調査表(全体)'!$O:$O,$DN$1,'調査表(全体)'!$Q:$Q,$A33)</f>
        <v>0</v>
      </c>
      <c r="DP33" s="45">
        <f>SUMIFS('調査表(全体)'!$CN:$CN,'調査表(全体)'!$O:$O,$DN$1,'調査表(全体)'!$Q:$Q,$A33)</f>
        <v>0</v>
      </c>
      <c r="DQ33" s="46">
        <f>SUMIFS('調査表(全体)'!$CO:$CO,'調査表(全体)'!$O:$O,$DN$1,'調査表(全体)'!$Q:$Q,$A33)</f>
        <v>0</v>
      </c>
      <c r="DS33" s="124"/>
      <c r="DT33" s="42" t="s">
        <v>237</v>
      </c>
      <c r="DU33" s="43"/>
      <c r="DV33" s="44">
        <f>SUMIFS('調査表(全体)'!$CL:$CL,'調査表(全体)'!$O:$O,$DT$1,'調査表(全体)'!$Q:$Q,$A33)</f>
        <v>0</v>
      </c>
      <c r="DW33" s="45">
        <f>SUMIFS('調査表(全体)'!$CM:$CM,'調査表(全体)'!$O:$O,$DT$1,'調査表(全体)'!$Q:$Q,$A33)</f>
        <v>0</v>
      </c>
      <c r="DX33" s="45">
        <f>SUMIFS('調査表(全体)'!$CN:$CN,'調査表(全体)'!$O:$O,$DT$1,'調査表(全体)'!$Q:$Q,$A33)</f>
        <v>0</v>
      </c>
      <c r="DY33" s="46">
        <f>SUMIFS('調査表(全体)'!$CO:$CO,'調査表(全体)'!$O:$O,$DT$1,'調査表(全体)'!$Q:$Q,$A33)</f>
        <v>0</v>
      </c>
      <c r="EA33" s="124"/>
      <c r="EB33" s="42" t="s">
        <v>237</v>
      </c>
      <c r="EC33" s="43"/>
      <c r="ED33" s="44">
        <f>SUMIFS('調査表(全体)'!$CL:$CL,'調査表(全体)'!$O:$O,$EB$1,'調査表(全体)'!$Q:$Q,$A33)</f>
        <v>0</v>
      </c>
      <c r="EE33" s="45">
        <f>SUMIFS('調査表(全体)'!$CM:$CM,'調査表(全体)'!$O:$O,$EB$1,'調査表(全体)'!$Q:$Q,$A33)</f>
        <v>0</v>
      </c>
      <c r="EF33" s="45">
        <f>SUMIFS('調査表(全体)'!$CN:$CN,'調査表(全体)'!$O:$O,$EB$1,'調査表(全体)'!$Q:$Q,$A33)</f>
        <v>0</v>
      </c>
      <c r="EG33" s="46">
        <f>SUMIFS('調査表(全体)'!$CO:$CO,'調査表(全体)'!$O:$O,$EB$1,'調査表(全体)'!$Q:$Q,$A33)</f>
        <v>0</v>
      </c>
      <c r="EI33" s="124"/>
      <c r="EJ33" s="42" t="s">
        <v>237</v>
      </c>
      <c r="EK33" s="43"/>
      <c r="EL33" s="44">
        <f>SUMIFS('調査表(全体)'!$CL:$CL,'調査表(全体)'!$O:$O,$EJ$1,'調査表(全体)'!$Q:$Q,$A33)</f>
        <v>0</v>
      </c>
      <c r="EM33" s="45">
        <f>SUMIFS('調査表(全体)'!$CM:$CM,'調査表(全体)'!$O:$O,$EJ$1,'調査表(全体)'!$Q:$Q,$A33)</f>
        <v>0</v>
      </c>
      <c r="EN33" s="45">
        <f>SUMIFS('調査表(全体)'!$CN:$CN,'調査表(全体)'!$O:$O,$EJ$1,'調査表(全体)'!$Q:$Q,$A33)</f>
        <v>0</v>
      </c>
      <c r="EO33" s="46">
        <f>SUMIFS('調査表(全体)'!$CO:$CO,'調査表(全体)'!$O:$O,$EJ$1,'調査表(全体)'!$Q:$Q,$A33)</f>
        <v>0</v>
      </c>
      <c r="EQ33" s="124"/>
      <c r="ER33" s="42" t="s">
        <v>237</v>
      </c>
      <c r="ES33" s="43"/>
      <c r="ET33" s="44">
        <f>SUMIFS('調査表(全体)'!$CL:$CL,'調査表(全体)'!$O:$O,$ER$1,'調査表(全体)'!$Q:$Q,$A33)</f>
        <v>0</v>
      </c>
      <c r="EU33" s="45">
        <f>SUMIFS('調査表(全体)'!$CM:$CM,'調査表(全体)'!$O:$O,$ER$1,'調査表(全体)'!$Q:$Q,$A33)</f>
        <v>0</v>
      </c>
      <c r="EV33" s="45">
        <f>SUMIFS('調査表(全体)'!$CN:$CN,'調査表(全体)'!$O:$O,$ER$1,'調査表(全体)'!$Q:$Q,$A33)</f>
        <v>0</v>
      </c>
      <c r="EW33" s="46">
        <f>SUMIFS('調査表(全体)'!$CO:$CO,'調査表(全体)'!$O:$O,$ER$1,'調査表(全体)'!$Q:$Q,$A33)</f>
        <v>0</v>
      </c>
      <c r="EY33" s="124"/>
      <c r="EZ33" s="42" t="s">
        <v>237</v>
      </c>
      <c r="FA33" s="43"/>
      <c r="FB33" s="44">
        <f>SUMIFS('調査表(全体)'!$CL:$CL,'調査表(全体)'!$O:$O,$EZ$1,'調査表(全体)'!$Q:$Q,$A33)</f>
        <v>0</v>
      </c>
      <c r="FC33" s="45">
        <f>SUMIFS('調査表(全体)'!$CM:$CM,'調査表(全体)'!$O:$O,$EZ$1,'調査表(全体)'!$Q:$Q,$A33)</f>
        <v>0</v>
      </c>
      <c r="FD33" s="45">
        <f>SUMIFS('調査表(全体)'!$CN:$CN,'調査表(全体)'!$O:$O,$EZ$1,'調査表(全体)'!$Q:$Q,$A33)</f>
        <v>0</v>
      </c>
      <c r="FE33" s="46">
        <f>SUMIFS('調査表(全体)'!$CO:$CO,'調査表(全体)'!$O:$O,$EZ$1,'調査表(全体)'!$Q:$Q,$A33)</f>
        <v>0</v>
      </c>
    </row>
    <row r="34" spans="1:161" ht="14.25" thickBot="1" x14ac:dyDescent="0.2">
      <c r="A34" s="151">
        <v>25</v>
      </c>
      <c r="C34" s="124"/>
      <c r="D34" s="50" t="s">
        <v>224</v>
      </c>
      <c r="E34" s="68"/>
      <c r="F34" s="44">
        <f>SUMIFS('調査表(全体)'!$CL:$CL,'調査表(全体)'!$O:$O,$D$1,'調査表(全体)'!$Q:$Q,$A34)</f>
        <v>0</v>
      </c>
      <c r="G34" s="45">
        <f>SUMIFS('調査表(全体)'!$CM:$CM,'調査表(全体)'!$O:$O,$D$1,'調査表(全体)'!$Q:$Q,$A34)</f>
        <v>0</v>
      </c>
      <c r="H34" s="45">
        <f>SUMIFS('調査表(全体)'!$CN:$CN,'調査表(全体)'!$O:$O,$D$1,'調査表(全体)'!$Q:$Q,$A34)</f>
        <v>0</v>
      </c>
      <c r="I34" s="46">
        <f>SUMIFS('調査表(全体)'!$CO:$CO,'調査表(全体)'!$O:$O,$D$1,'調査表(全体)'!$Q:$Q,$A34)</f>
        <v>0</v>
      </c>
      <c r="K34" s="124"/>
      <c r="L34" s="50" t="s">
        <v>224</v>
      </c>
      <c r="M34" s="68"/>
      <c r="N34" s="44">
        <f>SUMIFS('調査表(全体)'!$CL:$CL,'調査表(全体)'!$O:$O,$L$1,'調査表(全体)'!$Q:$Q,$A34)</f>
        <v>0</v>
      </c>
      <c r="O34" s="45">
        <f>SUMIFS('調査表(全体)'!$CM:$CM,'調査表(全体)'!$O:$O,$L$1,'調査表(全体)'!$Q:$Q,$A34)</f>
        <v>0</v>
      </c>
      <c r="P34" s="45">
        <f>SUMIFS('調査表(全体)'!$CN:$CN,'調査表(全体)'!$O:$O,$L$1,'調査表(全体)'!$Q:$Q,$A34)</f>
        <v>0</v>
      </c>
      <c r="Q34" s="46">
        <f>SUMIFS('調査表(全体)'!$CO:$CO,'調査表(全体)'!$O:$O,$L$1,'調査表(全体)'!$Q:$Q,$A34)</f>
        <v>0</v>
      </c>
      <c r="R34" s="49"/>
      <c r="S34" s="124"/>
      <c r="T34" s="50" t="s">
        <v>224</v>
      </c>
      <c r="U34" s="68"/>
      <c r="V34" s="44">
        <f>SUMIFS('調査表(全体)'!$CL:$CL,'調査表(全体)'!$O:$O,$T$1,'調査表(全体)'!$Q:$Q,$A34)</f>
        <v>0</v>
      </c>
      <c r="W34" s="45">
        <f>SUMIFS('調査表(全体)'!$CM:$CM,'調査表(全体)'!$O:$O,$T$1,'調査表(全体)'!$Q:$Q,$A34)</f>
        <v>0</v>
      </c>
      <c r="X34" s="45">
        <f>SUMIFS('調査表(全体)'!$CN:$CN,'調査表(全体)'!$O:$O,$T$1,'調査表(全体)'!$Q:$Q,$A34)</f>
        <v>0</v>
      </c>
      <c r="Y34" s="46">
        <f>SUMIFS('調査表(全体)'!$CO:$CO,'調査表(全体)'!$O:$O,$T$1,'調査表(全体)'!$Q:$Q,$A34)</f>
        <v>0</v>
      </c>
      <c r="AA34" s="124"/>
      <c r="AB34" s="50" t="s">
        <v>224</v>
      </c>
      <c r="AC34" s="68"/>
      <c r="AD34" s="44">
        <f>SUMIFS('調査表(全体)'!$CL:$CL,'調査表(全体)'!$O:$O,$AB$1,'調査表(全体)'!$Q:$Q,$A34)</f>
        <v>0</v>
      </c>
      <c r="AE34" s="45">
        <f>SUMIFS('調査表(全体)'!$CM:$CM,'調査表(全体)'!$O:$O,$AB$1,'調査表(全体)'!$Q:$Q,$A34)</f>
        <v>0</v>
      </c>
      <c r="AF34" s="45">
        <f>SUMIFS('調査表(全体)'!$CN:$CN,'調査表(全体)'!$O:$O,$AB$1,'調査表(全体)'!$Q:$Q,$A34)</f>
        <v>0</v>
      </c>
      <c r="AG34" s="46">
        <f>SUMIFS('調査表(全体)'!$CO:$CO,'調査表(全体)'!$O:$O,$AB$1,'調査表(全体)'!$Q:$Q,$A34)</f>
        <v>0</v>
      </c>
      <c r="AI34" s="124"/>
      <c r="AJ34" s="50" t="s">
        <v>224</v>
      </c>
      <c r="AK34" s="68"/>
      <c r="AL34" s="44">
        <f>SUMIFS('調査表(全体)'!$CL:$CL,'調査表(全体)'!$O:$O,$AJ$1,'調査表(全体)'!$Q:$Q,$A34)</f>
        <v>0</v>
      </c>
      <c r="AM34" s="45">
        <f>SUMIFS('調査表(全体)'!$CM:$CM,'調査表(全体)'!$O:$O,$AJ$1,'調査表(全体)'!$Q:$Q,$A34)</f>
        <v>0</v>
      </c>
      <c r="AN34" s="45">
        <f>SUMIFS('調査表(全体)'!$CN:$CN,'調査表(全体)'!$O:$O,$AJ$1,'調査表(全体)'!$Q:$Q,$A34)</f>
        <v>0</v>
      </c>
      <c r="AO34" s="46">
        <f>SUMIFS('調査表(全体)'!$CO:$CO,'調査表(全体)'!$O:$O,$AJ$1,'調査表(全体)'!$Q:$Q,$A34)</f>
        <v>0</v>
      </c>
      <c r="AQ34" s="124"/>
      <c r="AR34" s="50" t="s">
        <v>224</v>
      </c>
      <c r="AS34" s="68"/>
      <c r="AT34" s="44">
        <f>SUMIFS('調査表(全体)'!$CL:$CL,'調査表(全体)'!$O:$O,$AR$1,'調査表(全体)'!$Q:$Q,$A34)</f>
        <v>0</v>
      </c>
      <c r="AU34" s="45">
        <f>SUMIFS('調査表(全体)'!$CM:$CM,'調査表(全体)'!$O:$O,$AR$1,'調査表(全体)'!$Q:$Q,$A34)</f>
        <v>0</v>
      </c>
      <c r="AV34" s="45">
        <f>SUMIFS('調査表(全体)'!$CN:$CN,'調査表(全体)'!$O:$O,$AR$1,'調査表(全体)'!$Q:$Q,$A34)</f>
        <v>0</v>
      </c>
      <c r="AW34" s="46">
        <f>SUMIFS('調査表(全体)'!$CO:$CO,'調査表(全体)'!$O:$O,$AR$1,'調査表(全体)'!$Q:$Q,$A34)</f>
        <v>0</v>
      </c>
      <c r="AY34" s="124"/>
      <c r="AZ34" s="50" t="s">
        <v>224</v>
      </c>
      <c r="BA34" s="68"/>
      <c r="BB34" s="44">
        <f>SUMIFS('調査表(全体)'!$CL:$CL,'調査表(全体)'!$O:$O,$AZ$1,'調査表(全体)'!$Q:$Q,$A34)</f>
        <v>0</v>
      </c>
      <c r="BC34" s="45">
        <f>SUMIFS('調査表(全体)'!$CM:$CM,'調査表(全体)'!$O:$O,$AZ$1,'調査表(全体)'!$Q:$Q,$A34)</f>
        <v>0</v>
      </c>
      <c r="BD34" s="45">
        <f>SUMIFS('調査表(全体)'!$CN:$CN,'調査表(全体)'!$O:$O,$AZ$1,'調査表(全体)'!$Q:$Q,$A34)</f>
        <v>0</v>
      </c>
      <c r="BE34" s="46">
        <f>SUMIFS('調査表(全体)'!$CO:$CO,'調査表(全体)'!$O:$O,$AZ$1,'調査表(全体)'!$Q:$Q,$A34)</f>
        <v>0</v>
      </c>
      <c r="BG34" s="124"/>
      <c r="BH34" s="50" t="s">
        <v>224</v>
      </c>
      <c r="BI34" s="68"/>
      <c r="BJ34" s="44">
        <f>SUMIFS('調査表(全体)'!$CL:$CL,'調査表(全体)'!$O:$O,$BH$1,'調査表(全体)'!$Q:$Q,$A34)</f>
        <v>0</v>
      </c>
      <c r="BK34" s="45">
        <f>SUMIFS('調査表(全体)'!$CM:$CM,'調査表(全体)'!$O:$O,$BH$1,'調査表(全体)'!$Q:$Q,$A34)</f>
        <v>0</v>
      </c>
      <c r="BL34" s="45">
        <f>SUMIFS('調査表(全体)'!$CN:$CN,'調査表(全体)'!$O:$O,$BH$1,'調査表(全体)'!$Q:$Q,$A34)</f>
        <v>0</v>
      </c>
      <c r="BM34" s="46">
        <f>SUMIFS('調査表(全体)'!$CO:$CO,'調査表(全体)'!$O:$O,$BH$1,'調査表(全体)'!$Q:$Q,$A34)</f>
        <v>0</v>
      </c>
      <c r="BO34" s="124"/>
      <c r="BP34" s="50" t="s">
        <v>224</v>
      </c>
      <c r="BQ34" s="68"/>
      <c r="BR34" s="44">
        <f>SUMIFS('調査表(全体)'!$CL:$CL,'調査表(全体)'!$O:$O,$BP$1,'調査表(全体)'!$Q:$Q,$A34)</f>
        <v>0</v>
      </c>
      <c r="BS34" s="45">
        <f>SUMIFS('調査表(全体)'!$CM:$CM,'調査表(全体)'!$O:$O,$BP$1,'調査表(全体)'!$Q:$Q,$A34)</f>
        <v>0</v>
      </c>
      <c r="BT34" s="45">
        <f>SUMIFS('調査表(全体)'!$CN:$CN,'調査表(全体)'!$O:$O,$BP$1,'調査表(全体)'!$Q:$Q,$A34)</f>
        <v>0</v>
      </c>
      <c r="BU34" s="46">
        <f>SUMIFS('調査表(全体)'!$CO:$CO,'調査表(全体)'!$O:$O,$BP$1,'調査表(全体)'!$Q:$Q,$A34)</f>
        <v>0</v>
      </c>
      <c r="BW34" s="124"/>
      <c r="BX34" s="50" t="s">
        <v>224</v>
      </c>
      <c r="BY34" s="68"/>
      <c r="BZ34" s="44">
        <f>SUMIFS('調査表(全体)'!$CL:$CL,'調査表(全体)'!$O:$O,$BX$1,'調査表(全体)'!$Q:$Q,$A34)</f>
        <v>0</v>
      </c>
      <c r="CA34" s="45">
        <f>SUMIFS('調査表(全体)'!$CM:$CM,'調査表(全体)'!$O:$O,$BX$1,'調査表(全体)'!$Q:$Q,$A34)</f>
        <v>0</v>
      </c>
      <c r="CB34" s="45">
        <f>SUMIFS('調査表(全体)'!$CN:$CN,'調査表(全体)'!$O:$O,$BX$1,'調査表(全体)'!$Q:$Q,$A34)</f>
        <v>0</v>
      </c>
      <c r="CC34" s="46">
        <f>SUMIFS('調査表(全体)'!$CO:$CO,'調査表(全体)'!$O:$O,$BX$1,'調査表(全体)'!$Q:$Q,$A34)</f>
        <v>0</v>
      </c>
      <c r="CE34" s="124"/>
      <c r="CF34" s="50" t="s">
        <v>224</v>
      </c>
      <c r="CG34" s="68"/>
      <c r="CH34" s="44">
        <f>SUMIFS('調査表(全体)'!$CL:$CL,'調査表(全体)'!$O:$O,$CF$1,'調査表(全体)'!$Q:$Q,$A34)</f>
        <v>0</v>
      </c>
      <c r="CI34" s="45">
        <f>SUMIFS('調査表(全体)'!$CM:$CM,'調査表(全体)'!$O:$O,$CF$1,'調査表(全体)'!$Q:$Q,$A34)</f>
        <v>0</v>
      </c>
      <c r="CJ34" s="45">
        <f>SUMIFS('調査表(全体)'!$CN:$CN,'調査表(全体)'!$O:$O,$CF$1,'調査表(全体)'!$Q:$Q,$A34)</f>
        <v>0</v>
      </c>
      <c r="CK34" s="46">
        <f>SUMIFS('調査表(全体)'!$CO:$CO,'調査表(全体)'!$O:$O,$CF$1,'調査表(全体)'!$Q:$Q,$A34)</f>
        <v>0</v>
      </c>
      <c r="CM34" s="124"/>
      <c r="CN34" s="50" t="s">
        <v>224</v>
      </c>
      <c r="CO34" s="68"/>
      <c r="CP34" s="44">
        <f>SUMIFS('調査表(全体)'!$CL:$CL,'調査表(全体)'!$O:$O,$CN$1,'調査表(全体)'!$Q:$Q,$A34)</f>
        <v>0</v>
      </c>
      <c r="CQ34" s="45">
        <f>SUMIFS('調査表(全体)'!$CM:$CM,'調査表(全体)'!$O:$O,$CN$1,'調査表(全体)'!$Q:$Q,$A34)</f>
        <v>0</v>
      </c>
      <c r="CR34" s="45">
        <f>SUMIFS('調査表(全体)'!$CN:$CN,'調査表(全体)'!$O:$O,$CN$1,'調査表(全体)'!$Q:$Q,$A34)</f>
        <v>0</v>
      </c>
      <c r="CS34" s="46">
        <f>SUMIFS('調査表(全体)'!$CO:$CO,'調査表(全体)'!$O:$O,$CN$1,'調査表(全体)'!$Q:$Q,$A34)</f>
        <v>0</v>
      </c>
      <c r="CU34" s="124"/>
      <c r="CV34" s="50" t="s">
        <v>224</v>
      </c>
      <c r="CW34" s="68"/>
      <c r="CX34" s="44">
        <f>SUMIFS('調査表(全体)'!$CL:$CL,'調査表(全体)'!$O:$O,$CV$1,'調査表(全体)'!$Q:$Q,$A34)</f>
        <v>0</v>
      </c>
      <c r="CY34" s="45">
        <f>SUMIFS('調査表(全体)'!$CM:$CM,'調査表(全体)'!$O:$O,$CV$1,'調査表(全体)'!$Q:$Q,$A34)</f>
        <v>0</v>
      </c>
      <c r="CZ34" s="45">
        <f>SUMIFS('調査表(全体)'!$CN:$CN,'調査表(全体)'!$O:$O,$CV$1,'調査表(全体)'!$Q:$Q,$A34)</f>
        <v>0</v>
      </c>
      <c r="DA34" s="46">
        <f>SUMIFS('調査表(全体)'!$CO:$CO,'調査表(全体)'!$O:$O,$CV$1,'調査表(全体)'!$Q:$Q,$A34)</f>
        <v>0</v>
      </c>
      <c r="DC34" s="124"/>
      <c r="DD34" s="50" t="s">
        <v>224</v>
      </c>
      <c r="DE34" s="68"/>
      <c r="DF34" s="44">
        <f>SUMIFS('調査表(全体)'!$CL:$CL,'調査表(全体)'!$O:$O,$DD$1,'調査表(全体)'!$Q:$Q,$A34)</f>
        <v>0</v>
      </c>
      <c r="DG34" s="45">
        <f>SUMIFS('調査表(全体)'!$CM:$CM,'調査表(全体)'!$O:$O,$DD$1,'調査表(全体)'!$Q:$Q,$A34)</f>
        <v>0</v>
      </c>
      <c r="DH34" s="45">
        <f>SUMIFS('調査表(全体)'!$CN:$CN,'調査表(全体)'!$O:$O,$DD$1,'調査表(全体)'!$Q:$Q,$A34)</f>
        <v>0</v>
      </c>
      <c r="DI34" s="46">
        <f>SUMIFS('調査表(全体)'!$CO:$CO,'調査表(全体)'!$O:$O,$DD$1,'調査表(全体)'!$Q:$Q,$A34)</f>
        <v>0</v>
      </c>
      <c r="DK34" s="124"/>
      <c r="DL34" s="50" t="s">
        <v>224</v>
      </c>
      <c r="DM34" s="68"/>
      <c r="DN34" s="44">
        <f>SUMIFS('調査表(全体)'!$CL:$CL,'調査表(全体)'!$O:$O,$DN$1,'調査表(全体)'!$Q:$Q,$A34)</f>
        <v>0</v>
      </c>
      <c r="DO34" s="45">
        <f>SUMIFS('調査表(全体)'!$CM:$CM,'調査表(全体)'!$O:$O,$DN$1,'調査表(全体)'!$Q:$Q,$A34)</f>
        <v>0</v>
      </c>
      <c r="DP34" s="45">
        <f>SUMIFS('調査表(全体)'!$CN:$CN,'調査表(全体)'!$O:$O,$DN$1,'調査表(全体)'!$Q:$Q,$A34)</f>
        <v>0</v>
      </c>
      <c r="DQ34" s="46">
        <f>SUMIFS('調査表(全体)'!$CO:$CO,'調査表(全体)'!$O:$O,$DN$1,'調査表(全体)'!$Q:$Q,$A34)</f>
        <v>0</v>
      </c>
      <c r="DS34" s="124"/>
      <c r="DT34" s="50" t="s">
        <v>224</v>
      </c>
      <c r="DU34" s="68"/>
      <c r="DV34" s="44">
        <f>SUMIFS('調査表(全体)'!$CL:$CL,'調査表(全体)'!$O:$O,$DT$1,'調査表(全体)'!$Q:$Q,$A34)</f>
        <v>0</v>
      </c>
      <c r="DW34" s="45">
        <f>SUMIFS('調査表(全体)'!$CM:$CM,'調査表(全体)'!$O:$O,$DT$1,'調査表(全体)'!$Q:$Q,$A34)</f>
        <v>0</v>
      </c>
      <c r="DX34" s="45">
        <f>SUMIFS('調査表(全体)'!$CN:$CN,'調査表(全体)'!$O:$O,$DT$1,'調査表(全体)'!$Q:$Q,$A34)</f>
        <v>0</v>
      </c>
      <c r="DY34" s="46">
        <f>SUMIFS('調査表(全体)'!$CO:$CO,'調査表(全体)'!$O:$O,$DT$1,'調査表(全体)'!$Q:$Q,$A34)</f>
        <v>0</v>
      </c>
      <c r="EA34" s="124"/>
      <c r="EB34" s="50" t="s">
        <v>224</v>
      </c>
      <c r="EC34" s="68"/>
      <c r="ED34" s="44">
        <f>SUMIFS('調査表(全体)'!$CL:$CL,'調査表(全体)'!$O:$O,$EB$1,'調査表(全体)'!$Q:$Q,$A34)</f>
        <v>0</v>
      </c>
      <c r="EE34" s="45">
        <f>SUMIFS('調査表(全体)'!$CM:$CM,'調査表(全体)'!$O:$O,$EB$1,'調査表(全体)'!$Q:$Q,$A34)</f>
        <v>0</v>
      </c>
      <c r="EF34" s="45">
        <f>SUMIFS('調査表(全体)'!$CN:$CN,'調査表(全体)'!$O:$O,$EB$1,'調査表(全体)'!$Q:$Q,$A34)</f>
        <v>0</v>
      </c>
      <c r="EG34" s="46">
        <f>SUMIFS('調査表(全体)'!$CO:$CO,'調査表(全体)'!$O:$O,$EB$1,'調査表(全体)'!$Q:$Q,$A34)</f>
        <v>0</v>
      </c>
      <c r="EI34" s="124"/>
      <c r="EJ34" s="50" t="s">
        <v>224</v>
      </c>
      <c r="EK34" s="68"/>
      <c r="EL34" s="44">
        <f>SUMIFS('調査表(全体)'!$CL:$CL,'調査表(全体)'!$O:$O,$EJ$1,'調査表(全体)'!$Q:$Q,$A34)</f>
        <v>0</v>
      </c>
      <c r="EM34" s="45">
        <f>SUMIFS('調査表(全体)'!$CM:$CM,'調査表(全体)'!$O:$O,$EJ$1,'調査表(全体)'!$Q:$Q,$A34)</f>
        <v>0</v>
      </c>
      <c r="EN34" s="45">
        <f>SUMIFS('調査表(全体)'!$CN:$CN,'調査表(全体)'!$O:$O,$EJ$1,'調査表(全体)'!$Q:$Q,$A34)</f>
        <v>0</v>
      </c>
      <c r="EO34" s="46">
        <f>SUMIFS('調査表(全体)'!$CO:$CO,'調査表(全体)'!$O:$O,$EJ$1,'調査表(全体)'!$Q:$Q,$A34)</f>
        <v>0</v>
      </c>
      <c r="EQ34" s="124"/>
      <c r="ER34" s="50" t="s">
        <v>224</v>
      </c>
      <c r="ES34" s="68"/>
      <c r="ET34" s="44">
        <f>SUMIFS('調査表(全体)'!$CL:$CL,'調査表(全体)'!$O:$O,$ER$1,'調査表(全体)'!$Q:$Q,$A34)</f>
        <v>0</v>
      </c>
      <c r="EU34" s="45">
        <f>SUMIFS('調査表(全体)'!$CM:$CM,'調査表(全体)'!$O:$O,$ER$1,'調査表(全体)'!$Q:$Q,$A34)</f>
        <v>0</v>
      </c>
      <c r="EV34" s="45">
        <f>SUMIFS('調査表(全体)'!$CN:$CN,'調査表(全体)'!$O:$O,$ER$1,'調査表(全体)'!$Q:$Q,$A34)</f>
        <v>0</v>
      </c>
      <c r="EW34" s="46">
        <f>SUMIFS('調査表(全体)'!$CO:$CO,'調査表(全体)'!$O:$O,$ER$1,'調査表(全体)'!$Q:$Q,$A34)</f>
        <v>0</v>
      </c>
      <c r="EY34" s="124"/>
      <c r="EZ34" s="50" t="s">
        <v>224</v>
      </c>
      <c r="FA34" s="68"/>
      <c r="FB34" s="44">
        <f>SUMIFS('調査表(全体)'!$CL:$CL,'調査表(全体)'!$O:$O,$EZ$1,'調査表(全体)'!$Q:$Q,$A34)</f>
        <v>0</v>
      </c>
      <c r="FC34" s="45">
        <f>SUMIFS('調査表(全体)'!$CM:$CM,'調査表(全体)'!$O:$O,$EZ$1,'調査表(全体)'!$Q:$Q,$A34)</f>
        <v>0</v>
      </c>
      <c r="FD34" s="45">
        <f>SUMIFS('調査表(全体)'!$CN:$CN,'調査表(全体)'!$O:$O,$EZ$1,'調査表(全体)'!$Q:$Q,$A34)</f>
        <v>0</v>
      </c>
      <c r="FE34" s="46">
        <f>SUMIFS('調査表(全体)'!$CO:$CO,'調査表(全体)'!$O:$O,$EZ$1,'調査表(全体)'!$Q:$Q,$A34)</f>
        <v>0</v>
      </c>
    </row>
    <row r="35" spans="1:161" x14ac:dyDescent="0.15">
      <c r="A35" s="154"/>
      <c r="B35" s="69"/>
      <c r="C35" s="70" t="s">
        <v>238</v>
      </c>
      <c r="D35" s="71"/>
      <c r="E35" s="58"/>
      <c r="F35" s="161">
        <f>F36+F40+F41</f>
        <v>0</v>
      </c>
      <c r="G35" s="162">
        <f>G36+G40+G41</f>
        <v>0</v>
      </c>
      <c r="H35" s="162">
        <f>H36+H40+H41</f>
        <v>0</v>
      </c>
      <c r="I35" s="163">
        <f>I36+I40+I41</f>
        <v>0</v>
      </c>
      <c r="K35" s="70" t="s">
        <v>238</v>
      </c>
      <c r="L35" s="71"/>
      <c r="M35" s="58"/>
      <c r="N35" s="161">
        <f>N36+N40+N41</f>
        <v>0</v>
      </c>
      <c r="O35" s="162">
        <f>O36+O40+O41</f>
        <v>0</v>
      </c>
      <c r="P35" s="162">
        <f>P36+P40+P41</f>
        <v>0</v>
      </c>
      <c r="Q35" s="163">
        <f>Q36+Q40+Q41</f>
        <v>0</v>
      </c>
      <c r="R35" s="40"/>
      <c r="S35" s="70" t="s">
        <v>238</v>
      </c>
      <c r="T35" s="71"/>
      <c r="U35" s="58"/>
      <c r="V35" s="161">
        <f>V36+V40+V41</f>
        <v>0</v>
      </c>
      <c r="W35" s="162">
        <f>W36+W40+W41</f>
        <v>0</v>
      </c>
      <c r="X35" s="162">
        <f>X36+X40+X41</f>
        <v>0</v>
      </c>
      <c r="Y35" s="163">
        <f>Y36+Y40+Y41</f>
        <v>0</v>
      </c>
      <c r="AA35" s="70" t="s">
        <v>238</v>
      </c>
      <c r="AB35" s="71"/>
      <c r="AC35" s="58"/>
      <c r="AD35" s="161">
        <f>AD36+AD40+AD41</f>
        <v>0</v>
      </c>
      <c r="AE35" s="162">
        <f>AE36+AE40+AE41</f>
        <v>0</v>
      </c>
      <c r="AF35" s="162">
        <f>AF36+AF40+AF41</f>
        <v>0</v>
      </c>
      <c r="AG35" s="163">
        <f>AG36+AG40+AG41</f>
        <v>0</v>
      </c>
      <c r="AI35" s="70" t="s">
        <v>238</v>
      </c>
      <c r="AJ35" s="71"/>
      <c r="AK35" s="58"/>
      <c r="AL35" s="161">
        <f>AL36+AL40+AL41</f>
        <v>0</v>
      </c>
      <c r="AM35" s="162">
        <f>AM36+AM40+AM41</f>
        <v>0</v>
      </c>
      <c r="AN35" s="162">
        <f>AN36+AN40+AN41</f>
        <v>0</v>
      </c>
      <c r="AO35" s="163">
        <f>AO36+AO40+AO41</f>
        <v>0</v>
      </c>
      <c r="AQ35" s="70" t="s">
        <v>238</v>
      </c>
      <c r="AR35" s="71"/>
      <c r="AS35" s="58"/>
      <c r="AT35" s="161">
        <f>AT36+AT40+AT41</f>
        <v>0</v>
      </c>
      <c r="AU35" s="162">
        <f>AU36+AU40+AU41</f>
        <v>0</v>
      </c>
      <c r="AV35" s="162">
        <f>AV36+AV40+AV41</f>
        <v>0</v>
      </c>
      <c r="AW35" s="163">
        <f>AW36+AW40+AW41</f>
        <v>0</v>
      </c>
      <c r="AY35" s="70" t="s">
        <v>238</v>
      </c>
      <c r="AZ35" s="71"/>
      <c r="BA35" s="58"/>
      <c r="BB35" s="161">
        <f>BB36+BB40+BB41</f>
        <v>0</v>
      </c>
      <c r="BC35" s="162">
        <f>BC36+BC40+BC41</f>
        <v>0</v>
      </c>
      <c r="BD35" s="162">
        <f>BD36+BD40+BD41</f>
        <v>0</v>
      </c>
      <c r="BE35" s="163">
        <f>BE36+BE40+BE41</f>
        <v>0</v>
      </c>
      <c r="BG35" s="70" t="s">
        <v>238</v>
      </c>
      <c r="BH35" s="71"/>
      <c r="BI35" s="58"/>
      <c r="BJ35" s="161">
        <f>BJ36+BJ40+BJ41</f>
        <v>0</v>
      </c>
      <c r="BK35" s="162">
        <f>BK36+BK40+BK41</f>
        <v>0</v>
      </c>
      <c r="BL35" s="162">
        <f>BL36+BL40+BL41</f>
        <v>0</v>
      </c>
      <c r="BM35" s="163">
        <f>BM36+BM40+BM41</f>
        <v>0</v>
      </c>
      <c r="BO35" s="70" t="s">
        <v>238</v>
      </c>
      <c r="BP35" s="71"/>
      <c r="BQ35" s="58"/>
      <c r="BR35" s="161">
        <f>BR36+BR40+BR41</f>
        <v>0</v>
      </c>
      <c r="BS35" s="162">
        <f>BS36+BS40+BS41</f>
        <v>0</v>
      </c>
      <c r="BT35" s="162">
        <f>BT36+BT40+BT41</f>
        <v>0</v>
      </c>
      <c r="BU35" s="163">
        <f>BU36+BU40+BU41</f>
        <v>0</v>
      </c>
      <c r="BW35" s="70" t="s">
        <v>238</v>
      </c>
      <c r="BX35" s="71"/>
      <c r="BY35" s="58"/>
      <c r="BZ35" s="161">
        <f>BZ36+BZ40+BZ41</f>
        <v>0</v>
      </c>
      <c r="CA35" s="162">
        <f>CA36+CA40+CA41</f>
        <v>0</v>
      </c>
      <c r="CB35" s="162">
        <f>CB36+CB40+CB41</f>
        <v>0</v>
      </c>
      <c r="CC35" s="163">
        <f>CC36+CC40+CC41</f>
        <v>0</v>
      </c>
      <c r="CE35" s="70" t="s">
        <v>238</v>
      </c>
      <c r="CF35" s="71"/>
      <c r="CG35" s="58"/>
      <c r="CH35" s="161">
        <f>CH36+CH40+CH41</f>
        <v>0</v>
      </c>
      <c r="CI35" s="162">
        <f>CI36+CI40+CI41</f>
        <v>0</v>
      </c>
      <c r="CJ35" s="162">
        <f>CJ36+CJ40+CJ41</f>
        <v>0</v>
      </c>
      <c r="CK35" s="163">
        <f>CK36+CK40+CK41</f>
        <v>0</v>
      </c>
      <c r="CM35" s="70" t="s">
        <v>238</v>
      </c>
      <c r="CN35" s="71"/>
      <c r="CO35" s="58"/>
      <c r="CP35" s="161">
        <f>CP36+CP40+CP41</f>
        <v>0</v>
      </c>
      <c r="CQ35" s="162">
        <f>CQ36+CQ40+CQ41</f>
        <v>0</v>
      </c>
      <c r="CR35" s="162">
        <f>CR36+CR40+CR41</f>
        <v>0</v>
      </c>
      <c r="CS35" s="163">
        <f>CS36+CS40+CS41</f>
        <v>0</v>
      </c>
      <c r="CU35" s="70" t="s">
        <v>238</v>
      </c>
      <c r="CV35" s="71"/>
      <c r="CW35" s="58"/>
      <c r="CX35" s="161">
        <f>CX36+CX40+CX41</f>
        <v>0</v>
      </c>
      <c r="CY35" s="162">
        <f>CY36+CY40+CY41</f>
        <v>0</v>
      </c>
      <c r="CZ35" s="162">
        <f>CZ36+CZ40+CZ41</f>
        <v>0</v>
      </c>
      <c r="DA35" s="163">
        <f>DA36+DA40+DA41</f>
        <v>0</v>
      </c>
      <c r="DC35" s="70" t="s">
        <v>238</v>
      </c>
      <c r="DD35" s="71"/>
      <c r="DE35" s="58"/>
      <c r="DF35" s="161">
        <f>DF36+DF40+DF41</f>
        <v>0</v>
      </c>
      <c r="DG35" s="162">
        <f>DG36+DG40+DG41</f>
        <v>0</v>
      </c>
      <c r="DH35" s="162">
        <f>DH36+DH40+DH41</f>
        <v>0</v>
      </c>
      <c r="DI35" s="163">
        <f>DI36+DI40+DI41</f>
        <v>0</v>
      </c>
      <c r="DK35" s="70" t="s">
        <v>238</v>
      </c>
      <c r="DL35" s="71"/>
      <c r="DM35" s="58"/>
      <c r="DN35" s="161">
        <f>DN36+DN40+DN41</f>
        <v>0</v>
      </c>
      <c r="DO35" s="162">
        <f>DO36+DO40+DO41</f>
        <v>0</v>
      </c>
      <c r="DP35" s="162">
        <f>DP36+DP40+DP41</f>
        <v>0</v>
      </c>
      <c r="DQ35" s="163">
        <f>DQ36+DQ40+DQ41</f>
        <v>0</v>
      </c>
      <c r="DS35" s="70" t="s">
        <v>238</v>
      </c>
      <c r="DT35" s="71"/>
      <c r="DU35" s="58"/>
      <c r="DV35" s="161">
        <f>DV36+DV40+DV41</f>
        <v>0</v>
      </c>
      <c r="DW35" s="162">
        <f>DW36+DW40+DW41</f>
        <v>0</v>
      </c>
      <c r="DX35" s="162">
        <f>DX36+DX40+DX41</f>
        <v>0</v>
      </c>
      <c r="DY35" s="163">
        <f>DY36+DY40+DY41</f>
        <v>0</v>
      </c>
      <c r="EA35" s="70" t="s">
        <v>238</v>
      </c>
      <c r="EB35" s="71"/>
      <c r="EC35" s="58"/>
      <c r="ED35" s="161">
        <f>ED36+ED40+ED41</f>
        <v>0</v>
      </c>
      <c r="EE35" s="162">
        <f>EE36+EE40+EE41</f>
        <v>0</v>
      </c>
      <c r="EF35" s="162">
        <f>EF36+EF40+EF41</f>
        <v>0</v>
      </c>
      <c r="EG35" s="163">
        <f>EG36+EG40+EG41</f>
        <v>0</v>
      </c>
      <c r="EI35" s="70" t="s">
        <v>238</v>
      </c>
      <c r="EJ35" s="71"/>
      <c r="EK35" s="58"/>
      <c r="EL35" s="161">
        <f>EL36+EL40+EL41</f>
        <v>0</v>
      </c>
      <c r="EM35" s="162">
        <f>EM36+EM40+EM41</f>
        <v>0</v>
      </c>
      <c r="EN35" s="162">
        <f>EN36+EN40+EN41</f>
        <v>0</v>
      </c>
      <c r="EO35" s="163">
        <f>EO36+EO40+EO41</f>
        <v>0</v>
      </c>
      <c r="EQ35" s="70" t="s">
        <v>238</v>
      </c>
      <c r="ER35" s="71"/>
      <c r="ES35" s="58"/>
      <c r="ET35" s="161">
        <f>ET36+ET40+ET41</f>
        <v>0</v>
      </c>
      <c r="EU35" s="162">
        <f>EU36+EU40+EU41</f>
        <v>0</v>
      </c>
      <c r="EV35" s="162">
        <f>EV36+EV40+EV41</f>
        <v>0</v>
      </c>
      <c r="EW35" s="163">
        <f>EW36+EW40+EW41</f>
        <v>0</v>
      </c>
      <c r="EY35" s="70" t="s">
        <v>238</v>
      </c>
      <c r="EZ35" s="71"/>
      <c r="FA35" s="58"/>
      <c r="FB35" s="161">
        <f>FB36+FB40+FB41</f>
        <v>0</v>
      </c>
      <c r="FC35" s="162">
        <f>FC36+FC40+FC41</f>
        <v>0</v>
      </c>
      <c r="FD35" s="162">
        <f>FD36+FD40+FD41</f>
        <v>0</v>
      </c>
      <c r="FE35" s="163">
        <f>FE36+FE40+FE41</f>
        <v>0</v>
      </c>
    </row>
    <row r="36" spans="1:161" x14ac:dyDescent="0.15">
      <c r="A36" s="151"/>
      <c r="C36" s="129"/>
      <c r="D36" s="50" t="s">
        <v>239</v>
      </c>
      <c r="E36" s="43"/>
      <c r="F36" s="44">
        <f>F37+F38+F39</f>
        <v>0</v>
      </c>
      <c r="G36" s="45">
        <f>G37+G38+G39</f>
        <v>0</v>
      </c>
      <c r="H36" s="45">
        <f>H37+H38+H39</f>
        <v>0</v>
      </c>
      <c r="I36" s="46">
        <f>I37+I38+I39</f>
        <v>0</v>
      </c>
      <c r="K36" s="129"/>
      <c r="L36" s="50" t="s">
        <v>239</v>
      </c>
      <c r="M36" s="43"/>
      <c r="N36" s="44">
        <f>N37+N38+N39</f>
        <v>0</v>
      </c>
      <c r="O36" s="45">
        <f>O37+O38+O39</f>
        <v>0</v>
      </c>
      <c r="P36" s="45">
        <f>P37+P38+P39</f>
        <v>0</v>
      </c>
      <c r="Q36" s="46">
        <f>Q37+Q38+Q39</f>
        <v>0</v>
      </c>
      <c r="R36" s="40"/>
      <c r="S36" s="129"/>
      <c r="T36" s="50" t="s">
        <v>239</v>
      </c>
      <c r="U36" s="43"/>
      <c r="V36" s="44">
        <f>V37+V38+V39</f>
        <v>0</v>
      </c>
      <c r="W36" s="45">
        <f>W37+W38+W39</f>
        <v>0</v>
      </c>
      <c r="X36" s="45">
        <f>X37+X38+X39</f>
        <v>0</v>
      </c>
      <c r="Y36" s="46">
        <f>Y37+Y38+Y39</f>
        <v>0</v>
      </c>
      <c r="AA36" s="129"/>
      <c r="AB36" s="50" t="s">
        <v>239</v>
      </c>
      <c r="AC36" s="43"/>
      <c r="AD36" s="44">
        <f>AD37+AD38+AD39</f>
        <v>0</v>
      </c>
      <c r="AE36" s="45">
        <f>AE37+AE38+AE39</f>
        <v>0</v>
      </c>
      <c r="AF36" s="45">
        <f>AF37+AF38+AF39</f>
        <v>0</v>
      </c>
      <c r="AG36" s="46">
        <f>AG37+AG38+AG39</f>
        <v>0</v>
      </c>
      <c r="AI36" s="129"/>
      <c r="AJ36" s="50" t="s">
        <v>239</v>
      </c>
      <c r="AK36" s="43"/>
      <c r="AL36" s="44">
        <f>AL37+AL38+AL39</f>
        <v>0</v>
      </c>
      <c r="AM36" s="45">
        <f>AM37+AM38+AM39</f>
        <v>0</v>
      </c>
      <c r="AN36" s="45">
        <f>AN37+AN38+AN39</f>
        <v>0</v>
      </c>
      <c r="AO36" s="46">
        <f>AO37+AO38+AO39</f>
        <v>0</v>
      </c>
      <c r="AQ36" s="129"/>
      <c r="AR36" s="50" t="s">
        <v>239</v>
      </c>
      <c r="AS36" s="43"/>
      <c r="AT36" s="44">
        <f>AT37+AT38+AT39</f>
        <v>0</v>
      </c>
      <c r="AU36" s="45">
        <f>AU37+AU38+AU39</f>
        <v>0</v>
      </c>
      <c r="AV36" s="45">
        <f>AV37+AV38+AV39</f>
        <v>0</v>
      </c>
      <c r="AW36" s="46">
        <f>AW37+AW38+AW39</f>
        <v>0</v>
      </c>
      <c r="AY36" s="129"/>
      <c r="AZ36" s="50" t="s">
        <v>239</v>
      </c>
      <c r="BA36" s="43"/>
      <c r="BB36" s="44">
        <f>BB37+BB38+BB39</f>
        <v>0</v>
      </c>
      <c r="BC36" s="45">
        <f>BC37+BC38+BC39</f>
        <v>0</v>
      </c>
      <c r="BD36" s="45">
        <f>BD37+BD38+BD39</f>
        <v>0</v>
      </c>
      <c r="BE36" s="46">
        <f>BE37+BE38+BE39</f>
        <v>0</v>
      </c>
      <c r="BG36" s="129"/>
      <c r="BH36" s="50" t="s">
        <v>239</v>
      </c>
      <c r="BI36" s="43"/>
      <c r="BJ36" s="44">
        <f>BJ37+BJ38+BJ39</f>
        <v>0</v>
      </c>
      <c r="BK36" s="45">
        <f>BK37+BK38+BK39</f>
        <v>0</v>
      </c>
      <c r="BL36" s="45">
        <f>BL37+BL38+BL39</f>
        <v>0</v>
      </c>
      <c r="BM36" s="46">
        <f>BM37+BM38+BM39</f>
        <v>0</v>
      </c>
      <c r="BO36" s="129"/>
      <c r="BP36" s="50" t="s">
        <v>239</v>
      </c>
      <c r="BQ36" s="43"/>
      <c r="BR36" s="44">
        <f>BR37+BR38+BR39</f>
        <v>0</v>
      </c>
      <c r="BS36" s="45">
        <f>BS37+BS38+BS39</f>
        <v>0</v>
      </c>
      <c r="BT36" s="45">
        <f>BT37+BT38+BT39</f>
        <v>0</v>
      </c>
      <c r="BU36" s="46">
        <f>BU37+BU38+BU39</f>
        <v>0</v>
      </c>
      <c r="BW36" s="129"/>
      <c r="BX36" s="50" t="s">
        <v>239</v>
      </c>
      <c r="BY36" s="43"/>
      <c r="BZ36" s="44">
        <f>BZ37+BZ38+BZ39</f>
        <v>0</v>
      </c>
      <c r="CA36" s="45">
        <f>CA37+CA38+CA39</f>
        <v>0</v>
      </c>
      <c r="CB36" s="45">
        <f>CB37+CB38+CB39</f>
        <v>0</v>
      </c>
      <c r="CC36" s="46">
        <f>CC37+CC38+CC39</f>
        <v>0</v>
      </c>
      <c r="CE36" s="129"/>
      <c r="CF36" s="50" t="s">
        <v>239</v>
      </c>
      <c r="CG36" s="43"/>
      <c r="CH36" s="44">
        <f>CH37+CH38+CH39</f>
        <v>0</v>
      </c>
      <c r="CI36" s="45">
        <f>CI37+CI38+CI39</f>
        <v>0</v>
      </c>
      <c r="CJ36" s="45">
        <f>CJ37+CJ38+CJ39</f>
        <v>0</v>
      </c>
      <c r="CK36" s="46">
        <f>CK37+CK38+CK39</f>
        <v>0</v>
      </c>
      <c r="CM36" s="129"/>
      <c r="CN36" s="50" t="s">
        <v>239</v>
      </c>
      <c r="CO36" s="43"/>
      <c r="CP36" s="44">
        <f>CP37+CP38+CP39</f>
        <v>0</v>
      </c>
      <c r="CQ36" s="45">
        <f>CQ37+CQ38+CQ39</f>
        <v>0</v>
      </c>
      <c r="CR36" s="45">
        <f>CR37+CR38+CR39</f>
        <v>0</v>
      </c>
      <c r="CS36" s="46">
        <f>CS37+CS38+CS39</f>
        <v>0</v>
      </c>
      <c r="CU36" s="129"/>
      <c r="CV36" s="50" t="s">
        <v>239</v>
      </c>
      <c r="CW36" s="43"/>
      <c r="CX36" s="44">
        <f>CX37+CX38+CX39</f>
        <v>0</v>
      </c>
      <c r="CY36" s="45">
        <f>CY37+CY38+CY39</f>
        <v>0</v>
      </c>
      <c r="CZ36" s="45">
        <f>CZ37+CZ38+CZ39</f>
        <v>0</v>
      </c>
      <c r="DA36" s="46">
        <f>DA37+DA38+DA39</f>
        <v>0</v>
      </c>
      <c r="DC36" s="129"/>
      <c r="DD36" s="50" t="s">
        <v>239</v>
      </c>
      <c r="DE36" s="43"/>
      <c r="DF36" s="44">
        <f>DF37+DF38+DF39</f>
        <v>0</v>
      </c>
      <c r="DG36" s="45">
        <f>DG37+DG38+DG39</f>
        <v>0</v>
      </c>
      <c r="DH36" s="45">
        <f>DH37+DH38+DH39</f>
        <v>0</v>
      </c>
      <c r="DI36" s="46">
        <f>DI37+DI38+DI39</f>
        <v>0</v>
      </c>
      <c r="DK36" s="129"/>
      <c r="DL36" s="50" t="s">
        <v>239</v>
      </c>
      <c r="DM36" s="43"/>
      <c r="DN36" s="44">
        <f>DN37+DN38+DN39</f>
        <v>0</v>
      </c>
      <c r="DO36" s="45">
        <f>DO37+DO38+DO39</f>
        <v>0</v>
      </c>
      <c r="DP36" s="45">
        <f>DP37+DP38+DP39</f>
        <v>0</v>
      </c>
      <c r="DQ36" s="46">
        <f>DQ37+DQ38+DQ39</f>
        <v>0</v>
      </c>
      <c r="DS36" s="129"/>
      <c r="DT36" s="50" t="s">
        <v>239</v>
      </c>
      <c r="DU36" s="43"/>
      <c r="DV36" s="44">
        <f>DV37+DV38+DV39</f>
        <v>0</v>
      </c>
      <c r="DW36" s="45">
        <f>DW37+DW38+DW39</f>
        <v>0</v>
      </c>
      <c r="DX36" s="45">
        <f>DX37+DX38+DX39</f>
        <v>0</v>
      </c>
      <c r="DY36" s="46">
        <f>DY37+DY38+DY39</f>
        <v>0</v>
      </c>
      <c r="EA36" s="129"/>
      <c r="EB36" s="50" t="s">
        <v>239</v>
      </c>
      <c r="EC36" s="43"/>
      <c r="ED36" s="44">
        <f>ED37+ED38+ED39</f>
        <v>0</v>
      </c>
      <c r="EE36" s="45">
        <f>EE37+EE38+EE39</f>
        <v>0</v>
      </c>
      <c r="EF36" s="45">
        <f>EF37+EF38+EF39</f>
        <v>0</v>
      </c>
      <c r="EG36" s="46">
        <f>EG37+EG38+EG39</f>
        <v>0</v>
      </c>
      <c r="EI36" s="129"/>
      <c r="EJ36" s="50" t="s">
        <v>239</v>
      </c>
      <c r="EK36" s="43"/>
      <c r="EL36" s="44">
        <f>EL37+EL38+EL39</f>
        <v>0</v>
      </c>
      <c r="EM36" s="45">
        <f>EM37+EM38+EM39</f>
        <v>0</v>
      </c>
      <c r="EN36" s="45">
        <f>EN37+EN38+EN39</f>
        <v>0</v>
      </c>
      <c r="EO36" s="46">
        <f>EO37+EO38+EO39</f>
        <v>0</v>
      </c>
      <c r="EQ36" s="129"/>
      <c r="ER36" s="50" t="s">
        <v>239</v>
      </c>
      <c r="ES36" s="43"/>
      <c r="ET36" s="44">
        <f>ET37+ET38+ET39</f>
        <v>0</v>
      </c>
      <c r="EU36" s="45">
        <f>EU37+EU38+EU39</f>
        <v>0</v>
      </c>
      <c r="EV36" s="45">
        <f>EV37+EV38+EV39</f>
        <v>0</v>
      </c>
      <c r="EW36" s="46">
        <f>EW37+EW38+EW39</f>
        <v>0</v>
      </c>
      <c r="EY36" s="129"/>
      <c r="EZ36" s="50" t="s">
        <v>239</v>
      </c>
      <c r="FA36" s="43"/>
      <c r="FB36" s="44">
        <f>FB37+FB38+FB39</f>
        <v>0</v>
      </c>
      <c r="FC36" s="45">
        <f>FC37+FC38+FC39</f>
        <v>0</v>
      </c>
      <c r="FD36" s="45">
        <f>FD37+FD38+FD39</f>
        <v>0</v>
      </c>
      <c r="FE36" s="46">
        <f>FE37+FE38+FE39</f>
        <v>0</v>
      </c>
    </row>
    <row r="37" spans="1:161" x14ac:dyDescent="0.15">
      <c r="A37" s="151">
        <v>26</v>
      </c>
      <c r="C37" s="129"/>
      <c r="D37" s="131"/>
      <c r="E37" s="47" t="s">
        <v>240</v>
      </c>
      <c r="F37" s="157">
        <f>SUMIFS('調査表(全体)'!$CL:$CL,'調査表(全体)'!$O:$O,$D$1,'調査表(全体)'!$Q:$Q,$A37)</f>
        <v>0</v>
      </c>
      <c r="G37" s="167">
        <f>SUMIFS('調査表(全体)'!$CM:$CM,'調査表(全体)'!$O:$O,$D$1,'調査表(全体)'!$Q:$Q,$A37)</f>
        <v>0</v>
      </c>
      <c r="H37" s="167">
        <f>SUMIFS('調査表(全体)'!$CN:$CN,'調査表(全体)'!$O:$O,$D$1,'調査表(全体)'!$Q:$Q,$A37)</f>
        <v>0</v>
      </c>
      <c r="I37" s="168">
        <f>SUMIFS('調査表(全体)'!$CO:$CO,'調査表(全体)'!$O:$O,$D$1,'調査表(全体)'!$Q:$Q,$A37)</f>
        <v>0</v>
      </c>
      <c r="K37" s="129"/>
      <c r="L37" s="131"/>
      <c r="M37" s="47" t="s">
        <v>240</v>
      </c>
      <c r="N37" s="157">
        <f>SUMIFS('調査表(全体)'!$CL:$CL,'調査表(全体)'!$O:$O,$L$1,'調査表(全体)'!$Q:$Q,$A37)</f>
        <v>0</v>
      </c>
      <c r="O37" s="167">
        <f>SUMIFS('調査表(全体)'!$CM:$CM,'調査表(全体)'!$O:$O,$L$1,'調査表(全体)'!$Q:$Q,$A37)</f>
        <v>0</v>
      </c>
      <c r="P37" s="167">
        <f>SUMIFS('調査表(全体)'!$CN:$CN,'調査表(全体)'!$O:$O,$L$1,'調査表(全体)'!$Q:$Q,$A37)</f>
        <v>0</v>
      </c>
      <c r="Q37" s="168">
        <f>SUMIFS('調査表(全体)'!$CO:$CO,'調査表(全体)'!$O:$O,$L$1,'調査表(全体)'!$Q:$Q,$A37)</f>
        <v>0</v>
      </c>
      <c r="R37" s="49"/>
      <c r="S37" s="129"/>
      <c r="T37" s="131"/>
      <c r="U37" s="47" t="s">
        <v>240</v>
      </c>
      <c r="V37" s="157">
        <f>SUMIFS('調査表(全体)'!$CL:$CL,'調査表(全体)'!$O:$O,$T$1,'調査表(全体)'!$Q:$Q,$A37)</f>
        <v>0</v>
      </c>
      <c r="W37" s="167">
        <f>SUMIFS('調査表(全体)'!$CM:$CM,'調査表(全体)'!$O:$O,$T$1,'調査表(全体)'!$Q:$Q,$A37)</f>
        <v>0</v>
      </c>
      <c r="X37" s="167">
        <f>SUMIFS('調査表(全体)'!$CN:$CN,'調査表(全体)'!$O:$O,$T$1,'調査表(全体)'!$Q:$Q,$A37)</f>
        <v>0</v>
      </c>
      <c r="Y37" s="168">
        <f>SUMIFS('調査表(全体)'!$CO:$CO,'調査表(全体)'!$O:$O,$T$1,'調査表(全体)'!$Q:$Q,$A37)</f>
        <v>0</v>
      </c>
      <c r="AA37" s="129"/>
      <c r="AB37" s="131"/>
      <c r="AC37" s="47" t="s">
        <v>240</v>
      </c>
      <c r="AD37" s="157">
        <f>SUMIFS('調査表(全体)'!$CL:$CL,'調査表(全体)'!$O:$O,$AB$1,'調査表(全体)'!$Q:$Q,$A37)</f>
        <v>0</v>
      </c>
      <c r="AE37" s="167">
        <f>SUMIFS('調査表(全体)'!$CM:$CM,'調査表(全体)'!$O:$O,$AB$1,'調査表(全体)'!$Q:$Q,$A37)</f>
        <v>0</v>
      </c>
      <c r="AF37" s="167">
        <f>SUMIFS('調査表(全体)'!$CN:$CN,'調査表(全体)'!$O:$O,$AB$1,'調査表(全体)'!$Q:$Q,$A37)</f>
        <v>0</v>
      </c>
      <c r="AG37" s="168">
        <f>SUMIFS('調査表(全体)'!$CO:$CO,'調査表(全体)'!$O:$O,$AB$1,'調査表(全体)'!$Q:$Q,$A37)</f>
        <v>0</v>
      </c>
      <c r="AI37" s="129"/>
      <c r="AJ37" s="131"/>
      <c r="AK37" s="47" t="s">
        <v>240</v>
      </c>
      <c r="AL37" s="157">
        <f>SUMIFS('調査表(全体)'!$CL:$CL,'調査表(全体)'!$O:$O,$AJ$1,'調査表(全体)'!$Q:$Q,$A37)</f>
        <v>0</v>
      </c>
      <c r="AM37" s="167">
        <f>SUMIFS('調査表(全体)'!$CM:$CM,'調査表(全体)'!$O:$O,$AJ$1,'調査表(全体)'!$Q:$Q,$A37)</f>
        <v>0</v>
      </c>
      <c r="AN37" s="167">
        <f>SUMIFS('調査表(全体)'!$CN:$CN,'調査表(全体)'!$O:$O,$AJ$1,'調査表(全体)'!$Q:$Q,$A37)</f>
        <v>0</v>
      </c>
      <c r="AO37" s="168">
        <f>SUMIFS('調査表(全体)'!$CO:$CO,'調査表(全体)'!$O:$O,$AJ$1,'調査表(全体)'!$Q:$Q,$A37)</f>
        <v>0</v>
      </c>
      <c r="AQ37" s="129"/>
      <c r="AR37" s="131"/>
      <c r="AS37" s="47" t="s">
        <v>240</v>
      </c>
      <c r="AT37" s="157">
        <f>SUMIFS('調査表(全体)'!$CL:$CL,'調査表(全体)'!$O:$O,$AR$1,'調査表(全体)'!$Q:$Q,$A37)</f>
        <v>0</v>
      </c>
      <c r="AU37" s="167">
        <f>SUMIFS('調査表(全体)'!$CM:$CM,'調査表(全体)'!$O:$O,$AR$1,'調査表(全体)'!$Q:$Q,$A37)</f>
        <v>0</v>
      </c>
      <c r="AV37" s="167">
        <f>SUMIFS('調査表(全体)'!$CN:$CN,'調査表(全体)'!$O:$O,$AR$1,'調査表(全体)'!$Q:$Q,$A37)</f>
        <v>0</v>
      </c>
      <c r="AW37" s="168">
        <f>SUMIFS('調査表(全体)'!$CO:$CO,'調査表(全体)'!$O:$O,$AR$1,'調査表(全体)'!$Q:$Q,$A37)</f>
        <v>0</v>
      </c>
      <c r="AY37" s="129"/>
      <c r="AZ37" s="131"/>
      <c r="BA37" s="47" t="s">
        <v>240</v>
      </c>
      <c r="BB37" s="157">
        <f>SUMIFS('調査表(全体)'!$CL:$CL,'調査表(全体)'!$O:$O,$AZ$1,'調査表(全体)'!$Q:$Q,$A37)</f>
        <v>0</v>
      </c>
      <c r="BC37" s="167">
        <f>SUMIFS('調査表(全体)'!$CM:$CM,'調査表(全体)'!$O:$O,$AZ$1,'調査表(全体)'!$Q:$Q,$A37)</f>
        <v>0</v>
      </c>
      <c r="BD37" s="167">
        <f>SUMIFS('調査表(全体)'!$CN:$CN,'調査表(全体)'!$O:$O,$AZ$1,'調査表(全体)'!$Q:$Q,$A37)</f>
        <v>0</v>
      </c>
      <c r="BE37" s="168">
        <f>SUMIFS('調査表(全体)'!$CO:$CO,'調査表(全体)'!$O:$O,$AZ$1,'調査表(全体)'!$Q:$Q,$A37)</f>
        <v>0</v>
      </c>
      <c r="BG37" s="129"/>
      <c r="BH37" s="131"/>
      <c r="BI37" s="47" t="s">
        <v>240</v>
      </c>
      <c r="BJ37" s="157">
        <f>SUMIFS('調査表(全体)'!$CL:$CL,'調査表(全体)'!$O:$O,$BH$1,'調査表(全体)'!$Q:$Q,$A37)</f>
        <v>0</v>
      </c>
      <c r="BK37" s="167">
        <f>SUMIFS('調査表(全体)'!$CM:$CM,'調査表(全体)'!$O:$O,$BH$1,'調査表(全体)'!$Q:$Q,$A37)</f>
        <v>0</v>
      </c>
      <c r="BL37" s="167">
        <f>SUMIFS('調査表(全体)'!$CN:$CN,'調査表(全体)'!$O:$O,$BH$1,'調査表(全体)'!$Q:$Q,$A37)</f>
        <v>0</v>
      </c>
      <c r="BM37" s="168">
        <f>SUMIFS('調査表(全体)'!$CO:$CO,'調査表(全体)'!$O:$O,$BH$1,'調査表(全体)'!$Q:$Q,$A37)</f>
        <v>0</v>
      </c>
      <c r="BO37" s="129"/>
      <c r="BP37" s="131"/>
      <c r="BQ37" s="47" t="s">
        <v>240</v>
      </c>
      <c r="BR37" s="157">
        <f>SUMIFS('調査表(全体)'!$CL:$CL,'調査表(全体)'!$O:$O,$BP$1,'調査表(全体)'!$Q:$Q,$A37)</f>
        <v>0</v>
      </c>
      <c r="BS37" s="167">
        <f>SUMIFS('調査表(全体)'!$CM:$CM,'調査表(全体)'!$O:$O,$BP$1,'調査表(全体)'!$Q:$Q,$A37)</f>
        <v>0</v>
      </c>
      <c r="BT37" s="167">
        <f>SUMIFS('調査表(全体)'!$CN:$CN,'調査表(全体)'!$O:$O,$BP$1,'調査表(全体)'!$Q:$Q,$A37)</f>
        <v>0</v>
      </c>
      <c r="BU37" s="168">
        <f>SUMIFS('調査表(全体)'!$CO:$CO,'調査表(全体)'!$O:$O,$BP$1,'調査表(全体)'!$Q:$Q,$A37)</f>
        <v>0</v>
      </c>
      <c r="BW37" s="129"/>
      <c r="BX37" s="131"/>
      <c r="BY37" s="47" t="s">
        <v>240</v>
      </c>
      <c r="BZ37" s="157">
        <f>SUMIFS('調査表(全体)'!$CL:$CL,'調査表(全体)'!$O:$O,$BX$1,'調査表(全体)'!$Q:$Q,$A37)</f>
        <v>0</v>
      </c>
      <c r="CA37" s="167">
        <f>SUMIFS('調査表(全体)'!$CM:$CM,'調査表(全体)'!$O:$O,$BX$1,'調査表(全体)'!$Q:$Q,$A37)</f>
        <v>0</v>
      </c>
      <c r="CB37" s="167">
        <f>SUMIFS('調査表(全体)'!$CN:$CN,'調査表(全体)'!$O:$O,$BX$1,'調査表(全体)'!$Q:$Q,$A37)</f>
        <v>0</v>
      </c>
      <c r="CC37" s="168">
        <f>SUMIFS('調査表(全体)'!$CO:$CO,'調査表(全体)'!$O:$O,$BX$1,'調査表(全体)'!$Q:$Q,$A37)</f>
        <v>0</v>
      </c>
      <c r="CE37" s="129"/>
      <c r="CF37" s="131"/>
      <c r="CG37" s="47" t="s">
        <v>240</v>
      </c>
      <c r="CH37" s="157">
        <f>SUMIFS('調査表(全体)'!$CL:$CL,'調査表(全体)'!$O:$O,$CF$1,'調査表(全体)'!$Q:$Q,$A37)</f>
        <v>0</v>
      </c>
      <c r="CI37" s="167">
        <f>SUMIFS('調査表(全体)'!$CM:$CM,'調査表(全体)'!$O:$O,$CF$1,'調査表(全体)'!$Q:$Q,$A37)</f>
        <v>0</v>
      </c>
      <c r="CJ37" s="167">
        <f>SUMIFS('調査表(全体)'!$CN:$CN,'調査表(全体)'!$O:$O,$CF$1,'調査表(全体)'!$Q:$Q,$A37)</f>
        <v>0</v>
      </c>
      <c r="CK37" s="168">
        <f>SUMIFS('調査表(全体)'!$CO:$CO,'調査表(全体)'!$O:$O,$CF$1,'調査表(全体)'!$Q:$Q,$A37)</f>
        <v>0</v>
      </c>
      <c r="CM37" s="129"/>
      <c r="CN37" s="131"/>
      <c r="CO37" s="47" t="s">
        <v>240</v>
      </c>
      <c r="CP37" s="157">
        <f>SUMIFS('調査表(全体)'!$CL:$CL,'調査表(全体)'!$O:$O,$CN$1,'調査表(全体)'!$Q:$Q,$A37)</f>
        <v>0</v>
      </c>
      <c r="CQ37" s="167">
        <f>SUMIFS('調査表(全体)'!$CM:$CM,'調査表(全体)'!$O:$O,$CN$1,'調査表(全体)'!$Q:$Q,$A37)</f>
        <v>0</v>
      </c>
      <c r="CR37" s="167">
        <f>SUMIFS('調査表(全体)'!$CN:$CN,'調査表(全体)'!$O:$O,$CN$1,'調査表(全体)'!$Q:$Q,$A37)</f>
        <v>0</v>
      </c>
      <c r="CS37" s="168">
        <f>SUMIFS('調査表(全体)'!$CO:$CO,'調査表(全体)'!$O:$O,$CN$1,'調査表(全体)'!$Q:$Q,$A37)</f>
        <v>0</v>
      </c>
      <c r="CU37" s="129"/>
      <c r="CV37" s="131"/>
      <c r="CW37" s="47" t="s">
        <v>240</v>
      </c>
      <c r="CX37" s="157">
        <f>SUMIFS('調査表(全体)'!$CL:$CL,'調査表(全体)'!$O:$O,$CV$1,'調査表(全体)'!$Q:$Q,$A37)</f>
        <v>0</v>
      </c>
      <c r="CY37" s="167">
        <f>SUMIFS('調査表(全体)'!$CM:$CM,'調査表(全体)'!$O:$O,$CV$1,'調査表(全体)'!$Q:$Q,$A37)</f>
        <v>0</v>
      </c>
      <c r="CZ37" s="167">
        <f>SUMIFS('調査表(全体)'!$CN:$CN,'調査表(全体)'!$O:$O,$CV$1,'調査表(全体)'!$Q:$Q,$A37)</f>
        <v>0</v>
      </c>
      <c r="DA37" s="168">
        <f>SUMIFS('調査表(全体)'!$CO:$CO,'調査表(全体)'!$O:$O,$CV$1,'調査表(全体)'!$Q:$Q,$A37)</f>
        <v>0</v>
      </c>
      <c r="DC37" s="129"/>
      <c r="DD37" s="131"/>
      <c r="DE37" s="47" t="s">
        <v>240</v>
      </c>
      <c r="DF37" s="157">
        <f>SUMIFS('調査表(全体)'!$CL:$CL,'調査表(全体)'!$O:$O,$DD$1,'調査表(全体)'!$Q:$Q,$A37)</f>
        <v>0</v>
      </c>
      <c r="DG37" s="167">
        <f>SUMIFS('調査表(全体)'!$CM:$CM,'調査表(全体)'!$O:$O,$DD$1,'調査表(全体)'!$Q:$Q,$A37)</f>
        <v>0</v>
      </c>
      <c r="DH37" s="167">
        <f>SUMIFS('調査表(全体)'!$CN:$CN,'調査表(全体)'!$O:$O,$DD$1,'調査表(全体)'!$Q:$Q,$A37)</f>
        <v>0</v>
      </c>
      <c r="DI37" s="168">
        <f>SUMIFS('調査表(全体)'!$CO:$CO,'調査表(全体)'!$O:$O,$DD$1,'調査表(全体)'!$Q:$Q,$A37)</f>
        <v>0</v>
      </c>
      <c r="DK37" s="129"/>
      <c r="DL37" s="131"/>
      <c r="DM37" s="47" t="s">
        <v>240</v>
      </c>
      <c r="DN37" s="157">
        <f>SUMIFS('調査表(全体)'!$CL:$CL,'調査表(全体)'!$O:$O,$DN$1,'調査表(全体)'!$Q:$Q,$A37)</f>
        <v>0</v>
      </c>
      <c r="DO37" s="167">
        <f>SUMIFS('調査表(全体)'!$CM:$CM,'調査表(全体)'!$O:$O,$DN$1,'調査表(全体)'!$Q:$Q,$A37)</f>
        <v>0</v>
      </c>
      <c r="DP37" s="167">
        <f>SUMIFS('調査表(全体)'!$CN:$CN,'調査表(全体)'!$O:$O,$DN$1,'調査表(全体)'!$Q:$Q,$A37)</f>
        <v>0</v>
      </c>
      <c r="DQ37" s="168">
        <f>SUMIFS('調査表(全体)'!$CO:$CO,'調査表(全体)'!$O:$O,$DN$1,'調査表(全体)'!$Q:$Q,$A37)</f>
        <v>0</v>
      </c>
      <c r="DS37" s="129"/>
      <c r="DT37" s="131"/>
      <c r="DU37" s="47" t="s">
        <v>240</v>
      </c>
      <c r="DV37" s="157">
        <f>SUMIFS('調査表(全体)'!$CL:$CL,'調査表(全体)'!$O:$O,$DT$1,'調査表(全体)'!$Q:$Q,$A37)</f>
        <v>0</v>
      </c>
      <c r="DW37" s="167">
        <f>SUMIFS('調査表(全体)'!$CM:$CM,'調査表(全体)'!$O:$O,$DT$1,'調査表(全体)'!$Q:$Q,$A37)</f>
        <v>0</v>
      </c>
      <c r="DX37" s="167">
        <f>SUMIFS('調査表(全体)'!$CN:$CN,'調査表(全体)'!$O:$O,$DT$1,'調査表(全体)'!$Q:$Q,$A37)</f>
        <v>0</v>
      </c>
      <c r="DY37" s="168">
        <f>SUMIFS('調査表(全体)'!$CO:$CO,'調査表(全体)'!$O:$O,$DT$1,'調査表(全体)'!$Q:$Q,$A37)</f>
        <v>0</v>
      </c>
      <c r="EA37" s="129"/>
      <c r="EB37" s="131"/>
      <c r="EC37" s="47" t="s">
        <v>240</v>
      </c>
      <c r="ED37" s="157">
        <f>SUMIFS('調査表(全体)'!$CL:$CL,'調査表(全体)'!$O:$O,$EB$1,'調査表(全体)'!$Q:$Q,$A37)</f>
        <v>0</v>
      </c>
      <c r="EE37" s="167">
        <f>SUMIFS('調査表(全体)'!$CM:$CM,'調査表(全体)'!$O:$O,$EB$1,'調査表(全体)'!$Q:$Q,$A37)</f>
        <v>0</v>
      </c>
      <c r="EF37" s="167">
        <f>SUMIFS('調査表(全体)'!$CN:$CN,'調査表(全体)'!$O:$O,$EB$1,'調査表(全体)'!$Q:$Q,$A37)</f>
        <v>0</v>
      </c>
      <c r="EG37" s="168">
        <f>SUMIFS('調査表(全体)'!$CO:$CO,'調査表(全体)'!$O:$O,$EB$1,'調査表(全体)'!$Q:$Q,$A37)</f>
        <v>0</v>
      </c>
      <c r="EI37" s="129"/>
      <c r="EJ37" s="131"/>
      <c r="EK37" s="47" t="s">
        <v>240</v>
      </c>
      <c r="EL37" s="157">
        <f>SUMIFS('調査表(全体)'!$CL:$CL,'調査表(全体)'!$O:$O,$EJ$1,'調査表(全体)'!$Q:$Q,$A37)</f>
        <v>0</v>
      </c>
      <c r="EM37" s="167">
        <f>SUMIFS('調査表(全体)'!$CM:$CM,'調査表(全体)'!$O:$O,$EJ$1,'調査表(全体)'!$Q:$Q,$A37)</f>
        <v>0</v>
      </c>
      <c r="EN37" s="167">
        <f>SUMIFS('調査表(全体)'!$CN:$CN,'調査表(全体)'!$O:$O,$EJ$1,'調査表(全体)'!$Q:$Q,$A37)</f>
        <v>0</v>
      </c>
      <c r="EO37" s="168">
        <f>SUMIFS('調査表(全体)'!$CO:$CO,'調査表(全体)'!$O:$O,$EJ$1,'調査表(全体)'!$Q:$Q,$A37)</f>
        <v>0</v>
      </c>
      <c r="EQ37" s="129"/>
      <c r="ER37" s="131"/>
      <c r="ES37" s="47" t="s">
        <v>240</v>
      </c>
      <c r="ET37" s="157">
        <f>SUMIFS('調査表(全体)'!$CL:$CL,'調査表(全体)'!$O:$O,$ER$1,'調査表(全体)'!$Q:$Q,$A37)</f>
        <v>0</v>
      </c>
      <c r="EU37" s="167">
        <f>SUMIFS('調査表(全体)'!$CM:$CM,'調査表(全体)'!$O:$O,$ER$1,'調査表(全体)'!$Q:$Q,$A37)</f>
        <v>0</v>
      </c>
      <c r="EV37" s="167">
        <f>SUMIFS('調査表(全体)'!$CN:$CN,'調査表(全体)'!$O:$O,$ER$1,'調査表(全体)'!$Q:$Q,$A37)</f>
        <v>0</v>
      </c>
      <c r="EW37" s="168">
        <f>SUMIFS('調査表(全体)'!$CO:$CO,'調査表(全体)'!$O:$O,$ER$1,'調査表(全体)'!$Q:$Q,$A37)</f>
        <v>0</v>
      </c>
      <c r="EY37" s="129"/>
      <c r="EZ37" s="131"/>
      <c r="FA37" s="47" t="s">
        <v>240</v>
      </c>
      <c r="FB37" s="157">
        <f>SUMIFS('調査表(全体)'!$CL:$CL,'調査表(全体)'!$O:$O,$EZ$1,'調査表(全体)'!$Q:$Q,$A37)</f>
        <v>0</v>
      </c>
      <c r="FC37" s="167">
        <f>SUMIFS('調査表(全体)'!$CM:$CM,'調査表(全体)'!$O:$O,$EZ$1,'調査表(全体)'!$Q:$Q,$A37)</f>
        <v>0</v>
      </c>
      <c r="FD37" s="167">
        <f>SUMIFS('調査表(全体)'!$CN:$CN,'調査表(全体)'!$O:$O,$EZ$1,'調査表(全体)'!$Q:$Q,$A37)</f>
        <v>0</v>
      </c>
      <c r="FE37" s="168">
        <f>SUMIFS('調査表(全体)'!$CO:$CO,'調査表(全体)'!$O:$O,$EZ$1,'調査表(全体)'!$Q:$Q,$A37)</f>
        <v>0</v>
      </c>
    </row>
    <row r="38" spans="1:161" x14ac:dyDescent="0.15">
      <c r="A38" s="151">
        <v>27</v>
      </c>
      <c r="C38" s="129"/>
      <c r="D38" s="131"/>
      <c r="E38" s="47" t="s">
        <v>241</v>
      </c>
      <c r="F38" s="157">
        <f>SUMIFS('調査表(全体)'!$CL:$CL,'調査表(全体)'!$O:$O,$D$1,'調査表(全体)'!$Q:$Q,$A38)</f>
        <v>0</v>
      </c>
      <c r="G38" s="167">
        <f>SUMIFS('調査表(全体)'!$CM:$CM,'調査表(全体)'!$O:$O,$D$1,'調査表(全体)'!$Q:$Q,$A38)</f>
        <v>0</v>
      </c>
      <c r="H38" s="167">
        <f>SUMIFS('調査表(全体)'!$CN:$CN,'調査表(全体)'!$O:$O,$D$1,'調査表(全体)'!$Q:$Q,$A38)</f>
        <v>0</v>
      </c>
      <c r="I38" s="168">
        <f>SUMIFS('調査表(全体)'!$CO:$CO,'調査表(全体)'!$O:$O,$D$1,'調査表(全体)'!$Q:$Q,$A38)</f>
        <v>0</v>
      </c>
      <c r="K38" s="129"/>
      <c r="L38" s="131"/>
      <c r="M38" s="47" t="s">
        <v>241</v>
      </c>
      <c r="N38" s="157">
        <f>SUMIFS('調査表(全体)'!$CL:$CL,'調査表(全体)'!$O:$O,$L$1,'調査表(全体)'!$Q:$Q,$A38)</f>
        <v>0</v>
      </c>
      <c r="O38" s="167">
        <f>SUMIFS('調査表(全体)'!$CM:$CM,'調査表(全体)'!$O:$O,$L$1,'調査表(全体)'!$Q:$Q,$A38)</f>
        <v>0</v>
      </c>
      <c r="P38" s="167">
        <f>SUMIFS('調査表(全体)'!$CN:$CN,'調査表(全体)'!$O:$O,$L$1,'調査表(全体)'!$Q:$Q,$A38)</f>
        <v>0</v>
      </c>
      <c r="Q38" s="168">
        <f>SUMIFS('調査表(全体)'!$CO:$CO,'調査表(全体)'!$O:$O,$L$1,'調査表(全体)'!$Q:$Q,$A38)</f>
        <v>0</v>
      </c>
      <c r="R38" s="49"/>
      <c r="S38" s="129"/>
      <c r="T38" s="131"/>
      <c r="U38" s="47" t="s">
        <v>241</v>
      </c>
      <c r="V38" s="157">
        <f>SUMIFS('調査表(全体)'!$CL:$CL,'調査表(全体)'!$O:$O,$T$1,'調査表(全体)'!$Q:$Q,$A38)</f>
        <v>0</v>
      </c>
      <c r="W38" s="167">
        <f>SUMIFS('調査表(全体)'!$CM:$CM,'調査表(全体)'!$O:$O,$T$1,'調査表(全体)'!$Q:$Q,$A38)</f>
        <v>0</v>
      </c>
      <c r="X38" s="167">
        <f>SUMIFS('調査表(全体)'!$CN:$CN,'調査表(全体)'!$O:$O,$T$1,'調査表(全体)'!$Q:$Q,$A38)</f>
        <v>0</v>
      </c>
      <c r="Y38" s="168">
        <f>SUMIFS('調査表(全体)'!$CO:$CO,'調査表(全体)'!$O:$O,$T$1,'調査表(全体)'!$Q:$Q,$A38)</f>
        <v>0</v>
      </c>
      <c r="AA38" s="129"/>
      <c r="AB38" s="131"/>
      <c r="AC38" s="47" t="s">
        <v>241</v>
      </c>
      <c r="AD38" s="157">
        <f>SUMIFS('調査表(全体)'!$CL:$CL,'調査表(全体)'!$O:$O,$AB$1,'調査表(全体)'!$Q:$Q,$A38)</f>
        <v>0</v>
      </c>
      <c r="AE38" s="167">
        <f>SUMIFS('調査表(全体)'!$CM:$CM,'調査表(全体)'!$O:$O,$AB$1,'調査表(全体)'!$Q:$Q,$A38)</f>
        <v>0</v>
      </c>
      <c r="AF38" s="167">
        <f>SUMIFS('調査表(全体)'!$CN:$CN,'調査表(全体)'!$O:$O,$AB$1,'調査表(全体)'!$Q:$Q,$A38)</f>
        <v>0</v>
      </c>
      <c r="AG38" s="168">
        <f>SUMIFS('調査表(全体)'!$CO:$CO,'調査表(全体)'!$O:$O,$AB$1,'調査表(全体)'!$Q:$Q,$A38)</f>
        <v>0</v>
      </c>
      <c r="AI38" s="129"/>
      <c r="AJ38" s="131"/>
      <c r="AK38" s="47" t="s">
        <v>241</v>
      </c>
      <c r="AL38" s="157">
        <f>SUMIFS('調査表(全体)'!$CL:$CL,'調査表(全体)'!$O:$O,$AJ$1,'調査表(全体)'!$Q:$Q,$A38)</f>
        <v>0</v>
      </c>
      <c r="AM38" s="167">
        <f>SUMIFS('調査表(全体)'!$CM:$CM,'調査表(全体)'!$O:$O,$AJ$1,'調査表(全体)'!$Q:$Q,$A38)</f>
        <v>0</v>
      </c>
      <c r="AN38" s="167">
        <f>SUMIFS('調査表(全体)'!$CN:$CN,'調査表(全体)'!$O:$O,$AJ$1,'調査表(全体)'!$Q:$Q,$A38)</f>
        <v>0</v>
      </c>
      <c r="AO38" s="168">
        <f>SUMIFS('調査表(全体)'!$CO:$CO,'調査表(全体)'!$O:$O,$AJ$1,'調査表(全体)'!$Q:$Q,$A38)</f>
        <v>0</v>
      </c>
      <c r="AQ38" s="129"/>
      <c r="AR38" s="131"/>
      <c r="AS38" s="47" t="s">
        <v>241</v>
      </c>
      <c r="AT38" s="157">
        <f>SUMIFS('調査表(全体)'!$CL:$CL,'調査表(全体)'!$O:$O,$AR$1,'調査表(全体)'!$Q:$Q,$A38)</f>
        <v>0</v>
      </c>
      <c r="AU38" s="167">
        <f>SUMIFS('調査表(全体)'!$CM:$CM,'調査表(全体)'!$O:$O,$AR$1,'調査表(全体)'!$Q:$Q,$A38)</f>
        <v>0</v>
      </c>
      <c r="AV38" s="167">
        <f>SUMIFS('調査表(全体)'!$CN:$CN,'調査表(全体)'!$O:$O,$AR$1,'調査表(全体)'!$Q:$Q,$A38)</f>
        <v>0</v>
      </c>
      <c r="AW38" s="168">
        <f>SUMIFS('調査表(全体)'!$CO:$CO,'調査表(全体)'!$O:$O,$AR$1,'調査表(全体)'!$Q:$Q,$A38)</f>
        <v>0</v>
      </c>
      <c r="AY38" s="129"/>
      <c r="AZ38" s="131"/>
      <c r="BA38" s="47" t="s">
        <v>241</v>
      </c>
      <c r="BB38" s="157">
        <f>SUMIFS('調査表(全体)'!$CL:$CL,'調査表(全体)'!$O:$O,$AZ$1,'調査表(全体)'!$Q:$Q,$A38)</f>
        <v>0</v>
      </c>
      <c r="BC38" s="167">
        <f>SUMIFS('調査表(全体)'!$CM:$CM,'調査表(全体)'!$O:$O,$AZ$1,'調査表(全体)'!$Q:$Q,$A38)</f>
        <v>0</v>
      </c>
      <c r="BD38" s="167">
        <f>SUMIFS('調査表(全体)'!$CN:$CN,'調査表(全体)'!$O:$O,$AZ$1,'調査表(全体)'!$Q:$Q,$A38)</f>
        <v>0</v>
      </c>
      <c r="BE38" s="168">
        <f>SUMIFS('調査表(全体)'!$CO:$CO,'調査表(全体)'!$O:$O,$AZ$1,'調査表(全体)'!$Q:$Q,$A38)</f>
        <v>0</v>
      </c>
      <c r="BG38" s="129"/>
      <c r="BH38" s="131"/>
      <c r="BI38" s="47" t="s">
        <v>241</v>
      </c>
      <c r="BJ38" s="157">
        <f>SUMIFS('調査表(全体)'!$CL:$CL,'調査表(全体)'!$O:$O,$BH$1,'調査表(全体)'!$Q:$Q,$A38)</f>
        <v>0</v>
      </c>
      <c r="BK38" s="167">
        <f>SUMIFS('調査表(全体)'!$CM:$CM,'調査表(全体)'!$O:$O,$BH$1,'調査表(全体)'!$Q:$Q,$A38)</f>
        <v>0</v>
      </c>
      <c r="BL38" s="167">
        <f>SUMIFS('調査表(全体)'!$CN:$CN,'調査表(全体)'!$O:$O,$BH$1,'調査表(全体)'!$Q:$Q,$A38)</f>
        <v>0</v>
      </c>
      <c r="BM38" s="168">
        <f>SUMIFS('調査表(全体)'!$CO:$CO,'調査表(全体)'!$O:$O,$BH$1,'調査表(全体)'!$Q:$Q,$A38)</f>
        <v>0</v>
      </c>
      <c r="BO38" s="129"/>
      <c r="BP38" s="131"/>
      <c r="BQ38" s="47" t="s">
        <v>241</v>
      </c>
      <c r="BR38" s="157">
        <f>SUMIFS('調査表(全体)'!$CL:$CL,'調査表(全体)'!$O:$O,$BP$1,'調査表(全体)'!$Q:$Q,$A38)</f>
        <v>0</v>
      </c>
      <c r="BS38" s="167">
        <f>SUMIFS('調査表(全体)'!$CM:$CM,'調査表(全体)'!$O:$O,$BP$1,'調査表(全体)'!$Q:$Q,$A38)</f>
        <v>0</v>
      </c>
      <c r="BT38" s="167">
        <f>SUMIFS('調査表(全体)'!$CN:$CN,'調査表(全体)'!$O:$O,$BP$1,'調査表(全体)'!$Q:$Q,$A38)</f>
        <v>0</v>
      </c>
      <c r="BU38" s="168">
        <f>SUMIFS('調査表(全体)'!$CO:$CO,'調査表(全体)'!$O:$O,$BP$1,'調査表(全体)'!$Q:$Q,$A38)</f>
        <v>0</v>
      </c>
      <c r="BW38" s="129"/>
      <c r="BX38" s="131"/>
      <c r="BY38" s="47" t="s">
        <v>241</v>
      </c>
      <c r="BZ38" s="157">
        <f>SUMIFS('調査表(全体)'!$CL:$CL,'調査表(全体)'!$O:$O,$BX$1,'調査表(全体)'!$Q:$Q,$A38)</f>
        <v>0</v>
      </c>
      <c r="CA38" s="167">
        <f>SUMIFS('調査表(全体)'!$CM:$CM,'調査表(全体)'!$O:$O,$BX$1,'調査表(全体)'!$Q:$Q,$A38)</f>
        <v>0</v>
      </c>
      <c r="CB38" s="167">
        <f>SUMIFS('調査表(全体)'!$CN:$CN,'調査表(全体)'!$O:$O,$BX$1,'調査表(全体)'!$Q:$Q,$A38)</f>
        <v>0</v>
      </c>
      <c r="CC38" s="168">
        <f>SUMIFS('調査表(全体)'!$CO:$CO,'調査表(全体)'!$O:$O,$BX$1,'調査表(全体)'!$Q:$Q,$A38)</f>
        <v>0</v>
      </c>
      <c r="CE38" s="129"/>
      <c r="CF38" s="131"/>
      <c r="CG38" s="47" t="s">
        <v>241</v>
      </c>
      <c r="CH38" s="157">
        <f>SUMIFS('調査表(全体)'!$CL:$CL,'調査表(全体)'!$O:$O,$CF$1,'調査表(全体)'!$Q:$Q,$A38)</f>
        <v>0</v>
      </c>
      <c r="CI38" s="167">
        <f>SUMIFS('調査表(全体)'!$CM:$CM,'調査表(全体)'!$O:$O,$CF$1,'調査表(全体)'!$Q:$Q,$A38)</f>
        <v>0</v>
      </c>
      <c r="CJ38" s="167">
        <f>SUMIFS('調査表(全体)'!$CN:$CN,'調査表(全体)'!$O:$O,$CF$1,'調査表(全体)'!$Q:$Q,$A38)</f>
        <v>0</v>
      </c>
      <c r="CK38" s="168">
        <f>SUMIFS('調査表(全体)'!$CO:$CO,'調査表(全体)'!$O:$O,$CF$1,'調査表(全体)'!$Q:$Q,$A38)</f>
        <v>0</v>
      </c>
      <c r="CM38" s="129"/>
      <c r="CN38" s="131"/>
      <c r="CO38" s="47" t="s">
        <v>241</v>
      </c>
      <c r="CP38" s="157">
        <f>SUMIFS('調査表(全体)'!$CL:$CL,'調査表(全体)'!$O:$O,$CN$1,'調査表(全体)'!$Q:$Q,$A38)</f>
        <v>0</v>
      </c>
      <c r="CQ38" s="167">
        <f>SUMIFS('調査表(全体)'!$CM:$CM,'調査表(全体)'!$O:$O,$CN$1,'調査表(全体)'!$Q:$Q,$A38)</f>
        <v>0</v>
      </c>
      <c r="CR38" s="167">
        <f>SUMIFS('調査表(全体)'!$CN:$CN,'調査表(全体)'!$O:$O,$CN$1,'調査表(全体)'!$Q:$Q,$A38)</f>
        <v>0</v>
      </c>
      <c r="CS38" s="168">
        <f>SUMIFS('調査表(全体)'!$CO:$CO,'調査表(全体)'!$O:$O,$CN$1,'調査表(全体)'!$Q:$Q,$A38)</f>
        <v>0</v>
      </c>
      <c r="CU38" s="129"/>
      <c r="CV38" s="131"/>
      <c r="CW38" s="47" t="s">
        <v>241</v>
      </c>
      <c r="CX38" s="157">
        <f>SUMIFS('調査表(全体)'!$CL:$CL,'調査表(全体)'!$O:$O,$CV$1,'調査表(全体)'!$Q:$Q,$A38)</f>
        <v>0</v>
      </c>
      <c r="CY38" s="167">
        <f>SUMIFS('調査表(全体)'!$CM:$CM,'調査表(全体)'!$O:$O,$CV$1,'調査表(全体)'!$Q:$Q,$A38)</f>
        <v>0</v>
      </c>
      <c r="CZ38" s="167">
        <f>SUMIFS('調査表(全体)'!$CN:$CN,'調査表(全体)'!$O:$O,$CV$1,'調査表(全体)'!$Q:$Q,$A38)</f>
        <v>0</v>
      </c>
      <c r="DA38" s="168">
        <f>SUMIFS('調査表(全体)'!$CO:$CO,'調査表(全体)'!$O:$O,$CV$1,'調査表(全体)'!$Q:$Q,$A38)</f>
        <v>0</v>
      </c>
      <c r="DC38" s="129"/>
      <c r="DD38" s="131"/>
      <c r="DE38" s="47" t="s">
        <v>241</v>
      </c>
      <c r="DF38" s="157">
        <f>SUMIFS('調査表(全体)'!$CL:$CL,'調査表(全体)'!$O:$O,$DD$1,'調査表(全体)'!$Q:$Q,$A38)</f>
        <v>0</v>
      </c>
      <c r="DG38" s="167">
        <f>SUMIFS('調査表(全体)'!$CM:$CM,'調査表(全体)'!$O:$O,$DD$1,'調査表(全体)'!$Q:$Q,$A38)</f>
        <v>0</v>
      </c>
      <c r="DH38" s="167">
        <f>SUMIFS('調査表(全体)'!$CN:$CN,'調査表(全体)'!$O:$O,$DD$1,'調査表(全体)'!$Q:$Q,$A38)</f>
        <v>0</v>
      </c>
      <c r="DI38" s="168">
        <f>SUMIFS('調査表(全体)'!$CO:$CO,'調査表(全体)'!$O:$O,$DD$1,'調査表(全体)'!$Q:$Q,$A38)</f>
        <v>0</v>
      </c>
      <c r="DK38" s="129"/>
      <c r="DL38" s="131"/>
      <c r="DM38" s="47" t="s">
        <v>241</v>
      </c>
      <c r="DN38" s="157">
        <f>SUMIFS('調査表(全体)'!$CL:$CL,'調査表(全体)'!$O:$O,$DN$1,'調査表(全体)'!$Q:$Q,$A38)</f>
        <v>0</v>
      </c>
      <c r="DO38" s="167">
        <f>SUMIFS('調査表(全体)'!$CM:$CM,'調査表(全体)'!$O:$O,$DN$1,'調査表(全体)'!$Q:$Q,$A38)</f>
        <v>0</v>
      </c>
      <c r="DP38" s="167">
        <f>SUMIFS('調査表(全体)'!$CN:$CN,'調査表(全体)'!$O:$O,$DN$1,'調査表(全体)'!$Q:$Q,$A38)</f>
        <v>0</v>
      </c>
      <c r="DQ38" s="168">
        <f>SUMIFS('調査表(全体)'!$CO:$CO,'調査表(全体)'!$O:$O,$DN$1,'調査表(全体)'!$Q:$Q,$A38)</f>
        <v>0</v>
      </c>
      <c r="DS38" s="129"/>
      <c r="DT38" s="131"/>
      <c r="DU38" s="47" t="s">
        <v>241</v>
      </c>
      <c r="DV38" s="157">
        <f>SUMIFS('調査表(全体)'!$CL:$CL,'調査表(全体)'!$O:$O,$DT$1,'調査表(全体)'!$Q:$Q,$A38)</f>
        <v>0</v>
      </c>
      <c r="DW38" s="167">
        <f>SUMIFS('調査表(全体)'!$CM:$CM,'調査表(全体)'!$O:$O,$DT$1,'調査表(全体)'!$Q:$Q,$A38)</f>
        <v>0</v>
      </c>
      <c r="DX38" s="167">
        <f>SUMIFS('調査表(全体)'!$CN:$CN,'調査表(全体)'!$O:$O,$DT$1,'調査表(全体)'!$Q:$Q,$A38)</f>
        <v>0</v>
      </c>
      <c r="DY38" s="168">
        <f>SUMIFS('調査表(全体)'!$CO:$CO,'調査表(全体)'!$O:$O,$DT$1,'調査表(全体)'!$Q:$Q,$A38)</f>
        <v>0</v>
      </c>
      <c r="EA38" s="129"/>
      <c r="EB38" s="131"/>
      <c r="EC38" s="47" t="s">
        <v>241</v>
      </c>
      <c r="ED38" s="157">
        <f>SUMIFS('調査表(全体)'!$CL:$CL,'調査表(全体)'!$O:$O,$EB$1,'調査表(全体)'!$Q:$Q,$A38)</f>
        <v>0</v>
      </c>
      <c r="EE38" s="167">
        <f>SUMIFS('調査表(全体)'!$CM:$CM,'調査表(全体)'!$O:$O,$EB$1,'調査表(全体)'!$Q:$Q,$A38)</f>
        <v>0</v>
      </c>
      <c r="EF38" s="167">
        <f>SUMIFS('調査表(全体)'!$CN:$CN,'調査表(全体)'!$O:$O,$EB$1,'調査表(全体)'!$Q:$Q,$A38)</f>
        <v>0</v>
      </c>
      <c r="EG38" s="168">
        <f>SUMIFS('調査表(全体)'!$CO:$CO,'調査表(全体)'!$O:$O,$EB$1,'調査表(全体)'!$Q:$Q,$A38)</f>
        <v>0</v>
      </c>
      <c r="EI38" s="129"/>
      <c r="EJ38" s="131"/>
      <c r="EK38" s="47" t="s">
        <v>241</v>
      </c>
      <c r="EL38" s="157">
        <f>SUMIFS('調査表(全体)'!$CL:$CL,'調査表(全体)'!$O:$O,$EJ$1,'調査表(全体)'!$Q:$Q,$A38)</f>
        <v>0</v>
      </c>
      <c r="EM38" s="167">
        <f>SUMIFS('調査表(全体)'!$CM:$CM,'調査表(全体)'!$O:$O,$EJ$1,'調査表(全体)'!$Q:$Q,$A38)</f>
        <v>0</v>
      </c>
      <c r="EN38" s="167">
        <f>SUMIFS('調査表(全体)'!$CN:$CN,'調査表(全体)'!$O:$O,$EJ$1,'調査表(全体)'!$Q:$Q,$A38)</f>
        <v>0</v>
      </c>
      <c r="EO38" s="168">
        <f>SUMIFS('調査表(全体)'!$CO:$CO,'調査表(全体)'!$O:$O,$EJ$1,'調査表(全体)'!$Q:$Q,$A38)</f>
        <v>0</v>
      </c>
      <c r="EQ38" s="129"/>
      <c r="ER38" s="131"/>
      <c r="ES38" s="47" t="s">
        <v>241</v>
      </c>
      <c r="ET38" s="157">
        <f>SUMIFS('調査表(全体)'!$CL:$CL,'調査表(全体)'!$O:$O,$ER$1,'調査表(全体)'!$Q:$Q,$A38)</f>
        <v>0</v>
      </c>
      <c r="EU38" s="167">
        <f>SUMIFS('調査表(全体)'!$CM:$CM,'調査表(全体)'!$O:$O,$ER$1,'調査表(全体)'!$Q:$Q,$A38)</f>
        <v>0</v>
      </c>
      <c r="EV38" s="167">
        <f>SUMIFS('調査表(全体)'!$CN:$CN,'調査表(全体)'!$O:$O,$ER$1,'調査表(全体)'!$Q:$Q,$A38)</f>
        <v>0</v>
      </c>
      <c r="EW38" s="168">
        <f>SUMIFS('調査表(全体)'!$CO:$CO,'調査表(全体)'!$O:$O,$ER$1,'調査表(全体)'!$Q:$Q,$A38)</f>
        <v>0</v>
      </c>
      <c r="EY38" s="129"/>
      <c r="EZ38" s="131"/>
      <c r="FA38" s="47" t="s">
        <v>241</v>
      </c>
      <c r="FB38" s="157">
        <f>SUMIFS('調査表(全体)'!$CL:$CL,'調査表(全体)'!$O:$O,$EZ$1,'調査表(全体)'!$Q:$Q,$A38)</f>
        <v>0</v>
      </c>
      <c r="FC38" s="167">
        <f>SUMIFS('調査表(全体)'!$CM:$CM,'調査表(全体)'!$O:$O,$EZ$1,'調査表(全体)'!$Q:$Q,$A38)</f>
        <v>0</v>
      </c>
      <c r="FD38" s="167">
        <f>SUMIFS('調査表(全体)'!$CN:$CN,'調査表(全体)'!$O:$O,$EZ$1,'調査表(全体)'!$Q:$Q,$A38)</f>
        <v>0</v>
      </c>
      <c r="FE38" s="168">
        <f>SUMIFS('調査表(全体)'!$CO:$CO,'調査表(全体)'!$O:$O,$EZ$1,'調査表(全体)'!$Q:$Q,$A38)</f>
        <v>0</v>
      </c>
    </row>
    <row r="39" spans="1:161" x14ac:dyDescent="0.15">
      <c r="A39" s="151">
        <v>28</v>
      </c>
      <c r="C39" s="129"/>
      <c r="D39" s="132"/>
      <c r="E39" s="47" t="s">
        <v>224</v>
      </c>
      <c r="F39" s="157">
        <f>SUMIFS('調査表(全体)'!$CL:$CL,'調査表(全体)'!$O:$O,$D$1,'調査表(全体)'!$Q:$Q,$A39)</f>
        <v>0</v>
      </c>
      <c r="G39" s="167">
        <f>SUMIFS('調査表(全体)'!$CM:$CM,'調査表(全体)'!$O:$O,$D$1,'調査表(全体)'!$Q:$Q,$A39)</f>
        <v>0</v>
      </c>
      <c r="H39" s="167">
        <f>SUMIFS('調査表(全体)'!$CN:$CN,'調査表(全体)'!$O:$O,$D$1,'調査表(全体)'!$Q:$Q,$A39)</f>
        <v>0</v>
      </c>
      <c r="I39" s="168">
        <f>SUMIFS('調査表(全体)'!$CO:$CO,'調査表(全体)'!$O:$O,$D$1,'調査表(全体)'!$Q:$Q,$A39)</f>
        <v>0</v>
      </c>
      <c r="K39" s="129"/>
      <c r="L39" s="132"/>
      <c r="M39" s="47" t="s">
        <v>224</v>
      </c>
      <c r="N39" s="157">
        <f>SUMIFS('調査表(全体)'!$CL:$CL,'調査表(全体)'!$O:$O,$L$1,'調査表(全体)'!$Q:$Q,$A39)</f>
        <v>0</v>
      </c>
      <c r="O39" s="167">
        <f>SUMIFS('調査表(全体)'!$CM:$CM,'調査表(全体)'!$O:$O,$L$1,'調査表(全体)'!$Q:$Q,$A39)</f>
        <v>0</v>
      </c>
      <c r="P39" s="167">
        <f>SUMIFS('調査表(全体)'!$CN:$CN,'調査表(全体)'!$O:$O,$L$1,'調査表(全体)'!$Q:$Q,$A39)</f>
        <v>0</v>
      </c>
      <c r="Q39" s="168">
        <f>SUMIFS('調査表(全体)'!$CO:$CO,'調査表(全体)'!$O:$O,$L$1,'調査表(全体)'!$Q:$Q,$A39)</f>
        <v>0</v>
      </c>
      <c r="R39" s="49"/>
      <c r="S39" s="129"/>
      <c r="T39" s="132"/>
      <c r="U39" s="47" t="s">
        <v>224</v>
      </c>
      <c r="V39" s="157">
        <f>SUMIFS('調査表(全体)'!$CL:$CL,'調査表(全体)'!$O:$O,$T$1,'調査表(全体)'!$Q:$Q,$A39)</f>
        <v>0</v>
      </c>
      <c r="W39" s="167">
        <f>SUMIFS('調査表(全体)'!$CM:$CM,'調査表(全体)'!$O:$O,$T$1,'調査表(全体)'!$Q:$Q,$A39)</f>
        <v>0</v>
      </c>
      <c r="X39" s="167">
        <f>SUMIFS('調査表(全体)'!$CN:$CN,'調査表(全体)'!$O:$O,$T$1,'調査表(全体)'!$Q:$Q,$A39)</f>
        <v>0</v>
      </c>
      <c r="Y39" s="168">
        <f>SUMIFS('調査表(全体)'!$CO:$CO,'調査表(全体)'!$O:$O,$T$1,'調査表(全体)'!$Q:$Q,$A39)</f>
        <v>0</v>
      </c>
      <c r="AA39" s="129"/>
      <c r="AB39" s="132"/>
      <c r="AC39" s="47" t="s">
        <v>224</v>
      </c>
      <c r="AD39" s="157">
        <f>SUMIFS('調査表(全体)'!$CL:$CL,'調査表(全体)'!$O:$O,$AB$1,'調査表(全体)'!$Q:$Q,$A39)</f>
        <v>0</v>
      </c>
      <c r="AE39" s="167">
        <f>SUMIFS('調査表(全体)'!$CM:$CM,'調査表(全体)'!$O:$O,$AB$1,'調査表(全体)'!$Q:$Q,$A39)</f>
        <v>0</v>
      </c>
      <c r="AF39" s="167">
        <f>SUMIFS('調査表(全体)'!$CN:$CN,'調査表(全体)'!$O:$O,$AB$1,'調査表(全体)'!$Q:$Q,$A39)</f>
        <v>0</v>
      </c>
      <c r="AG39" s="168">
        <f>SUMIFS('調査表(全体)'!$CO:$CO,'調査表(全体)'!$O:$O,$AB$1,'調査表(全体)'!$Q:$Q,$A39)</f>
        <v>0</v>
      </c>
      <c r="AI39" s="129"/>
      <c r="AJ39" s="132"/>
      <c r="AK39" s="47" t="s">
        <v>224</v>
      </c>
      <c r="AL39" s="157">
        <f>SUMIFS('調査表(全体)'!$CL:$CL,'調査表(全体)'!$O:$O,$AJ$1,'調査表(全体)'!$Q:$Q,$A39)</f>
        <v>0</v>
      </c>
      <c r="AM39" s="167">
        <f>SUMIFS('調査表(全体)'!$CM:$CM,'調査表(全体)'!$O:$O,$AJ$1,'調査表(全体)'!$Q:$Q,$A39)</f>
        <v>0</v>
      </c>
      <c r="AN39" s="167">
        <f>SUMIFS('調査表(全体)'!$CN:$CN,'調査表(全体)'!$O:$O,$AJ$1,'調査表(全体)'!$Q:$Q,$A39)</f>
        <v>0</v>
      </c>
      <c r="AO39" s="168">
        <f>SUMIFS('調査表(全体)'!$CO:$CO,'調査表(全体)'!$O:$O,$AJ$1,'調査表(全体)'!$Q:$Q,$A39)</f>
        <v>0</v>
      </c>
      <c r="AQ39" s="129"/>
      <c r="AR39" s="132"/>
      <c r="AS39" s="47" t="s">
        <v>224</v>
      </c>
      <c r="AT39" s="157">
        <f>SUMIFS('調査表(全体)'!$CL:$CL,'調査表(全体)'!$O:$O,$AR$1,'調査表(全体)'!$Q:$Q,$A39)</f>
        <v>0</v>
      </c>
      <c r="AU39" s="167">
        <f>SUMIFS('調査表(全体)'!$CM:$CM,'調査表(全体)'!$O:$O,$AR$1,'調査表(全体)'!$Q:$Q,$A39)</f>
        <v>0</v>
      </c>
      <c r="AV39" s="167">
        <f>SUMIFS('調査表(全体)'!$CN:$CN,'調査表(全体)'!$O:$O,$AR$1,'調査表(全体)'!$Q:$Q,$A39)</f>
        <v>0</v>
      </c>
      <c r="AW39" s="168">
        <f>SUMIFS('調査表(全体)'!$CO:$CO,'調査表(全体)'!$O:$O,$AR$1,'調査表(全体)'!$Q:$Q,$A39)</f>
        <v>0</v>
      </c>
      <c r="AY39" s="129"/>
      <c r="AZ39" s="132"/>
      <c r="BA39" s="47" t="s">
        <v>224</v>
      </c>
      <c r="BB39" s="157">
        <f>SUMIFS('調査表(全体)'!$CL:$CL,'調査表(全体)'!$O:$O,$AZ$1,'調査表(全体)'!$Q:$Q,$A39)</f>
        <v>0</v>
      </c>
      <c r="BC39" s="167">
        <f>SUMIFS('調査表(全体)'!$CM:$CM,'調査表(全体)'!$O:$O,$AZ$1,'調査表(全体)'!$Q:$Q,$A39)</f>
        <v>0</v>
      </c>
      <c r="BD39" s="167">
        <f>SUMIFS('調査表(全体)'!$CN:$CN,'調査表(全体)'!$O:$O,$AZ$1,'調査表(全体)'!$Q:$Q,$A39)</f>
        <v>0</v>
      </c>
      <c r="BE39" s="168">
        <f>SUMIFS('調査表(全体)'!$CO:$CO,'調査表(全体)'!$O:$O,$AZ$1,'調査表(全体)'!$Q:$Q,$A39)</f>
        <v>0</v>
      </c>
      <c r="BG39" s="129"/>
      <c r="BH39" s="132"/>
      <c r="BI39" s="47" t="s">
        <v>224</v>
      </c>
      <c r="BJ39" s="157">
        <f>SUMIFS('調査表(全体)'!$CL:$CL,'調査表(全体)'!$O:$O,$BH$1,'調査表(全体)'!$Q:$Q,$A39)</f>
        <v>0</v>
      </c>
      <c r="BK39" s="167">
        <f>SUMIFS('調査表(全体)'!$CM:$CM,'調査表(全体)'!$O:$O,$BH$1,'調査表(全体)'!$Q:$Q,$A39)</f>
        <v>0</v>
      </c>
      <c r="BL39" s="167">
        <f>SUMIFS('調査表(全体)'!$CN:$CN,'調査表(全体)'!$O:$O,$BH$1,'調査表(全体)'!$Q:$Q,$A39)</f>
        <v>0</v>
      </c>
      <c r="BM39" s="168">
        <f>SUMIFS('調査表(全体)'!$CO:$CO,'調査表(全体)'!$O:$O,$BH$1,'調査表(全体)'!$Q:$Q,$A39)</f>
        <v>0</v>
      </c>
      <c r="BO39" s="129"/>
      <c r="BP39" s="132"/>
      <c r="BQ39" s="47" t="s">
        <v>224</v>
      </c>
      <c r="BR39" s="157">
        <f>SUMIFS('調査表(全体)'!$CL:$CL,'調査表(全体)'!$O:$O,$BP$1,'調査表(全体)'!$Q:$Q,$A39)</f>
        <v>0</v>
      </c>
      <c r="BS39" s="167">
        <f>SUMIFS('調査表(全体)'!$CM:$CM,'調査表(全体)'!$O:$O,$BP$1,'調査表(全体)'!$Q:$Q,$A39)</f>
        <v>0</v>
      </c>
      <c r="BT39" s="167">
        <f>SUMIFS('調査表(全体)'!$CN:$CN,'調査表(全体)'!$O:$O,$BP$1,'調査表(全体)'!$Q:$Q,$A39)</f>
        <v>0</v>
      </c>
      <c r="BU39" s="168">
        <f>SUMIFS('調査表(全体)'!$CO:$CO,'調査表(全体)'!$O:$O,$BP$1,'調査表(全体)'!$Q:$Q,$A39)</f>
        <v>0</v>
      </c>
      <c r="BW39" s="129"/>
      <c r="BX39" s="132"/>
      <c r="BY39" s="47" t="s">
        <v>224</v>
      </c>
      <c r="BZ39" s="157">
        <f>SUMIFS('調査表(全体)'!$CL:$CL,'調査表(全体)'!$O:$O,$BX$1,'調査表(全体)'!$Q:$Q,$A39)</f>
        <v>0</v>
      </c>
      <c r="CA39" s="167">
        <f>SUMIFS('調査表(全体)'!$CM:$CM,'調査表(全体)'!$O:$O,$BX$1,'調査表(全体)'!$Q:$Q,$A39)</f>
        <v>0</v>
      </c>
      <c r="CB39" s="167">
        <f>SUMIFS('調査表(全体)'!$CN:$CN,'調査表(全体)'!$O:$O,$BX$1,'調査表(全体)'!$Q:$Q,$A39)</f>
        <v>0</v>
      </c>
      <c r="CC39" s="168">
        <f>SUMIFS('調査表(全体)'!$CO:$CO,'調査表(全体)'!$O:$O,$BX$1,'調査表(全体)'!$Q:$Q,$A39)</f>
        <v>0</v>
      </c>
      <c r="CE39" s="129"/>
      <c r="CF39" s="132"/>
      <c r="CG39" s="47" t="s">
        <v>224</v>
      </c>
      <c r="CH39" s="157">
        <f>SUMIFS('調査表(全体)'!$CL:$CL,'調査表(全体)'!$O:$O,$CF$1,'調査表(全体)'!$Q:$Q,$A39)</f>
        <v>0</v>
      </c>
      <c r="CI39" s="167">
        <f>SUMIFS('調査表(全体)'!$CM:$CM,'調査表(全体)'!$O:$O,$CF$1,'調査表(全体)'!$Q:$Q,$A39)</f>
        <v>0</v>
      </c>
      <c r="CJ39" s="167">
        <f>SUMIFS('調査表(全体)'!$CN:$CN,'調査表(全体)'!$O:$O,$CF$1,'調査表(全体)'!$Q:$Q,$A39)</f>
        <v>0</v>
      </c>
      <c r="CK39" s="168">
        <f>SUMIFS('調査表(全体)'!$CO:$CO,'調査表(全体)'!$O:$O,$CF$1,'調査表(全体)'!$Q:$Q,$A39)</f>
        <v>0</v>
      </c>
      <c r="CM39" s="129"/>
      <c r="CN39" s="132"/>
      <c r="CO39" s="47" t="s">
        <v>224</v>
      </c>
      <c r="CP39" s="157">
        <f>SUMIFS('調査表(全体)'!$CL:$CL,'調査表(全体)'!$O:$O,$CN$1,'調査表(全体)'!$Q:$Q,$A39)</f>
        <v>0</v>
      </c>
      <c r="CQ39" s="167">
        <f>SUMIFS('調査表(全体)'!$CM:$CM,'調査表(全体)'!$O:$O,$CN$1,'調査表(全体)'!$Q:$Q,$A39)</f>
        <v>0</v>
      </c>
      <c r="CR39" s="167">
        <f>SUMIFS('調査表(全体)'!$CN:$CN,'調査表(全体)'!$O:$O,$CN$1,'調査表(全体)'!$Q:$Q,$A39)</f>
        <v>0</v>
      </c>
      <c r="CS39" s="168">
        <f>SUMIFS('調査表(全体)'!$CO:$CO,'調査表(全体)'!$O:$O,$CN$1,'調査表(全体)'!$Q:$Q,$A39)</f>
        <v>0</v>
      </c>
      <c r="CU39" s="129"/>
      <c r="CV39" s="132"/>
      <c r="CW39" s="47" t="s">
        <v>224</v>
      </c>
      <c r="CX39" s="157">
        <f>SUMIFS('調査表(全体)'!$CL:$CL,'調査表(全体)'!$O:$O,$CV$1,'調査表(全体)'!$Q:$Q,$A39)</f>
        <v>0</v>
      </c>
      <c r="CY39" s="167">
        <f>SUMIFS('調査表(全体)'!$CM:$CM,'調査表(全体)'!$O:$O,$CV$1,'調査表(全体)'!$Q:$Q,$A39)</f>
        <v>0</v>
      </c>
      <c r="CZ39" s="167">
        <f>SUMIFS('調査表(全体)'!$CN:$CN,'調査表(全体)'!$O:$O,$CV$1,'調査表(全体)'!$Q:$Q,$A39)</f>
        <v>0</v>
      </c>
      <c r="DA39" s="168">
        <f>SUMIFS('調査表(全体)'!$CO:$CO,'調査表(全体)'!$O:$O,$CV$1,'調査表(全体)'!$Q:$Q,$A39)</f>
        <v>0</v>
      </c>
      <c r="DC39" s="129"/>
      <c r="DD39" s="132"/>
      <c r="DE39" s="47" t="s">
        <v>224</v>
      </c>
      <c r="DF39" s="157">
        <f>SUMIFS('調査表(全体)'!$CL:$CL,'調査表(全体)'!$O:$O,$DD$1,'調査表(全体)'!$Q:$Q,$A39)</f>
        <v>0</v>
      </c>
      <c r="DG39" s="167">
        <f>SUMIFS('調査表(全体)'!$CM:$CM,'調査表(全体)'!$O:$O,$DD$1,'調査表(全体)'!$Q:$Q,$A39)</f>
        <v>0</v>
      </c>
      <c r="DH39" s="167">
        <f>SUMIFS('調査表(全体)'!$CN:$CN,'調査表(全体)'!$O:$O,$DD$1,'調査表(全体)'!$Q:$Q,$A39)</f>
        <v>0</v>
      </c>
      <c r="DI39" s="168">
        <f>SUMIFS('調査表(全体)'!$CO:$CO,'調査表(全体)'!$O:$O,$DD$1,'調査表(全体)'!$Q:$Q,$A39)</f>
        <v>0</v>
      </c>
      <c r="DK39" s="129"/>
      <c r="DL39" s="132"/>
      <c r="DM39" s="47" t="s">
        <v>224</v>
      </c>
      <c r="DN39" s="157">
        <f>SUMIFS('調査表(全体)'!$CL:$CL,'調査表(全体)'!$O:$O,$DN$1,'調査表(全体)'!$Q:$Q,$A39)</f>
        <v>0</v>
      </c>
      <c r="DO39" s="167">
        <f>SUMIFS('調査表(全体)'!$CM:$CM,'調査表(全体)'!$O:$O,$DN$1,'調査表(全体)'!$Q:$Q,$A39)</f>
        <v>0</v>
      </c>
      <c r="DP39" s="167">
        <f>SUMIFS('調査表(全体)'!$CN:$CN,'調査表(全体)'!$O:$O,$DN$1,'調査表(全体)'!$Q:$Q,$A39)</f>
        <v>0</v>
      </c>
      <c r="DQ39" s="168">
        <f>SUMIFS('調査表(全体)'!$CO:$CO,'調査表(全体)'!$O:$O,$DN$1,'調査表(全体)'!$Q:$Q,$A39)</f>
        <v>0</v>
      </c>
      <c r="DS39" s="129"/>
      <c r="DT39" s="132"/>
      <c r="DU39" s="47" t="s">
        <v>224</v>
      </c>
      <c r="DV39" s="157">
        <f>SUMIFS('調査表(全体)'!$CL:$CL,'調査表(全体)'!$O:$O,$DT$1,'調査表(全体)'!$Q:$Q,$A39)</f>
        <v>0</v>
      </c>
      <c r="DW39" s="167">
        <f>SUMIFS('調査表(全体)'!$CM:$CM,'調査表(全体)'!$O:$O,$DT$1,'調査表(全体)'!$Q:$Q,$A39)</f>
        <v>0</v>
      </c>
      <c r="DX39" s="167">
        <f>SUMIFS('調査表(全体)'!$CN:$CN,'調査表(全体)'!$O:$O,$DT$1,'調査表(全体)'!$Q:$Q,$A39)</f>
        <v>0</v>
      </c>
      <c r="DY39" s="168">
        <f>SUMIFS('調査表(全体)'!$CO:$CO,'調査表(全体)'!$O:$O,$DT$1,'調査表(全体)'!$Q:$Q,$A39)</f>
        <v>0</v>
      </c>
      <c r="EA39" s="129"/>
      <c r="EB39" s="132"/>
      <c r="EC39" s="47" t="s">
        <v>224</v>
      </c>
      <c r="ED39" s="157">
        <f>SUMIFS('調査表(全体)'!$CL:$CL,'調査表(全体)'!$O:$O,$EB$1,'調査表(全体)'!$Q:$Q,$A39)</f>
        <v>0</v>
      </c>
      <c r="EE39" s="167">
        <f>SUMIFS('調査表(全体)'!$CM:$CM,'調査表(全体)'!$O:$O,$EB$1,'調査表(全体)'!$Q:$Q,$A39)</f>
        <v>0</v>
      </c>
      <c r="EF39" s="167">
        <f>SUMIFS('調査表(全体)'!$CN:$CN,'調査表(全体)'!$O:$O,$EB$1,'調査表(全体)'!$Q:$Q,$A39)</f>
        <v>0</v>
      </c>
      <c r="EG39" s="168">
        <f>SUMIFS('調査表(全体)'!$CO:$CO,'調査表(全体)'!$O:$O,$EB$1,'調査表(全体)'!$Q:$Q,$A39)</f>
        <v>0</v>
      </c>
      <c r="EI39" s="129"/>
      <c r="EJ39" s="132"/>
      <c r="EK39" s="47" t="s">
        <v>224</v>
      </c>
      <c r="EL39" s="157">
        <f>SUMIFS('調査表(全体)'!$CL:$CL,'調査表(全体)'!$O:$O,$EJ$1,'調査表(全体)'!$Q:$Q,$A39)</f>
        <v>0</v>
      </c>
      <c r="EM39" s="167">
        <f>SUMIFS('調査表(全体)'!$CM:$CM,'調査表(全体)'!$O:$O,$EJ$1,'調査表(全体)'!$Q:$Q,$A39)</f>
        <v>0</v>
      </c>
      <c r="EN39" s="167">
        <f>SUMIFS('調査表(全体)'!$CN:$CN,'調査表(全体)'!$O:$O,$EJ$1,'調査表(全体)'!$Q:$Q,$A39)</f>
        <v>0</v>
      </c>
      <c r="EO39" s="168">
        <f>SUMIFS('調査表(全体)'!$CO:$CO,'調査表(全体)'!$O:$O,$EJ$1,'調査表(全体)'!$Q:$Q,$A39)</f>
        <v>0</v>
      </c>
      <c r="EQ39" s="129"/>
      <c r="ER39" s="132"/>
      <c r="ES39" s="47" t="s">
        <v>224</v>
      </c>
      <c r="ET39" s="157">
        <f>SUMIFS('調査表(全体)'!$CL:$CL,'調査表(全体)'!$O:$O,$ER$1,'調査表(全体)'!$Q:$Q,$A39)</f>
        <v>0</v>
      </c>
      <c r="EU39" s="167">
        <f>SUMIFS('調査表(全体)'!$CM:$CM,'調査表(全体)'!$O:$O,$ER$1,'調査表(全体)'!$Q:$Q,$A39)</f>
        <v>0</v>
      </c>
      <c r="EV39" s="167">
        <f>SUMIFS('調査表(全体)'!$CN:$CN,'調査表(全体)'!$O:$O,$ER$1,'調査表(全体)'!$Q:$Q,$A39)</f>
        <v>0</v>
      </c>
      <c r="EW39" s="168">
        <f>SUMIFS('調査表(全体)'!$CO:$CO,'調査表(全体)'!$O:$O,$ER$1,'調査表(全体)'!$Q:$Q,$A39)</f>
        <v>0</v>
      </c>
      <c r="EY39" s="129"/>
      <c r="EZ39" s="132"/>
      <c r="FA39" s="47" t="s">
        <v>224</v>
      </c>
      <c r="FB39" s="157">
        <f>SUMIFS('調査表(全体)'!$CL:$CL,'調査表(全体)'!$O:$O,$EZ$1,'調査表(全体)'!$Q:$Q,$A39)</f>
        <v>0</v>
      </c>
      <c r="FC39" s="167">
        <f>SUMIFS('調査表(全体)'!$CM:$CM,'調査表(全体)'!$O:$O,$EZ$1,'調査表(全体)'!$Q:$Q,$A39)</f>
        <v>0</v>
      </c>
      <c r="FD39" s="167">
        <f>SUMIFS('調査表(全体)'!$CN:$CN,'調査表(全体)'!$O:$O,$EZ$1,'調査表(全体)'!$Q:$Q,$A39)</f>
        <v>0</v>
      </c>
      <c r="FE39" s="168">
        <f>SUMIFS('調査表(全体)'!$CO:$CO,'調査表(全体)'!$O:$O,$EZ$1,'調査表(全体)'!$Q:$Q,$A39)</f>
        <v>0</v>
      </c>
    </row>
    <row r="40" spans="1:161" x14ac:dyDescent="0.15">
      <c r="A40" s="151">
        <v>29</v>
      </c>
      <c r="C40" s="129"/>
      <c r="D40" s="42" t="s">
        <v>242</v>
      </c>
      <c r="E40" s="43"/>
      <c r="F40" s="44">
        <f>SUMIFS('調査表(全体)'!$CL:$CL,'調査表(全体)'!$O:$O,$D$1,'調査表(全体)'!$Q:$Q,$A40)</f>
        <v>0</v>
      </c>
      <c r="G40" s="45">
        <f>SUMIFS('調査表(全体)'!$CM:$CM,'調査表(全体)'!$O:$O,$D$1,'調査表(全体)'!$Q:$Q,$A40)</f>
        <v>0</v>
      </c>
      <c r="H40" s="45">
        <f>SUMIFS('調査表(全体)'!$CN:$CN,'調査表(全体)'!$O:$O,$D$1,'調査表(全体)'!$Q:$Q,$A40)</f>
        <v>0</v>
      </c>
      <c r="I40" s="46">
        <f>SUMIFS('調査表(全体)'!$CO:$CO,'調査表(全体)'!$O:$O,$D$1,'調査表(全体)'!$Q:$Q,$A40)</f>
        <v>0</v>
      </c>
      <c r="K40" s="129"/>
      <c r="L40" s="42" t="s">
        <v>242</v>
      </c>
      <c r="M40" s="43"/>
      <c r="N40" s="44">
        <f>SUMIFS('調査表(全体)'!$CL:$CL,'調査表(全体)'!$O:$O,$L$1,'調査表(全体)'!$Q:$Q,$A40)</f>
        <v>0</v>
      </c>
      <c r="O40" s="45">
        <f>SUMIFS('調査表(全体)'!$CM:$CM,'調査表(全体)'!$O:$O,$L$1,'調査表(全体)'!$Q:$Q,$A40)</f>
        <v>0</v>
      </c>
      <c r="P40" s="45">
        <f>SUMIFS('調査表(全体)'!$CN:$CN,'調査表(全体)'!$O:$O,$L$1,'調査表(全体)'!$Q:$Q,$A40)</f>
        <v>0</v>
      </c>
      <c r="Q40" s="46">
        <f>SUMIFS('調査表(全体)'!$CO:$CO,'調査表(全体)'!$O:$O,$L$1,'調査表(全体)'!$Q:$Q,$A40)</f>
        <v>0</v>
      </c>
      <c r="R40" s="49"/>
      <c r="S40" s="129"/>
      <c r="T40" s="42" t="s">
        <v>242</v>
      </c>
      <c r="U40" s="43"/>
      <c r="V40" s="44">
        <f>SUMIFS('調査表(全体)'!$CL:$CL,'調査表(全体)'!$O:$O,$T$1,'調査表(全体)'!$Q:$Q,$A40)</f>
        <v>0</v>
      </c>
      <c r="W40" s="45">
        <f>SUMIFS('調査表(全体)'!$CM:$CM,'調査表(全体)'!$O:$O,$T$1,'調査表(全体)'!$Q:$Q,$A40)</f>
        <v>0</v>
      </c>
      <c r="X40" s="45">
        <f>SUMIFS('調査表(全体)'!$CN:$CN,'調査表(全体)'!$O:$O,$T$1,'調査表(全体)'!$Q:$Q,$A40)</f>
        <v>0</v>
      </c>
      <c r="Y40" s="46">
        <f>SUMIFS('調査表(全体)'!$CO:$CO,'調査表(全体)'!$O:$O,$T$1,'調査表(全体)'!$Q:$Q,$A40)</f>
        <v>0</v>
      </c>
      <c r="AA40" s="129"/>
      <c r="AB40" s="42" t="s">
        <v>242</v>
      </c>
      <c r="AC40" s="43"/>
      <c r="AD40" s="44">
        <f>SUMIFS('調査表(全体)'!$CL:$CL,'調査表(全体)'!$O:$O,$AB$1,'調査表(全体)'!$Q:$Q,$A40)</f>
        <v>0</v>
      </c>
      <c r="AE40" s="45">
        <f>SUMIFS('調査表(全体)'!$CM:$CM,'調査表(全体)'!$O:$O,$AB$1,'調査表(全体)'!$Q:$Q,$A40)</f>
        <v>0</v>
      </c>
      <c r="AF40" s="45">
        <f>SUMIFS('調査表(全体)'!$CN:$CN,'調査表(全体)'!$O:$O,$AB$1,'調査表(全体)'!$Q:$Q,$A40)</f>
        <v>0</v>
      </c>
      <c r="AG40" s="46">
        <f>SUMIFS('調査表(全体)'!$CO:$CO,'調査表(全体)'!$O:$O,$AB$1,'調査表(全体)'!$Q:$Q,$A40)</f>
        <v>0</v>
      </c>
      <c r="AI40" s="129"/>
      <c r="AJ40" s="42" t="s">
        <v>242</v>
      </c>
      <c r="AK40" s="43"/>
      <c r="AL40" s="44">
        <f>SUMIFS('調査表(全体)'!$CL:$CL,'調査表(全体)'!$O:$O,$AJ$1,'調査表(全体)'!$Q:$Q,$A40)</f>
        <v>0</v>
      </c>
      <c r="AM40" s="45">
        <f>SUMIFS('調査表(全体)'!$CM:$CM,'調査表(全体)'!$O:$O,$AJ$1,'調査表(全体)'!$Q:$Q,$A40)</f>
        <v>0</v>
      </c>
      <c r="AN40" s="45">
        <f>SUMIFS('調査表(全体)'!$CN:$CN,'調査表(全体)'!$O:$O,$AJ$1,'調査表(全体)'!$Q:$Q,$A40)</f>
        <v>0</v>
      </c>
      <c r="AO40" s="46">
        <f>SUMIFS('調査表(全体)'!$CO:$CO,'調査表(全体)'!$O:$O,$AJ$1,'調査表(全体)'!$Q:$Q,$A40)</f>
        <v>0</v>
      </c>
      <c r="AQ40" s="129"/>
      <c r="AR40" s="42" t="s">
        <v>242</v>
      </c>
      <c r="AS40" s="43"/>
      <c r="AT40" s="44">
        <f>SUMIFS('調査表(全体)'!$CL:$CL,'調査表(全体)'!$O:$O,$AR$1,'調査表(全体)'!$Q:$Q,$A40)</f>
        <v>0</v>
      </c>
      <c r="AU40" s="45">
        <f>SUMIFS('調査表(全体)'!$CM:$CM,'調査表(全体)'!$O:$O,$AR$1,'調査表(全体)'!$Q:$Q,$A40)</f>
        <v>0</v>
      </c>
      <c r="AV40" s="45">
        <f>SUMIFS('調査表(全体)'!$CN:$CN,'調査表(全体)'!$O:$O,$AR$1,'調査表(全体)'!$Q:$Q,$A40)</f>
        <v>0</v>
      </c>
      <c r="AW40" s="46">
        <f>SUMIFS('調査表(全体)'!$CO:$CO,'調査表(全体)'!$O:$O,$AR$1,'調査表(全体)'!$Q:$Q,$A40)</f>
        <v>0</v>
      </c>
      <c r="AY40" s="129"/>
      <c r="AZ40" s="42" t="s">
        <v>242</v>
      </c>
      <c r="BA40" s="43"/>
      <c r="BB40" s="44">
        <f>SUMIFS('調査表(全体)'!$CL:$CL,'調査表(全体)'!$O:$O,$AZ$1,'調査表(全体)'!$Q:$Q,$A40)</f>
        <v>0</v>
      </c>
      <c r="BC40" s="45">
        <f>SUMIFS('調査表(全体)'!$CM:$CM,'調査表(全体)'!$O:$O,$AZ$1,'調査表(全体)'!$Q:$Q,$A40)</f>
        <v>0</v>
      </c>
      <c r="BD40" s="45">
        <f>SUMIFS('調査表(全体)'!$CN:$CN,'調査表(全体)'!$O:$O,$AZ$1,'調査表(全体)'!$Q:$Q,$A40)</f>
        <v>0</v>
      </c>
      <c r="BE40" s="46">
        <f>SUMIFS('調査表(全体)'!$CO:$CO,'調査表(全体)'!$O:$O,$AZ$1,'調査表(全体)'!$Q:$Q,$A40)</f>
        <v>0</v>
      </c>
      <c r="BG40" s="129"/>
      <c r="BH40" s="42" t="s">
        <v>242</v>
      </c>
      <c r="BI40" s="43"/>
      <c r="BJ40" s="44">
        <f>SUMIFS('調査表(全体)'!$CL:$CL,'調査表(全体)'!$O:$O,$BH$1,'調査表(全体)'!$Q:$Q,$A40)</f>
        <v>0</v>
      </c>
      <c r="BK40" s="45">
        <f>SUMIFS('調査表(全体)'!$CM:$CM,'調査表(全体)'!$O:$O,$BH$1,'調査表(全体)'!$Q:$Q,$A40)</f>
        <v>0</v>
      </c>
      <c r="BL40" s="45">
        <f>SUMIFS('調査表(全体)'!$CN:$CN,'調査表(全体)'!$O:$O,$BH$1,'調査表(全体)'!$Q:$Q,$A40)</f>
        <v>0</v>
      </c>
      <c r="BM40" s="46">
        <f>SUMIFS('調査表(全体)'!$CO:$CO,'調査表(全体)'!$O:$O,$BH$1,'調査表(全体)'!$Q:$Q,$A40)</f>
        <v>0</v>
      </c>
      <c r="BO40" s="129"/>
      <c r="BP40" s="42" t="s">
        <v>242</v>
      </c>
      <c r="BQ40" s="43"/>
      <c r="BR40" s="44">
        <f>SUMIFS('調査表(全体)'!$CL:$CL,'調査表(全体)'!$O:$O,$BP$1,'調査表(全体)'!$Q:$Q,$A40)</f>
        <v>0</v>
      </c>
      <c r="BS40" s="45">
        <f>SUMIFS('調査表(全体)'!$CM:$CM,'調査表(全体)'!$O:$O,$BP$1,'調査表(全体)'!$Q:$Q,$A40)</f>
        <v>0</v>
      </c>
      <c r="BT40" s="45">
        <f>SUMIFS('調査表(全体)'!$CN:$CN,'調査表(全体)'!$O:$O,$BP$1,'調査表(全体)'!$Q:$Q,$A40)</f>
        <v>0</v>
      </c>
      <c r="BU40" s="46">
        <f>SUMIFS('調査表(全体)'!$CO:$CO,'調査表(全体)'!$O:$O,$BP$1,'調査表(全体)'!$Q:$Q,$A40)</f>
        <v>0</v>
      </c>
      <c r="BW40" s="129"/>
      <c r="BX40" s="42" t="s">
        <v>242</v>
      </c>
      <c r="BY40" s="43"/>
      <c r="BZ40" s="44">
        <f>SUMIFS('調査表(全体)'!$CL:$CL,'調査表(全体)'!$O:$O,$BX$1,'調査表(全体)'!$Q:$Q,$A40)</f>
        <v>0</v>
      </c>
      <c r="CA40" s="45">
        <f>SUMIFS('調査表(全体)'!$CM:$CM,'調査表(全体)'!$O:$O,$BX$1,'調査表(全体)'!$Q:$Q,$A40)</f>
        <v>0</v>
      </c>
      <c r="CB40" s="45">
        <f>SUMIFS('調査表(全体)'!$CN:$CN,'調査表(全体)'!$O:$O,$BX$1,'調査表(全体)'!$Q:$Q,$A40)</f>
        <v>0</v>
      </c>
      <c r="CC40" s="46">
        <f>SUMIFS('調査表(全体)'!$CO:$CO,'調査表(全体)'!$O:$O,$BX$1,'調査表(全体)'!$Q:$Q,$A40)</f>
        <v>0</v>
      </c>
      <c r="CE40" s="129"/>
      <c r="CF40" s="42" t="s">
        <v>242</v>
      </c>
      <c r="CG40" s="43"/>
      <c r="CH40" s="44">
        <f>SUMIFS('調査表(全体)'!$CL:$CL,'調査表(全体)'!$O:$O,$CF$1,'調査表(全体)'!$Q:$Q,$A40)</f>
        <v>0</v>
      </c>
      <c r="CI40" s="45">
        <f>SUMIFS('調査表(全体)'!$CM:$CM,'調査表(全体)'!$O:$O,$CF$1,'調査表(全体)'!$Q:$Q,$A40)</f>
        <v>0</v>
      </c>
      <c r="CJ40" s="45">
        <f>SUMIFS('調査表(全体)'!$CN:$CN,'調査表(全体)'!$O:$O,$CF$1,'調査表(全体)'!$Q:$Q,$A40)</f>
        <v>0</v>
      </c>
      <c r="CK40" s="46">
        <f>SUMIFS('調査表(全体)'!$CO:$CO,'調査表(全体)'!$O:$O,$CF$1,'調査表(全体)'!$Q:$Q,$A40)</f>
        <v>0</v>
      </c>
      <c r="CM40" s="129"/>
      <c r="CN40" s="42" t="s">
        <v>242</v>
      </c>
      <c r="CO40" s="43"/>
      <c r="CP40" s="44">
        <f>SUMIFS('調査表(全体)'!$CL:$CL,'調査表(全体)'!$O:$O,$CN$1,'調査表(全体)'!$Q:$Q,$A40)</f>
        <v>0</v>
      </c>
      <c r="CQ40" s="45">
        <f>SUMIFS('調査表(全体)'!$CM:$CM,'調査表(全体)'!$O:$O,$CN$1,'調査表(全体)'!$Q:$Q,$A40)</f>
        <v>0</v>
      </c>
      <c r="CR40" s="45">
        <f>SUMIFS('調査表(全体)'!$CN:$CN,'調査表(全体)'!$O:$O,$CN$1,'調査表(全体)'!$Q:$Q,$A40)</f>
        <v>0</v>
      </c>
      <c r="CS40" s="46">
        <f>SUMIFS('調査表(全体)'!$CO:$CO,'調査表(全体)'!$O:$O,$CN$1,'調査表(全体)'!$Q:$Q,$A40)</f>
        <v>0</v>
      </c>
      <c r="CU40" s="129"/>
      <c r="CV40" s="42" t="s">
        <v>242</v>
      </c>
      <c r="CW40" s="43"/>
      <c r="CX40" s="44">
        <f>SUMIFS('調査表(全体)'!$CL:$CL,'調査表(全体)'!$O:$O,$CV$1,'調査表(全体)'!$Q:$Q,$A40)</f>
        <v>0</v>
      </c>
      <c r="CY40" s="45">
        <f>SUMIFS('調査表(全体)'!$CM:$CM,'調査表(全体)'!$O:$O,$CV$1,'調査表(全体)'!$Q:$Q,$A40)</f>
        <v>0</v>
      </c>
      <c r="CZ40" s="45">
        <f>SUMIFS('調査表(全体)'!$CN:$CN,'調査表(全体)'!$O:$O,$CV$1,'調査表(全体)'!$Q:$Q,$A40)</f>
        <v>0</v>
      </c>
      <c r="DA40" s="46">
        <f>SUMIFS('調査表(全体)'!$CO:$CO,'調査表(全体)'!$O:$O,$CV$1,'調査表(全体)'!$Q:$Q,$A40)</f>
        <v>0</v>
      </c>
      <c r="DC40" s="129"/>
      <c r="DD40" s="42" t="s">
        <v>242</v>
      </c>
      <c r="DE40" s="43"/>
      <c r="DF40" s="44">
        <f>SUMIFS('調査表(全体)'!$CL:$CL,'調査表(全体)'!$O:$O,$DD$1,'調査表(全体)'!$Q:$Q,$A40)</f>
        <v>0</v>
      </c>
      <c r="DG40" s="45">
        <f>SUMIFS('調査表(全体)'!$CM:$CM,'調査表(全体)'!$O:$O,$DD$1,'調査表(全体)'!$Q:$Q,$A40)</f>
        <v>0</v>
      </c>
      <c r="DH40" s="45">
        <f>SUMIFS('調査表(全体)'!$CN:$CN,'調査表(全体)'!$O:$O,$DD$1,'調査表(全体)'!$Q:$Q,$A40)</f>
        <v>0</v>
      </c>
      <c r="DI40" s="46">
        <f>SUMIFS('調査表(全体)'!$CO:$CO,'調査表(全体)'!$O:$O,$DD$1,'調査表(全体)'!$Q:$Q,$A40)</f>
        <v>0</v>
      </c>
      <c r="DK40" s="129"/>
      <c r="DL40" s="42" t="s">
        <v>242</v>
      </c>
      <c r="DM40" s="43"/>
      <c r="DN40" s="44">
        <f>SUMIFS('調査表(全体)'!$CL:$CL,'調査表(全体)'!$O:$O,$DN$1,'調査表(全体)'!$Q:$Q,$A40)</f>
        <v>0</v>
      </c>
      <c r="DO40" s="45">
        <f>SUMIFS('調査表(全体)'!$CM:$CM,'調査表(全体)'!$O:$O,$DN$1,'調査表(全体)'!$Q:$Q,$A40)</f>
        <v>0</v>
      </c>
      <c r="DP40" s="45">
        <f>SUMIFS('調査表(全体)'!$CN:$CN,'調査表(全体)'!$O:$O,$DN$1,'調査表(全体)'!$Q:$Q,$A40)</f>
        <v>0</v>
      </c>
      <c r="DQ40" s="46">
        <f>SUMIFS('調査表(全体)'!$CO:$CO,'調査表(全体)'!$O:$O,$DN$1,'調査表(全体)'!$Q:$Q,$A40)</f>
        <v>0</v>
      </c>
      <c r="DS40" s="129"/>
      <c r="DT40" s="42" t="s">
        <v>242</v>
      </c>
      <c r="DU40" s="43"/>
      <c r="DV40" s="44">
        <f>SUMIFS('調査表(全体)'!$CL:$CL,'調査表(全体)'!$O:$O,$DT$1,'調査表(全体)'!$Q:$Q,$A40)</f>
        <v>0</v>
      </c>
      <c r="DW40" s="45">
        <f>SUMIFS('調査表(全体)'!$CM:$CM,'調査表(全体)'!$O:$O,$DT$1,'調査表(全体)'!$Q:$Q,$A40)</f>
        <v>0</v>
      </c>
      <c r="DX40" s="45">
        <f>SUMIFS('調査表(全体)'!$CN:$CN,'調査表(全体)'!$O:$O,$DT$1,'調査表(全体)'!$Q:$Q,$A40)</f>
        <v>0</v>
      </c>
      <c r="DY40" s="46">
        <f>SUMIFS('調査表(全体)'!$CO:$CO,'調査表(全体)'!$O:$O,$DT$1,'調査表(全体)'!$Q:$Q,$A40)</f>
        <v>0</v>
      </c>
      <c r="EA40" s="129"/>
      <c r="EB40" s="42" t="s">
        <v>242</v>
      </c>
      <c r="EC40" s="43"/>
      <c r="ED40" s="44">
        <f>SUMIFS('調査表(全体)'!$CL:$CL,'調査表(全体)'!$O:$O,$EB$1,'調査表(全体)'!$Q:$Q,$A40)</f>
        <v>0</v>
      </c>
      <c r="EE40" s="45">
        <f>SUMIFS('調査表(全体)'!$CM:$CM,'調査表(全体)'!$O:$O,$EB$1,'調査表(全体)'!$Q:$Q,$A40)</f>
        <v>0</v>
      </c>
      <c r="EF40" s="45">
        <f>SUMIFS('調査表(全体)'!$CN:$CN,'調査表(全体)'!$O:$O,$EB$1,'調査表(全体)'!$Q:$Q,$A40)</f>
        <v>0</v>
      </c>
      <c r="EG40" s="46">
        <f>SUMIFS('調査表(全体)'!$CO:$CO,'調査表(全体)'!$O:$O,$EB$1,'調査表(全体)'!$Q:$Q,$A40)</f>
        <v>0</v>
      </c>
      <c r="EI40" s="129"/>
      <c r="EJ40" s="42" t="s">
        <v>242</v>
      </c>
      <c r="EK40" s="43"/>
      <c r="EL40" s="44">
        <f>SUMIFS('調査表(全体)'!$CL:$CL,'調査表(全体)'!$O:$O,$EJ$1,'調査表(全体)'!$Q:$Q,$A40)</f>
        <v>0</v>
      </c>
      <c r="EM40" s="45">
        <f>SUMIFS('調査表(全体)'!$CM:$CM,'調査表(全体)'!$O:$O,$EJ$1,'調査表(全体)'!$Q:$Q,$A40)</f>
        <v>0</v>
      </c>
      <c r="EN40" s="45">
        <f>SUMIFS('調査表(全体)'!$CN:$CN,'調査表(全体)'!$O:$O,$EJ$1,'調査表(全体)'!$Q:$Q,$A40)</f>
        <v>0</v>
      </c>
      <c r="EO40" s="46">
        <f>SUMIFS('調査表(全体)'!$CO:$CO,'調査表(全体)'!$O:$O,$EJ$1,'調査表(全体)'!$Q:$Q,$A40)</f>
        <v>0</v>
      </c>
      <c r="EQ40" s="129"/>
      <c r="ER40" s="42" t="s">
        <v>242</v>
      </c>
      <c r="ES40" s="43"/>
      <c r="ET40" s="44">
        <f>SUMIFS('調査表(全体)'!$CL:$CL,'調査表(全体)'!$O:$O,$ER$1,'調査表(全体)'!$Q:$Q,$A40)</f>
        <v>0</v>
      </c>
      <c r="EU40" s="45">
        <f>SUMIFS('調査表(全体)'!$CM:$CM,'調査表(全体)'!$O:$O,$ER$1,'調査表(全体)'!$Q:$Q,$A40)</f>
        <v>0</v>
      </c>
      <c r="EV40" s="45">
        <f>SUMIFS('調査表(全体)'!$CN:$CN,'調査表(全体)'!$O:$O,$ER$1,'調査表(全体)'!$Q:$Q,$A40)</f>
        <v>0</v>
      </c>
      <c r="EW40" s="46">
        <f>SUMIFS('調査表(全体)'!$CO:$CO,'調査表(全体)'!$O:$O,$ER$1,'調査表(全体)'!$Q:$Q,$A40)</f>
        <v>0</v>
      </c>
      <c r="EY40" s="129"/>
      <c r="EZ40" s="42" t="s">
        <v>242</v>
      </c>
      <c r="FA40" s="43"/>
      <c r="FB40" s="44">
        <f>SUMIFS('調査表(全体)'!$CL:$CL,'調査表(全体)'!$O:$O,$EZ$1,'調査表(全体)'!$Q:$Q,$A40)</f>
        <v>0</v>
      </c>
      <c r="FC40" s="45">
        <f>SUMIFS('調査表(全体)'!$CM:$CM,'調査表(全体)'!$O:$O,$EZ$1,'調査表(全体)'!$Q:$Q,$A40)</f>
        <v>0</v>
      </c>
      <c r="FD40" s="45">
        <f>SUMIFS('調査表(全体)'!$CN:$CN,'調査表(全体)'!$O:$O,$EZ$1,'調査表(全体)'!$Q:$Q,$A40)</f>
        <v>0</v>
      </c>
      <c r="FE40" s="46">
        <f>SUMIFS('調査表(全体)'!$CO:$CO,'調査表(全体)'!$O:$O,$EZ$1,'調査表(全体)'!$Q:$Q,$A40)</f>
        <v>0</v>
      </c>
    </row>
    <row r="41" spans="1:161" ht="14.25" thickBot="1" x14ac:dyDescent="0.2">
      <c r="A41" s="151">
        <v>30</v>
      </c>
      <c r="C41" s="127"/>
      <c r="D41" s="72" t="s">
        <v>224</v>
      </c>
      <c r="E41" s="73"/>
      <c r="F41" s="44">
        <f>SUMIFS('調査表(全体)'!$CL:$CL,'調査表(全体)'!$O:$O,$D$1,'調査表(全体)'!$Q:$Q,$A41)</f>
        <v>0</v>
      </c>
      <c r="G41" s="45">
        <f>SUMIFS('調査表(全体)'!$CM:$CM,'調査表(全体)'!$O:$O,$D$1,'調査表(全体)'!$Q:$Q,$A41)</f>
        <v>0</v>
      </c>
      <c r="H41" s="45">
        <f>SUMIFS('調査表(全体)'!$CN:$CN,'調査表(全体)'!$O:$O,$D$1,'調査表(全体)'!$Q:$Q,$A41)</f>
        <v>0</v>
      </c>
      <c r="I41" s="46">
        <f>SUMIFS('調査表(全体)'!$CO:$CO,'調査表(全体)'!$O:$O,$D$1,'調査表(全体)'!$Q:$Q,$A41)</f>
        <v>0</v>
      </c>
      <c r="K41" s="127"/>
      <c r="L41" s="72" t="s">
        <v>224</v>
      </c>
      <c r="M41" s="73"/>
      <c r="N41" s="44">
        <f>SUMIFS('調査表(全体)'!$CL:$CL,'調査表(全体)'!$O:$O,$L$1,'調査表(全体)'!$Q:$Q,$A41)</f>
        <v>0</v>
      </c>
      <c r="O41" s="45">
        <f>SUMIFS('調査表(全体)'!$CM:$CM,'調査表(全体)'!$O:$O,$L$1,'調査表(全体)'!$Q:$Q,$A41)</f>
        <v>0</v>
      </c>
      <c r="P41" s="45">
        <f>SUMIFS('調査表(全体)'!$CN:$CN,'調査表(全体)'!$O:$O,$L$1,'調査表(全体)'!$Q:$Q,$A41)</f>
        <v>0</v>
      </c>
      <c r="Q41" s="46">
        <f>SUMIFS('調査表(全体)'!$CO:$CO,'調査表(全体)'!$O:$O,$L$1,'調査表(全体)'!$Q:$Q,$A41)</f>
        <v>0</v>
      </c>
      <c r="R41" s="49"/>
      <c r="S41" s="127"/>
      <c r="T41" s="72" t="s">
        <v>224</v>
      </c>
      <c r="U41" s="73"/>
      <c r="V41" s="44">
        <f>SUMIFS('調査表(全体)'!$CL:$CL,'調査表(全体)'!$O:$O,$T$1,'調査表(全体)'!$Q:$Q,$A41)</f>
        <v>0</v>
      </c>
      <c r="W41" s="45">
        <f>SUMIFS('調査表(全体)'!$CM:$CM,'調査表(全体)'!$O:$O,$T$1,'調査表(全体)'!$Q:$Q,$A41)</f>
        <v>0</v>
      </c>
      <c r="X41" s="45">
        <f>SUMIFS('調査表(全体)'!$CN:$CN,'調査表(全体)'!$O:$O,$T$1,'調査表(全体)'!$Q:$Q,$A41)</f>
        <v>0</v>
      </c>
      <c r="Y41" s="46">
        <f>SUMIFS('調査表(全体)'!$CO:$CO,'調査表(全体)'!$O:$O,$T$1,'調査表(全体)'!$Q:$Q,$A41)</f>
        <v>0</v>
      </c>
      <c r="AA41" s="127"/>
      <c r="AB41" s="72" t="s">
        <v>224</v>
      </c>
      <c r="AC41" s="73"/>
      <c r="AD41" s="44">
        <f>SUMIFS('調査表(全体)'!$CL:$CL,'調査表(全体)'!$O:$O,$AB$1,'調査表(全体)'!$Q:$Q,$A41)</f>
        <v>0</v>
      </c>
      <c r="AE41" s="45">
        <f>SUMIFS('調査表(全体)'!$CM:$CM,'調査表(全体)'!$O:$O,$AB$1,'調査表(全体)'!$Q:$Q,$A41)</f>
        <v>0</v>
      </c>
      <c r="AF41" s="45">
        <f>SUMIFS('調査表(全体)'!$CN:$CN,'調査表(全体)'!$O:$O,$AB$1,'調査表(全体)'!$Q:$Q,$A41)</f>
        <v>0</v>
      </c>
      <c r="AG41" s="46">
        <f>SUMIFS('調査表(全体)'!$CO:$CO,'調査表(全体)'!$O:$O,$AB$1,'調査表(全体)'!$Q:$Q,$A41)</f>
        <v>0</v>
      </c>
      <c r="AI41" s="127"/>
      <c r="AJ41" s="72" t="s">
        <v>224</v>
      </c>
      <c r="AK41" s="73"/>
      <c r="AL41" s="44">
        <f>SUMIFS('調査表(全体)'!$CL:$CL,'調査表(全体)'!$O:$O,$AJ$1,'調査表(全体)'!$Q:$Q,$A41)</f>
        <v>0</v>
      </c>
      <c r="AM41" s="45">
        <f>SUMIFS('調査表(全体)'!$CM:$CM,'調査表(全体)'!$O:$O,$AJ$1,'調査表(全体)'!$Q:$Q,$A41)</f>
        <v>0</v>
      </c>
      <c r="AN41" s="45">
        <f>SUMIFS('調査表(全体)'!$CN:$CN,'調査表(全体)'!$O:$O,$AJ$1,'調査表(全体)'!$Q:$Q,$A41)</f>
        <v>0</v>
      </c>
      <c r="AO41" s="46">
        <f>SUMIFS('調査表(全体)'!$CO:$CO,'調査表(全体)'!$O:$O,$AJ$1,'調査表(全体)'!$Q:$Q,$A41)</f>
        <v>0</v>
      </c>
      <c r="AQ41" s="127"/>
      <c r="AR41" s="72" t="s">
        <v>224</v>
      </c>
      <c r="AS41" s="73"/>
      <c r="AT41" s="44">
        <f>SUMIFS('調査表(全体)'!$CL:$CL,'調査表(全体)'!$O:$O,$AR$1,'調査表(全体)'!$Q:$Q,$A41)</f>
        <v>0</v>
      </c>
      <c r="AU41" s="45">
        <f>SUMIFS('調査表(全体)'!$CM:$CM,'調査表(全体)'!$O:$O,$AR$1,'調査表(全体)'!$Q:$Q,$A41)</f>
        <v>0</v>
      </c>
      <c r="AV41" s="45">
        <f>SUMIFS('調査表(全体)'!$CN:$CN,'調査表(全体)'!$O:$O,$AR$1,'調査表(全体)'!$Q:$Q,$A41)</f>
        <v>0</v>
      </c>
      <c r="AW41" s="46">
        <f>SUMIFS('調査表(全体)'!$CO:$CO,'調査表(全体)'!$O:$O,$AR$1,'調査表(全体)'!$Q:$Q,$A41)</f>
        <v>0</v>
      </c>
      <c r="AY41" s="127"/>
      <c r="AZ41" s="72" t="s">
        <v>224</v>
      </c>
      <c r="BA41" s="73"/>
      <c r="BB41" s="44">
        <f>SUMIFS('調査表(全体)'!$CL:$CL,'調査表(全体)'!$O:$O,$AZ$1,'調査表(全体)'!$Q:$Q,$A41)</f>
        <v>0</v>
      </c>
      <c r="BC41" s="45">
        <f>SUMIFS('調査表(全体)'!$CM:$CM,'調査表(全体)'!$O:$O,$AZ$1,'調査表(全体)'!$Q:$Q,$A41)</f>
        <v>0</v>
      </c>
      <c r="BD41" s="45">
        <f>SUMIFS('調査表(全体)'!$CN:$CN,'調査表(全体)'!$O:$O,$AZ$1,'調査表(全体)'!$Q:$Q,$A41)</f>
        <v>0</v>
      </c>
      <c r="BE41" s="46">
        <f>SUMIFS('調査表(全体)'!$CO:$CO,'調査表(全体)'!$O:$O,$AZ$1,'調査表(全体)'!$Q:$Q,$A41)</f>
        <v>0</v>
      </c>
      <c r="BG41" s="127"/>
      <c r="BH41" s="72" t="s">
        <v>224</v>
      </c>
      <c r="BI41" s="73"/>
      <c r="BJ41" s="44">
        <f>SUMIFS('調査表(全体)'!$CL:$CL,'調査表(全体)'!$O:$O,$BH$1,'調査表(全体)'!$Q:$Q,$A41)</f>
        <v>0</v>
      </c>
      <c r="BK41" s="45">
        <f>SUMIFS('調査表(全体)'!$CM:$CM,'調査表(全体)'!$O:$O,$BH$1,'調査表(全体)'!$Q:$Q,$A41)</f>
        <v>0</v>
      </c>
      <c r="BL41" s="45">
        <f>SUMIFS('調査表(全体)'!$CN:$CN,'調査表(全体)'!$O:$O,$BH$1,'調査表(全体)'!$Q:$Q,$A41)</f>
        <v>0</v>
      </c>
      <c r="BM41" s="46">
        <f>SUMIFS('調査表(全体)'!$CO:$CO,'調査表(全体)'!$O:$O,$BH$1,'調査表(全体)'!$Q:$Q,$A41)</f>
        <v>0</v>
      </c>
      <c r="BO41" s="127"/>
      <c r="BP41" s="72" t="s">
        <v>224</v>
      </c>
      <c r="BQ41" s="73"/>
      <c r="BR41" s="44">
        <f>SUMIFS('調査表(全体)'!$CL:$CL,'調査表(全体)'!$O:$O,$BP$1,'調査表(全体)'!$Q:$Q,$A41)</f>
        <v>0</v>
      </c>
      <c r="BS41" s="45">
        <f>SUMIFS('調査表(全体)'!$CM:$CM,'調査表(全体)'!$O:$O,$BP$1,'調査表(全体)'!$Q:$Q,$A41)</f>
        <v>0</v>
      </c>
      <c r="BT41" s="45">
        <f>SUMIFS('調査表(全体)'!$CN:$CN,'調査表(全体)'!$O:$O,$BP$1,'調査表(全体)'!$Q:$Q,$A41)</f>
        <v>0</v>
      </c>
      <c r="BU41" s="46">
        <f>SUMIFS('調査表(全体)'!$CO:$CO,'調査表(全体)'!$O:$O,$BP$1,'調査表(全体)'!$Q:$Q,$A41)</f>
        <v>0</v>
      </c>
      <c r="BW41" s="127"/>
      <c r="BX41" s="72" t="s">
        <v>224</v>
      </c>
      <c r="BY41" s="73"/>
      <c r="BZ41" s="44">
        <f>SUMIFS('調査表(全体)'!$CL:$CL,'調査表(全体)'!$O:$O,$BX$1,'調査表(全体)'!$Q:$Q,$A41)</f>
        <v>0</v>
      </c>
      <c r="CA41" s="45">
        <f>SUMIFS('調査表(全体)'!$CM:$CM,'調査表(全体)'!$O:$O,$BX$1,'調査表(全体)'!$Q:$Q,$A41)</f>
        <v>0</v>
      </c>
      <c r="CB41" s="45">
        <f>SUMIFS('調査表(全体)'!$CN:$CN,'調査表(全体)'!$O:$O,$BX$1,'調査表(全体)'!$Q:$Q,$A41)</f>
        <v>0</v>
      </c>
      <c r="CC41" s="46">
        <f>SUMIFS('調査表(全体)'!$CO:$CO,'調査表(全体)'!$O:$O,$BX$1,'調査表(全体)'!$Q:$Q,$A41)</f>
        <v>0</v>
      </c>
      <c r="CE41" s="127"/>
      <c r="CF41" s="72" t="s">
        <v>224</v>
      </c>
      <c r="CG41" s="73"/>
      <c r="CH41" s="44">
        <f>SUMIFS('調査表(全体)'!$CL:$CL,'調査表(全体)'!$O:$O,$CF$1,'調査表(全体)'!$Q:$Q,$A41)</f>
        <v>0</v>
      </c>
      <c r="CI41" s="45">
        <f>SUMIFS('調査表(全体)'!$CM:$CM,'調査表(全体)'!$O:$O,$CF$1,'調査表(全体)'!$Q:$Q,$A41)</f>
        <v>0</v>
      </c>
      <c r="CJ41" s="45">
        <f>SUMIFS('調査表(全体)'!$CN:$CN,'調査表(全体)'!$O:$O,$CF$1,'調査表(全体)'!$Q:$Q,$A41)</f>
        <v>0</v>
      </c>
      <c r="CK41" s="46">
        <f>SUMIFS('調査表(全体)'!$CO:$CO,'調査表(全体)'!$O:$O,$CF$1,'調査表(全体)'!$Q:$Q,$A41)</f>
        <v>0</v>
      </c>
      <c r="CM41" s="127"/>
      <c r="CN41" s="72" t="s">
        <v>224</v>
      </c>
      <c r="CO41" s="73"/>
      <c r="CP41" s="44">
        <f>SUMIFS('調査表(全体)'!$CL:$CL,'調査表(全体)'!$O:$O,$CN$1,'調査表(全体)'!$Q:$Q,$A41)</f>
        <v>0</v>
      </c>
      <c r="CQ41" s="45">
        <f>SUMIFS('調査表(全体)'!$CM:$CM,'調査表(全体)'!$O:$O,$CN$1,'調査表(全体)'!$Q:$Q,$A41)</f>
        <v>0</v>
      </c>
      <c r="CR41" s="45">
        <f>SUMIFS('調査表(全体)'!$CN:$CN,'調査表(全体)'!$O:$O,$CN$1,'調査表(全体)'!$Q:$Q,$A41)</f>
        <v>0</v>
      </c>
      <c r="CS41" s="46">
        <f>SUMIFS('調査表(全体)'!$CO:$CO,'調査表(全体)'!$O:$O,$CN$1,'調査表(全体)'!$Q:$Q,$A41)</f>
        <v>0</v>
      </c>
      <c r="CU41" s="127"/>
      <c r="CV41" s="72" t="s">
        <v>224</v>
      </c>
      <c r="CW41" s="73"/>
      <c r="CX41" s="44">
        <f>SUMIFS('調査表(全体)'!$CL:$CL,'調査表(全体)'!$O:$O,$CV$1,'調査表(全体)'!$Q:$Q,$A41)</f>
        <v>0</v>
      </c>
      <c r="CY41" s="45">
        <f>SUMIFS('調査表(全体)'!$CM:$CM,'調査表(全体)'!$O:$O,$CV$1,'調査表(全体)'!$Q:$Q,$A41)</f>
        <v>0</v>
      </c>
      <c r="CZ41" s="45">
        <f>SUMIFS('調査表(全体)'!$CN:$CN,'調査表(全体)'!$O:$O,$CV$1,'調査表(全体)'!$Q:$Q,$A41)</f>
        <v>0</v>
      </c>
      <c r="DA41" s="46">
        <f>SUMIFS('調査表(全体)'!$CO:$CO,'調査表(全体)'!$O:$O,$CV$1,'調査表(全体)'!$Q:$Q,$A41)</f>
        <v>0</v>
      </c>
      <c r="DC41" s="127"/>
      <c r="DD41" s="72" t="s">
        <v>224</v>
      </c>
      <c r="DE41" s="73"/>
      <c r="DF41" s="44">
        <f>SUMIFS('調査表(全体)'!$CL:$CL,'調査表(全体)'!$O:$O,$DD$1,'調査表(全体)'!$Q:$Q,$A41)</f>
        <v>0</v>
      </c>
      <c r="DG41" s="45">
        <f>SUMIFS('調査表(全体)'!$CM:$CM,'調査表(全体)'!$O:$O,$DD$1,'調査表(全体)'!$Q:$Q,$A41)</f>
        <v>0</v>
      </c>
      <c r="DH41" s="45">
        <f>SUMIFS('調査表(全体)'!$CN:$CN,'調査表(全体)'!$O:$O,$DD$1,'調査表(全体)'!$Q:$Q,$A41)</f>
        <v>0</v>
      </c>
      <c r="DI41" s="46">
        <f>SUMIFS('調査表(全体)'!$CO:$CO,'調査表(全体)'!$O:$O,$DD$1,'調査表(全体)'!$Q:$Q,$A41)</f>
        <v>0</v>
      </c>
      <c r="DK41" s="127"/>
      <c r="DL41" s="72" t="s">
        <v>224</v>
      </c>
      <c r="DM41" s="73"/>
      <c r="DN41" s="44">
        <f>SUMIFS('調査表(全体)'!$CL:$CL,'調査表(全体)'!$O:$O,$DN$1,'調査表(全体)'!$Q:$Q,$A41)</f>
        <v>0</v>
      </c>
      <c r="DO41" s="45">
        <f>SUMIFS('調査表(全体)'!$CM:$CM,'調査表(全体)'!$O:$O,$DN$1,'調査表(全体)'!$Q:$Q,$A41)</f>
        <v>0</v>
      </c>
      <c r="DP41" s="45">
        <f>SUMIFS('調査表(全体)'!$CN:$CN,'調査表(全体)'!$O:$O,$DN$1,'調査表(全体)'!$Q:$Q,$A41)</f>
        <v>0</v>
      </c>
      <c r="DQ41" s="46">
        <f>SUMIFS('調査表(全体)'!$CO:$CO,'調査表(全体)'!$O:$O,$DN$1,'調査表(全体)'!$Q:$Q,$A41)</f>
        <v>0</v>
      </c>
      <c r="DS41" s="127"/>
      <c r="DT41" s="72" t="s">
        <v>224</v>
      </c>
      <c r="DU41" s="73"/>
      <c r="DV41" s="44">
        <f>SUMIFS('調査表(全体)'!$CL:$CL,'調査表(全体)'!$O:$O,$DT$1,'調査表(全体)'!$Q:$Q,$A41)</f>
        <v>0</v>
      </c>
      <c r="DW41" s="45">
        <f>SUMIFS('調査表(全体)'!$CM:$CM,'調査表(全体)'!$O:$O,$DT$1,'調査表(全体)'!$Q:$Q,$A41)</f>
        <v>0</v>
      </c>
      <c r="DX41" s="45">
        <f>SUMIFS('調査表(全体)'!$CN:$CN,'調査表(全体)'!$O:$O,$DT$1,'調査表(全体)'!$Q:$Q,$A41)</f>
        <v>0</v>
      </c>
      <c r="DY41" s="46">
        <f>SUMIFS('調査表(全体)'!$CO:$CO,'調査表(全体)'!$O:$O,$DT$1,'調査表(全体)'!$Q:$Q,$A41)</f>
        <v>0</v>
      </c>
      <c r="EA41" s="127"/>
      <c r="EB41" s="72" t="s">
        <v>224</v>
      </c>
      <c r="EC41" s="73"/>
      <c r="ED41" s="44">
        <f>SUMIFS('調査表(全体)'!$CL:$CL,'調査表(全体)'!$O:$O,$EB$1,'調査表(全体)'!$Q:$Q,$A41)</f>
        <v>0</v>
      </c>
      <c r="EE41" s="45">
        <f>SUMIFS('調査表(全体)'!$CM:$CM,'調査表(全体)'!$O:$O,$EB$1,'調査表(全体)'!$Q:$Q,$A41)</f>
        <v>0</v>
      </c>
      <c r="EF41" s="45">
        <f>SUMIFS('調査表(全体)'!$CN:$CN,'調査表(全体)'!$O:$O,$EB$1,'調査表(全体)'!$Q:$Q,$A41)</f>
        <v>0</v>
      </c>
      <c r="EG41" s="46">
        <f>SUMIFS('調査表(全体)'!$CO:$CO,'調査表(全体)'!$O:$O,$EB$1,'調査表(全体)'!$Q:$Q,$A41)</f>
        <v>0</v>
      </c>
      <c r="EI41" s="127"/>
      <c r="EJ41" s="72" t="s">
        <v>224</v>
      </c>
      <c r="EK41" s="73"/>
      <c r="EL41" s="44">
        <f>SUMIFS('調査表(全体)'!$CL:$CL,'調査表(全体)'!$O:$O,$EJ$1,'調査表(全体)'!$Q:$Q,$A41)</f>
        <v>0</v>
      </c>
      <c r="EM41" s="45">
        <f>SUMIFS('調査表(全体)'!$CM:$CM,'調査表(全体)'!$O:$O,$EJ$1,'調査表(全体)'!$Q:$Q,$A41)</f>
        <v>0</v>
      </c>
      <c r="EN41" s="45">
        <f>SUMIFS('調査表(全体)'!$CN:$CN,'調査表(全体)'!$O:$O,$EJ$1,'調査表(全体)'!$Q:$Q,$A41)</f>
        <v>0</v>
      </c>
      <c r="EO41" s="46">
        <f>SUMIFS('調査表(全体)'!$CO:$CO,'調査表(全体)'!$O:$O,$EJ$1,'調査表(全体)'!$Q:$Q,$A41)</f>
        <v>0</v>
      </c>
      <c r="EQ41" s="127"/>
      <c r="ER41" s="72" t="s">
        <v>224</v>
      </c>
      <c r="ES41" s="73"/>
      <c r="ET41" s="44">
        <f>SUMIFS('調査表(全体)'!$CL:$CL,'調査表(全体)'!$O:$O,$ER$1,'調査表(全体)'!$Q:$Q,$A41)</f>
        <v>0</v>
      </c>
      <c r="EU41" s="45">
        <f>SUMIFS('調査表(全体)'!$CM:$CM,'調査表(全体)'!$O:$O,$ER$1,'調査表(全体)'!$Q:$Q,$A41)</f>
        <v>0</v>
      </c>
      <c r="EV41" s="45">
        <f>SUMIFS('調査表(全体)'!$CN:$CN,'調査表(全体)'!$O:$O,$ER$1,'調査表(全体)'!$Q:$Q,$A41)</f>
        <v>0</v>
      </c>
      <c r="EW41" s="46">
        <f>SUMIFS('調査表(全体)'!$CO:$CO,'調査表(全体)'!$O:$O,$ER$1,'調査表(全体)'!$Q:$Q,$A41)</f>
        <v>0</v>
      </c>
      <c r="EY41" s="127"/>
      <c r="EZ41" s="72" t="s">
        <v>224</v>
      </c>
      <c r="FA41" s="73"/>
      <c r="FB41" s="44">
        <f>SUMIFS('調査表(全体)'!$CL:$CL,'調査表(全体)'!$O:$O,$EZ$1,'調査表(全体)'!$Q:$Q,$A41)</f>
        <v>0</v>
      </c>
      <c r="FC41" s="45">
        <f>SUMIFS('調査表(全体)'!$CM:$CM,'調査表(全体)'!$O:$O,$EZ$1,'調査表(全体)'!$Q:$Q,$A41)</f>
        <v>0</v>
      </c>
      <c r="FD41" s="45">
        <f>SUMIFS('調査表(全体)'!$CN:$CN,'調査表(全体)'!$O:$O,$EZ$1,'調査表(全体)'!$Q:$Q,$A41)</f>
        <v>0</v>
      </c>
      <c r="FE41" s="46">
        <f>SUMIFS('調査表(全体)'!$CO:$CO,'調査表(全体)'!$O:$O,$EZ$1,'調査表(全体)'!$Q:$Q,$A41)</f>
        <v>0</v>
      </c>
    </row>
    <row r="42" spans="1:161" x14ac:dyDescent="0.15">
      <c r="A42" s="154"/>
      <c r="C42" s="124" t="s">
        <v>243</v>
      </c>
      <c r="D42" s="39"/>
      <c r="E42" s="39"/>
      <c r="F42" s="161">
        <f>F43+F44+F53</f>
        <v>0</v>
      </c>
      <c r="G42" s="162">
        <f>G43+G44+G53</f>
        <v>0</v>
      </c>
      <c r="H42" s="162">
        <f>H43+H44+H53</f>
        <v>0</v>
      </c>
      <c r="I42" s="163">
        <f>I43+I44+I53</f>
        <v>0</v>
      </c>
      <c r="K42" s="124" t="s">
        <v>243</v>
      </c>
      <c r="L42" s="39"/>
      <c r="M42" s="39"/>
      <c r="N42" s="161">
        <f>N43+N44+N53</f>
        <v>0</v>
      </c>
      <c r="O42" s="162">
        <f>O43+O44+O53</f>
        <v>0</v>
      </c>
      <c r="P42" s="162">
        <f>P43+P44+P53</f>
        <v>0</v>
      </c>
      <c r="Q42" s="163">
        <f>Q43+Q44+Q53</f>
        <v>0</v>
      </c>
      <c r="R42" s="40"/>
      <c r="S42" s="124" t="s">
        <v>243</v>
      </c>
      <c r="T42" s="39"/>
      <c r="U42" s="39"/>
      <c r="V42" s="161">
        <f>V43+V44+V53</f>
        <v>0</v>
      </c>
      <c r="W42" s="162">
        <f>W43+W44+W53</f>
        <v>0</v>
      </c>
      <c r="X42" s="162">
        <f>X43+X44+X53</f>
        <v>0</v>
      </c>
      <c r="Y42" s="163">
        <f>Y43+Y44+Y53</f>
        <v>0</v>
      </c>
      <c r="AA42" s="124" t="s">
        <v>243</v>
      </c>
      <c r="AB42" s="39"/>
      <c r="AC42" s="39"/>
      <c r="AD42" s="161">
        <f>AD43+AD44+AD53</f>
        <v>0</v>
      </c>
      <c r="AE42" s="162">
        <f>AE43+AE44+AE53</f>
        <v>0</v>
      </c>
      <c r="AF42" s="162">
        <f>AF43+AF44+AF53</f>
        <v>0</v>
      </c>
      <c r="AG42" s="163">
        <f>AG43+AG44+AG53</f>
        <v>0</v>
      </c>
      <c r="AI42" s="124" t="s">
        <v>243</v>
      </c>
      <c r="AJ42" s="39"/>
      <c r="AK42" s="39"/>
      <c r="AL42" s="161">
        <f>AL43+AL44+AL53</f>
        <v>0</v>
      </c>
      <c r="AM42" s="162">
        <f>AM43+AM44+AM53</f>
        <v>0</v>
      </c>
      <c r="AN42" s="162">
        <f>AN43+AN44+AN53</f>
        <v>0</v>
      </c>
      <c r="AO42" s="163">
        <f>AO43+AO44+AO53</f>
        <v>0</v>
      </c>
      <c r="AQ42" s="124" t="s">
        <v>243</v>
      </c>
      <c r="AR42" s="39"/>
      <c r="AS42" s="39"/>
      <c r="AT42" s="161">
        <f>AT43+AT44+AT53</f>
        <v>0</v>
      </c>
      <c r="AU42" s="162">
        <f>AU43+AU44+AU53</f>
        <v>0</v>
      </c>
      <c r="AV42" s="162">
        <f>AV43+AV44+AV53</f>
        <v>0</v>
      </c>
      <c r="AW42" s="163">
        <f>AW43+AW44+AW53</f>
        <v>0</v>
      </c>
      <c r="AY42" s="124" t="s">
        <v>243</v>
      </c>
      <c r="AZ42" s="39"/>
      <c r="BA42" s="39"/>
      <c r="BB42" s="161">
        <f>BB43+BB44+BB53</f>
        <v>0</v>
      </c>
      <c r="BC42" s="162">
        <f>BC43+BC44+BC53</f>
        <v>0</v>
      </c>
      <c r="BD42" s="162">
        <f>BD43+BD44+BD53</f>
        <v>0</v>
      </c>
      <c r="BE42" s="163">
        <f>BE43+BE44+BE53</f>
        <v>0</v>
      </c>
      <c r="BG42" s="124" t="s">
        <v>243</v>
      </c>
      <c r="BH42" s="39"/>
      <c r="BI42" s="39"/>
      <c r="BJ42" s="161">
        <f>BJ43+BJ44+BJ53</f>
        <v>0</v>
      </c>
      <c r="BK42" s="162">
        <f>BK43+BK44+BK53</f>
        <v>0</v>
      </c>
      <c r="BL42" s="162">
        <f>BL43+BL44+BL53</f>
        <v>0</v>
      </c>
      <c r="BM42" s="163">
        <f>BM43+BM44+BM53</f>
        <v>0</v>
      </c>
      <c r="BO42" s="124" t="s">
        <v>243</v>
      </c>
      <c r="BP42" s="39"/>
      <c r="BQ42" s="39"/>
      <c r="BR42" s="161">
        <f>BR43+BR44+BR53</f>
        <v>0</v>
      </c>
      <c r="BS42" s="162">
        <f>BS43+BS44+BS53</f>
        <v>0</v>
      </c>
      <c r="BT42" s="162">
        <f>BT43+BT44+BT53</f>
        <v>0</v>
      </c>
      <c r="BU42" s="163">
        <f>BU43+BU44+BU53</f>
        <v>0</v>
      </c>
      <c r="BW42" s="124" t="s">
        <v>243</v>
      </c>
      <c r="BX42" s="39"/>
      <c r="BY42" s="39"/>
      <c r="BZ42" s="161">
        <f>BZ43+BZ44+BZ53</f>
        <v>0</v>
      </c>
      <c r="CA42" s="162">
        <f>CA43+CA44+CA53</f>
        <v>0</v>
      </c>
      <c r="CB42" s="162">
        <f>CB43+CB44+CB53</f>
        <v>0</v>
      </c>
      <c r="CC42" s="163">
        <f>CC43+CC44+CC53</f>
        <v>0</v>
      </c>
      <c r="CE42" s="124" t="s">
        <v>243</v>
      </c>
      <c r="CF42" s="39"/>
      <c r="CG42" s="39"/>
      <c r="CH42" s="161">
        <f>CH43+CH44+CH53</f>
        <v>0</v>
      </c>
      <c r="CI42" s="162">
        <f>CI43+CI44+CI53</f>
        <v>0</v>
      </c>
      <c r="CJ42" s="162">
        <f>CJ43+CJ44+CJ53</f>
        <v>0</v>
      </c>
      <c r="CK42" s="163">
        <f>CK43+CK44+CK53</f>
        <v>0</v>
      </c>
      <c r="CM42" s="124" t="s">
        <v>243</v>
      </c>
      <c r="CN42" s="39"/>
      <c r="CO42" s="39"/>
      <c r="CP42" s="161">
        <f>CP43+CP44+CP53</f>
        <v>0</v>
      </c>
      <c r="CQ42" s="162">
        <f>CQ43+CQ44+CQ53</f>
        <v>0</v>
      </c>
      <c r="CR42" s="162">
        <f>CR43+CR44+CR53</f>
        <v>0</v>
      </c>
      <c r="CS42" s="163">
        <f>CS43+CS44+CS53</f>
        <v>0</v>
      </c>
      <c r="CU42" s="124" t="s">
        <v>243</v>
      </c>
      <c r="CV42" s="39"/>
      <c r="CW42" s="39"/>
      <c r="CX42" s="161">
        <f>CX43+CX44+CX53</f>
        <v>0</v>
      </c>
      <c r="CY42" s="162">
        <f>CY43+CY44+CY53</f>
        <v>0</v>
      </c>
      <c r="CZ42" s="162">
        <f>CZ43+CZ44+CZ53</f>
        <v>0</v>
      </c>
      <c r="DA42" s="163">
        <f>DA43+DA44+DA53</f>
        <v>0</v>
      </c>
      <c r="DC42" s="124" t="s">
        <v>243</v>
      </c>
      <c r="DD42" s="39"/>
      <c r="DE42" s="39"/>
      <c r="DF42" s="161">
        <f>DF43+DF44+DF53</f>
        <v>0</v>
      </c>
      <c r="DG42" s="162">
        <f>DG43+DG44+DG53</f>
        <v>0</v>
      </c>
      <c r="DH42" s="162">
        <f>DH43+DH44+DH53</f>
        <v>0</v>
      </c>
      <c r="DI42" s="163">
        <f>DI43+DI44+DI53</f>
        <v>0</v>
      </c>
      <c r="DK42" s="124" t="s">
        <v>243</v>
      </c>
      <c r="DL42" s="39"/>
      <c r="DM42" s="39"/>
      <c r="DN42" s="161">
        <f>DN43+DN44+DN53</f>
        <v>0</v>
      </c>
      <c r="DO42" s="162">
        <f>DO43+DO44+DO53</f>
        <v>0</v>
      </c>
      <c r="DP42" s="162">
        <f>DP43+DP44+DP53</f>
        <v>0</v>
      </c>
      <c r="DQ42" s="163">
        <f>DQ43+DQ44+DQ53</f>
        <v>0</v>
      </c>
      <c r="DS42" s="124" t="s">
        <v>243</v>
      </c>
      <c r="DT42" s="39"/>
      <c r="DU42" s="39"/>
      <c r="DV42" s="161">
        <f>DV43+DV44+DV53</f>
        <v>0</v>
      </c>
      <c r="DW42" s="162">
        <f>DW43+DW44+DW53</f>
        <v>0</v>
      </c>
      <c r="DX42" s="162">
        <f>DX43+DX44+DX53</f>
        <v>0</v>
      </c>
      <c r="DY42" s="163">
        <f>DY43+DY44+DY53</f>
        <v>0</v>
      </c>
      <c r="EA42" s="124" t="s">
        <v>243</v>
      </c>
      <c r="EB42" s="39"/>
      <c r="EC42" s="39"/>
      <c r="ED42" s="161">
        <f>ED43+ED44+ED53</f>
        <v>0</v>
      </c>
      <c r="EE42" s="162">
        <f>EE43+EE44+EE53</f>
        <v>0</v>
      </c>
      <c r="EF42" s="162">
        <f>EF43+EF44+EF53</f>
        <v>0</v>
      </c>
      <c r="EG42" s="163">
        <f>EG43+EG44+EG53</f>
        <v>0</v>
      </c>
      <c r="EI42" s="124" t="s">
        <v>243</v>
      </c>
      <c r="EJ42" s="39"/>
      <c r="EK42" s="39"/>
      <c r="EL42" s="161">
        <f>EL43+EL44+EL53</f>
        <v>0</v>
      </c>
      <c r="EM42" s="162">
        <f>EM43+EM44+EM53</f>
        <v>0</v>
      </c>
      <c r="EN42" s="162">
        <f>EN43+EN44+EN53</f>
        <v>0</v>
      </c>
      <c r="EO42" s="163">
        <f>EO43+EO44+EO53</f>
        <v>0</v>
      </c>
      <c r="EQ42" s="124" t="s">
        <v>243</v>
      </c>
      <c r="ER42" s="39"/>
      <c r="ES42" s="39"/>
      <c r="ET42" s="161">
        <f>ET43+ET44+ET53</f>
        <v>0</v>
      </c>
      <c r="EU42" s="162">
        <f>EU43+EU44+EU53</f>
        <v>0</v>
      </c>
      <c r="EV42" s="162">
        <f>EV43+EV44+EV53</f>
        <v>0</v>
      </c>
      <c r="EW42" s="163">
        <f>EW43+EW44+EW53</f>
        <v>0</v>
      </c>
      <c r="EY42" s="124" t="s">
        <v>243</v>
      </c>
      <c r="EZ42" s="39"/>
      <c r="FA42" s="39"/>
      <c r="FB42" s="161">
        <f>FB43+FB44+FB53</f>
        <v>0</v>
      </c>
      <c r="FC42" s="162">
        <f>FC43+FC44+FC53</f>
        <v>0</v>
      </c>
      <c r="FD42" s="162">
        <f>FD43+FD44+FD53</f>
        <v>0</v>
      </c>
      <c r="FE42" s="163">
        <f>FE43+FE44+FE53</f>
        <v>0</v>
      </c>
    </row>
    <row r="43" spans="1:161" x14ac:dyDescent="0.15">
      <c r="A43" s="151">
        <v>31</v>
      </c>
      <c r="C43" s="129"/>
      <c r="D43" s="74" t="s">
        <v>244</v>
      </c>
      <c r="E43" s="42"/>
      <c r="F43" s="44">
        <f>SUMIFS('調査表(全体)'!$CL:$CL,'調査表(全体)'!$O:$O,$D$1,'調査表(全体)'!$Q:$Q,$A43)</f>
        <v>0</v>
      </c>
      <c r="G43" s="45">
        <f>SUMIFS('調査表(全体)'!$CM:$CM,'調査表(全体)'!$O:$O,$D$1,'調査表(全体)'!$Q:$Q,$A43)</f>
        <v>0</v>
      </c>
      <c r="H43" s="45">
        <f>SUMIFS('調査表(全体)'!$CN:$CN,'調査表(全体)'!$O:$O,$D$1,'調査表(全体)'!$Q:$Q,$A43)</f>
        <v>0</v>
      </c>
      <c r="I43" s="46">
        <f>SUMIFS('調査表(全体)'!$CO:$CO,'調査表(全体)'!$O:$O,$D$1,'調査表(全体)'!$Q:$Q,$A43)</f>
        <v>0</v>
      </c>
      <c r="K43" s="129"/>
      <c r="L43" s="74" t="s">
        <v>244</v>
      </c>
      <c r="M43" s="42"/>
      <c r="N43" s="44">
        <f>SUMIFS('調査表(全体)'!$CL:$CL,'調査表(全体)'!$O:$O,$L$1,'調査表(全体)'!$Q:$Q,$A43)</f>
        <v>0</v>
      </c>
      <c r="O43" s="45">
        <f>SUMIFS('調査表(全体)'!$CM:$CM,'調査表(全体)'!$O:$O,$L$1,'調査表(全体)'!$Q:$Q,$A43)</f>
        <v>0</v>
      </c>
      <c r="P43" s="45">
        <f>SUMIFS('調査表(全体)'!$CN:$CN,'調査表(全体)'!$O:$O,$L$1,'調査表(全体)'!$Q:$Q,$A43)</f>
        <v>0</v>
      </c>
      <c r="Q43" s="46">
        <f>SUMIFS('調査表(全体)'!$CO:$CO,'調査表(全体)'!$O:$O,$L$1,'調査表(全体)'!$Q:$Q,$A43)</f>
        <v>0</v>
      </c>
      <c r="R43" s="49"/>
      <c r="S43" s="129"/>
      <c r="T43" s="74" t="s">
        <v>244</v>
      </c>
      <c r="U43" s="42"/>
      <c r="V43" s="44">
        <f>SUMIFS('調査表(全体)'!$CL:$CL,'調査表(全体)'!$O:$O,$T$1,'調査表(全体)'!$Q:$Q,$A43)</f>
        <v>0</v>
      </c>
      <c r="W43" s="45">
        <f>SUMIFS('調査表(全体)'!$CM:$CM,'調査表(全体)'!$O:$O,$T$1,'調査表(全体)'!$Q:$Q,$A43)</f>
        <v>0</v>
      </c>
      <c r="X43" s="45">
        <f>SUMIFS('調査表(全体)'!$CN:$CN,'調査表(全体)'!$O:$O,$T$1,'調査表(全体)'!$Q:$Q,$A43)</f>
        <v>0</v>
      </c>
      <c r="Y43" s="46">
        <f>SUMIFS('調査表(全体)'!$CO:$CO,'調査表(全体)'!$O:$O,$T$1,'調査表(全体)'!$Q:$Q,$A43)</f>
        <v>0</v>
      </c>
      <c r="AA43" s="129"/>
      <c r="AB43" s="74" t="s">
        <v>244</v>
      </c>
      <c r="AC43" s="42"/>
      <c r="AD43" s="44">
        <f>SUMIFS('調査表(全体)'!$CL:$CL,'調査表(全体)'!$O:$O,$AB$1,'調査表(全体)'!$Q:$Q,$A43)</f>
        <v>0</v>
      </c>
      <c r="AE43" s="45">
        <f>SUMIFS('調査表(全体)'!$CM:$CM,'調査表(全体)'!$O:$O,$AB$1,'調査表(全体)'!$Q:$Q,$A43)</f>
        <v>0</v>
      </c>
      <c r="AF43" s="45">
        <f>SUMIFS('調査表(全体)'!$CN:$CN,'調査表(全体)'!$O:$O,$AB$1,'調査表(全体)'!$Q:$Q,$A43)</f>
        <v>0</v>
      </c>
      <c r="AG43" s="46">
        <f>SUMIFS('調査表(全体)'!$CO:$CO,'調査表(全体)'!$O:$O,$AB$1,'調査表(全体)'!$Q:$Q,$A43)</f>
        <v>0</v>
      </c>
      <c r="AI43" s="129"/>
      <c r="AJ43" s="74" t="s">
        <v>244</v>
      </c>
      <c r="AK43" s="42"/>
      <c r="AL43" s="44">
        <f>SUMIFS('調査表(全体)'!$CL:$CL,'調査表(全体)'!$O:$O,$AJ$1,'調査表(全体)'!$Q:$Q,$A43)</f>
        <v>0</v>
      </c>
      <c r="AM43" s="45">
        <f>SUMIFS('調査表(全体)'!$CM:$CM,'調査表(全体)'!$O:$O,$AJ$1,'調査表(全体)'!$Q:$Q,$A43)</f>
        <v>0</v>
      </c>
      <c r="AN43" s="45">
        <f>SUMIFS('調査表(全体)'!$CN:$CN,'調査表(全体)'!$O:$O,$AJ$1,'調査表(全体)'!$Q:$Q,$A43)</f>
        <v>0</v>
      </c>
      <c r="AO43" s="46">
        <f>SUMIFS('調査表(全体)'!$CO:$CO,'調査表(全体)'!$O:$O,$AJ$1,'調査表(全体)'!$Q:$Q,$A43)</f>
        <v>0</v>
      </c>
      <c r="AQ43" s="129"/>
      <c r="AR43" s="74" t="s">
        <v>244</v>
      </c>
      <c r="AS43" s="42"/>
      <c r="AT43" s="44">
        <f>SUMIFS('調査表(全体)'!$CL:$CL,'調査表(全体)'!$O:$O,$AR$1,'調査表(全体)'!$Q:$Q,$A43)</f>
        <v>0</v>
      </c>
      <c r="AU43" s="45">
        <f>SUMIFS('調査表(全体)'!$CM:$CM,'調査表(全体)'!$O:$O,$AR$1,'調査表(全体)'!$Q:$Q,$A43)</f>
        <v>0</v>
      </c>
      <c r="AV43" s="45">
        <f>SUMIFS('調査表(全体)'!$CN:$CN,'調査表(全体)'!$O:$O,$AR$1,'調査表(全体)'!$Q:$Q,$A43)</f>
        <v>0</v>
      </c>
      <c r="AW43" s="46">
        <f>SUMIFS('調査表(全体)'!$CO:$CO,'調査表(全体)'!$O:$O,$AR$1,'調査表(全体)'!$Q:$Q,$A43)</f>
        <v>0</v>
      </c>
      <c r="AY43" s="129"/>
      <c r="AZ43" s="74" t="s">
        <v>244</v>
      </c>
      <c r="BA43" s="42"/>
      <c r="BB43" s="44">
        <f>SUMIFS('調査表(全体)'!$CL:$CL,'調査表(全体)'!$O:$O,$AZ$1,'調査表(全体)'!$Q:$Q,$A43)</f>
        <v>0</v>
      </c>
      <c r="BC43" s="45">
        <f>SUMIFS('調査表(全体)'!$CM:$CM,'調査表(全体)'!$O:$O,$AZ$1,'調査表(全体)'!$Q:$Q,$A43)</f>
        <v>0</v>
      </c>
      <c r="BD43" s="45">
        <f>SUMIFS('調査表(全体)'!$CN:$CN,'調査表(全体)'!$O:$O,$AZ$1,'調査表(全体)'!$Q:$Q,$A43)</f>
        <v>0</v>
      </c>
      <c r="BE43" s="46">
        <f>SUMIFS('調査表(全体)'!$CO:$CO,'調査表(全体)'!$O:$O,$AZ$1,'調査表(全体)'!$Q:$Q,$A43)</f>
        <v>0</v>
      </c>
      <c r="BG43" s="129"/>
      <c r="BH43" s="74" t="s">
        <v>244</v>
      </c>
      <c r="BI43" s="42"/>
      <c r="BJ43" s="44">
        <f>SUMIFS('調査表(全体)'!$CL:$CL,'調査表(全体)'!$O:$O,$BH$1,'調査表(全体)'!$Q:$Q,$A43)</f>
        <v>0</v>
      </c>
      <c r="BK43" s="45">
        <f>SUMIFS('調査表(全体)'!$CM:$CM,'調査表(全体)'!$O:$O,$BH$1,'調査表(全体)'!$Q:$Q,$A43)</f>
        <v>0</v>
      </c>
      <c r="BL43" s="45">
        <f>SUMIFS('調査表(全体)'!$CN:$CN,'調査表(全体)'!$O:$O,$BH$1,'調査表(全体)'!$Q:$Q,$A43)</f>
        <v>0</v>
      </c>
      <c r="BM43" s="46">
        <f>SUMIFS('調査表(全体)'!$CO:$CO,'調査表(全体)'!$O:$O,$BH$1,'調査表(全体)'!$Q:$Q,$A43)</f>
        <v>0</v>
      </c>
      <c r="BO43" s="129"/>
      <c r="BP43" s="74" t="s">
        <v>244</v>
      </c>
      <c r="BQ43" s="42"/>
      <c r="BR43" s="44">
        <f>SUMIFS('調査表(全体)'!$CL:$CL,'調査表(全体)'!$O:$O,$BP$1,'調査表(全体)'!$Q:$Q,$A43)</f>
        <v>0</v>
      </c>
      <c r="BS43" s="45">
        <f>SUMIFS('調査表(全体)'!$CM:$CM,'調査表(全体)'!$O:$O,$BP$1,'調査表(全体)'!$Q:$Q,$A43)</f>
        <v>0</v>
      </c>
      <c r="BT43" s="45">
        <f>SUMIFS('調査表(全体)'!$CN:$CN,'調査表(全体)'!$O:$O,$BP$1,'調査表(全体)'!$Q:$Q,$A43)</f>
        <v>0</v>
      </c>
      <c r="BU43" s="46">
        <f>SUMIFS('調査表(全体)'!$CO:$CO,'調査表(全体)'!$O:$O,$BP$1,'調査表(全体)'!$Q:$Q,$A43)</f>
        <v>0</v>
      </c>
      <c r="BW43" s="129"/>
      <c r="BX43" s="74" t="s">
        <v>244</v>
      </c>
      <c r="BY43" s="42"/>
      <c r="BZ43" s="44">
        <f>SUMIFS('調査表(全体)'!$CL:$CL,'調査表(全体)'!$O:$O,$BX$1,'調査表(全体)'!$Q:$Q,$A43)</f>
        <v>0</v>
      </c>
      <c r="CA43" s="45">
        <f>SUMIFS('調査表(全体)'!$CM:$CM,'調査表(全体)'!$O:$O,$BX$1,'調査表(全体)'!$Q:$Q,$A43)</f>
        <v>0</v>
      </c>
      <c r="CB43" s="45">
        <f>SUMIFS('調査表(全体)'!$CN:$CN,'調査表(全体)'!$O:$O,$BX$1,'調査表(全体)'!$Q:$Q,$A43)</f>
        <v>0</v>
      </c>
      <c r="CC43" s="46">
        <f>SUMIFS('調査表(全体)'!$CO:$CO,'調査表(全体)'!$O:$O,$BX$1,'調査表(全体)'!$Q:$Q,$A43)</f>
        <v>0</v>
      </c>
      <c r="CE43" s="129"/>
      <c r="CF43" s="74" t="s">
        <v>244</v>
      </c>
      <c r="CG43" s="42"/>
      <c r="CH43" s="44">
        <f>SUMIFS('調査表(全体)'!$CL:$CL,'調査表(全体)'!$O:$O,$CF$1,'調査表(全体)'!$Q:$Q,$A43)</f>
        <v>0</v>
      </c>
      <c r="CI43" s="45">
        <f>SUMIFS('調査表(全体)'!$CM:$CM,'調査表(全体)'!$O:$O,$CF$1,'調査表(全体)'!$Q:$Q,$A43)</f>
        <v>0</v>
      </c>
      <c r="CJ43" s="45">
        <f>SUMIFS('調査表(全体)'!$CN:$CN,'調査表(全体)'!$O:$O,$CF$1,'調査表(全体)'!$Q:$Q,$A43)</f>
        <v>0</v>
      </c>
      <c r="CK43" s="46">
        <f>SUMIFS('調査表(全体)'!$CO:$CO,'調査表(全体)'!$O:$O,$CF$1,'調査表(全体)'!$Q:$Q,$A43)</f>
        <v>0</v>
      </c>
      <c r="CM43" s="129"/>
      <c r="CN43" s="74" t="s">
        <v>244</v>
      </c>
      <c r="CO43" s="42"/>
      <c r="CP43" s="44">
        <f>SUMIFS('調査表(全体)'!$CL:$CL,'調査表(全体)'!$O:$O,$CN$1,'調査表(全体)'!$Q:$Q,$A43)</f>
        <v>0</v>
      </c>
      <c r="CQ43" s="45">
        <f>SUMIFS('調査表(全体)'!$CM:$CM,'調査表(全体)'!$O:$O,$CN$1,'調査表(全体)'!$Q:$Q,$A43)</f>
        <v>0</v>
      </c>
      <c r="CR43" s="45">
        <f>SUMIFS('調査表(全体)'!$CN:$CN,'調査表(全体)'!$O:$O,$CN$1,'調査表(全体)'!$Q:$Q,$A43)</f>
        <v>0</v>
      </c>
      <c r="CS43" s="46">
        <f>SUMIFS('調査表(全体)'!$CO:$CO,'調査表(全体)'!$O:$O,$CN$1,'調査表(全体)'!$Q:$Q,$A43)</f>
        <v>0</v>
      </c>
      <c r="CU43" s="129"/>
      <c r="CV43" s="74" t="s">
        <v>244</v>
      </c>
      <c r="CW43" s="42"/>
      <c r="CX43" s="44">
        <f>SUMIFS('調査表(全体)'!$CL:$CL,'調査表(全体)'!$O:$O,$CV$1,'調査表(全体)'!$Q:$Q,$A43)</f>
        <v>0</v>
      </c>
      <c r="CY43" s="45">
        <f>SUMIFS('調査表(全体)'!$CM:$CM,'調査表(全体)'!$O:$O,$CV$1,'調査表(全体)'!$Q:$Q,$A43)</f>
        <v>0</v>
      </c>
      <c r="CZ43" s="45">
        <f>SUMIFS('調査表(全体)'!$CN:$CN,'調査表(全体)'!$O:$O,$CV$1,'調査表(全体)'!$Q:$Q,$A43)</f>
        <v>0</v>
      </c>
      <c r="DA43" s="46">
        <f>SUMIFS('調査表(全体)'!$CO:$CO,'調査表(全体)'!$O:$O,$CV$1,'調査表(全体)'!$Q:$Q,$A43)</f>
        <v>0</v>
      </c>
      <c r="DC43" s="129"/>
      <c r="DD43" s="74" t="s">
        <v>244</v>
      </c>
      <c r="DE43" s="42"/>
      <c r="DF43" s="44">
        <f>SUMIFS('調査表(全体)'!$CL:$CL,'調査表(全体)'!$O:$O,$DD$1,'調査表(全体)'!$Q:$Q,$A43)</f>
        <v>0</v>
      </c>
      <c r="DG43" s="45">
        <f>SUMIFS('調査表(全体)'!$CM:$CM,'調査表(全体)'!$O:$O,$DD$1,'調査表(全体)'!$Q:$Q,$A43)</f>
        <v>0</v>
      </c>
      <c r="DH43" s="45">
        <f>SUMIFS('調査表(全体)'!$CN:$CN,'調査表(全体)'!$O:$O,$DD$1,'調査表(全体)'!$Q:$Q,$A43)</f>
        <v>0</v>
      </c>
      <c r="DI43" s="46">
        <f>SUMIFS('調査表(全体)'!$CO:$CO,'調査表(全体)'!$O:$O,$DD$1,'調査表(全体)'!$Q:$Q,$A43)</f>
        <v>0</v>
      </c>
      <c r="DK43" s="129"/>
      <c r="DL43" s="74" t="s">
        <v>244</v>
      </c>
      <c r="DM43" s="42"/>
      <c r="DN43" s="44">
        <f>SUMIFS('調査表(全体)'!$CL:$CL,'調査表(全体)'!$O:$O,$DN$1,'調査表(全体)'!$Q:$Q,$A43)</f>
        <v>0</v>
      </c>
      <c r="DO43" s="45">
        <f>SUMIFS('調査表(全体)'!$CM:$CM,'調査表(全体)'!$O:$O,$DN$1,'調査表(全体)'!$Q:$Q,$A43)</f>
        <v>0</v>
      </c>
      <c r="DP43" s="45">
        <f>SUMIFS('調査表(全体)'!$CN:$CN,'調査表(全体)'!$O:$O,$DN$1,'調査表(全体)'!$Q:$Q,$A43)</f>
        <v>0</v>
      </c>
      <c r="DQ43" s="46">
        <f>SUMIFS('調査表(全体)'!$CO:$CO,'調査表(全体)'!$O:$O,$DN$1,'調査表(全体)'!$Q:$Q,$A43)</f>
        <v>0</v>
      </c>
      <c r="DS43" s="129"/>
      <c r="DT43" s="74" t="s">
        <v>244</v>
      </c>
      <c r="DU43" s="42"/>
      <c r="DV43" s="44">
        <f>SUMIFS('調査表(全体)'!$CL:$CL,'調査表(全体)'!$O:$O,$DT$1,'調査表(全体)'!$Q:$Q,$A43)</f>
        <v>0</v>
      </c>
      <c r="DW43" s="45">
        <f>SUMIFS('調査表(全体)'!$CM:$CM,'調査表(全体)'!$O:$O,$DT$1,'調査表(全体)'!$Q:$Q,$A43)</f>
        <v>0</v>
      </c>
      <c r="DX43" s="45">
        <f>SUMIFS('調査表(全体)'!$CN:$CN,'調査表(全体)'!$O:$O,$DT$1,'調査表(全体)'!$Q:$Q,$A43)</f>
        <v>0</v>
      </c>
      <c r="DY43" s="46">
        <f>SUMIFS('調査表(全体)'!$CO:$CO,'調査表(全体)'!$O:$O,$DT$1,'調査表(全体)'!$Q:$Q,$A43)</f>
        <v>0</v>
      </c>
      <c r="EA43" s="129"/>
      <c r="EB43" s="74" t="s">
        <v>244</v>
      </c>
      <c r="EC43" s="42"/>
      <c r="ED43" s="44">
        <f>SUMIFS('調査表(全体)'!$CL:$CL,'調査表(全体)'!$O:$O,$EB$1,'調査表(全体)'!$Q:$Q,$A43)</f>
        <v>0</v>
      </c>
      <c r="EE43" s="45">
        <f>SUMIFS('調査表(全体)'!$CM:$CM,'調査表(全体)'!$O:$O,$EB$1,'調査表(全体)'!$Q:$Q,$A43)</f>
        <v>0</v>
      </c>
      <c r="EF43" s="45">
        <f>SUMIFS('調査表(全体)'!$CN:$CN,'調査表(全体)'!$O:$O,$EB$1,'調査表(全体)'!$Q:$Q,$A43)</f>
        <v>0</v>
      </c>
      <c r="EG43" s="46">
        <f>SUMIFS('調査表(全体)'!$CO:$CO,'調査表(全体)'!$O:$O,$EB$1,'調査表(全体)'!$Q:$Q,$A43)</f>
        <v>0</v>
      </c>
      <c r="EI43" s="129"/>
      <c r="EJ43" s="74" t="s">
        <v>244</v>
      </c>
      <c r="EK43" s="42"/>
      <c r="EL43" s="44">
        <f>SUMIFS('調査表(全体)'!$CL:$CL,'調査表(全体)'!$O:$O,$EJ$1,'調査表(全体)'!$Q:$Q,$A43)</f>
        <v>0</v>
      </c>
      <c r="EM43" s="45">
        <f>SUMIFS('調査表(全体)'!$CM:$CM,'調査表(全体)'!$O:$O,$EJ$1,'調査表(全体)'!$Q:$Q,$A43)</f>
        <v>0</v>
      </c>
      <c r="EN43" s="45">
        <f>SUMIFS('調査表(全体)'!$CN:$CN,'調査表(全体)'!$O:$O,$EJ$1,'調査表(全体)'!$Q:$Q,$A43)</f>
        <v>0</v>
      </c>
      <c r="EO43" s="46">
        <f>SUMIFS('調査表(全体)'!$CO:$CO,'調査表(全体)'!$O:$O,$EJ$1,'調査表(全体)'!$Q:$Q,$A43)</f>
        <v>0</v>
      </c>
      <c r="EQ43" s="129"/>
      <c r="ER43" s="74" t="s">
        <v>244</v>
      </c>
      <c r="ES43" s="42"/>
      <c r="ET43" s="44">
        <f>SUMIFS('調査表(全体)'!$CL:$CL,'調査表(全体)'!$O:$O,$ER$1,'調査表(全体)'!$Q:$Q,$A43)</f>
        <v>0</v>
      </c>
      <c r="EU43" s="45">
        <f>SUMIFS('調査表(全体)'!$CM:$CM,'調査表(全体)'!$O:$O,$ER$1,'調査表(全体)'!$Q:$Q,$A43)</f>
        <v>0</v>
      </c>
      <c r="EV43" s="45">
        <f>SUMIFS('調査表(全体)'!$CN:$CN,'調査表(全体)'!$O:$O,$ER$1,'調査表(全体)'!$Q:$Q,$A43)</f>
        <v>0</v>
      </c>
      <c r="EW43" s="46">
        <f>SUMIFS('調査表(全体)'!$CO:$CO,'調査表(全体)'!$O:$O,$ER$1,'調査表(全体)'!$Q:$Q,$A43)</f>
        <v>0</v>
      </c>
      <c r="EY43" s="129"/>
      <c r="EZ43" s="74" t="s">
        <v>244</v>
      </c>
      <c r="FA43" s="42"/>
      <c r="FB43" s="44">
        <f>SUMIFS('調査表(全体)'!$CL:$CL,'調査表(全体)'!$O:$O,$EZ$1,'調査表(全体)'!$Q:$Q,$A43)</f>
        <v>0</v>
      </c>
      <c r="FC43" s="45">
        <f>SUMIFS('調査表(全体)'!$CM:$CM,'調査表(全体)'!$O:$O,$EZ$1,'調査表(全体)'!$Q:$Q,$A43)</f>
        <v>0</v>
      </c>
      <c r="FD43" s="45">
        <f>SUMIFS('調査表(全体)'!$CN:$CN,'調査表(全体)'!$O:$O,$EZ$1,'調査表(全体)'!$Q:$Q,$A43)</f>
        <v>0</v>
      </c>
      <c r="FE43" s="46">
        <f>SUMIFS('調査表(全体)'!$CO:$CO,'調査表(全体)'!$O:$O,$EZ$1,'調査表(全体)'!$Q:$Q,$A43)</f>
        <v>0</v>
      </c>
    </row>
    <row r="44" spans="1:161" x14ac:dyDescent="0.15">
      <c r="A44" s="154"/>
      <c r="C44" s="124"/>
      <c r="D44" s="50" t="s">
        <v>245</v>
      </c>
      <c r="E44" s="75"/>
      <c r="F44" s="44">
        <f>F45+F46+F47+F48+F49+F50+F51+F52</f>
        <v>0</v>
      </c>
      <c r="G44" s="45">
        <f>G45+G46+G47+G48+G49+G50+G51+G52</f>
        <v>0</v>
      </c>
      <c r="H44" s="45">
        <f>H45+H46+H47+H48+H49+H50+H51+H52</f>
        <v>0</v>
      </c>
      <c r="I44" s="46">
        <f>I45+I46+I47+I48+I49+I50+I51+I52</f>
        <v>0</v>
      </c>
      <c r="K44" s="124"/>
      <c r="L44" s="50" t="s">
        <v>245</v>
      </c>
      <c r="M44" s="75"/>
      <c r="N44" s="44">
        <f>N45+N46+N47+N48+N49+N50+N51+N52</f>
        <v>0</v>
      </c>
      <c r="O44" s="45">
        <f>O45+O46+O47+O48+O49+O50+O51+O52</f>
        <v>0</v>
      </c>
      <c r="P44" s="45">
        <f>P45+P46+P47+P48+P49+P50+P51+P52</f>
        <v>0</v>
      </c>
      <c r="Q44" s="46">
        <f>Q45+Q46+Q47+Q48+Q49+Q50+Q51+Q52</f>
        <v>0</v>
      </c>
      <c r="R44" s="40"/>
      <c r="S44" s="124"/>
      <c r="T44" s="50" t="s">
        <v>245</v>
      </c>
      <c r="U44" s="75"/>
      <c r="V44" s="44">
        <f>V45+V46+V47+V48+V49+V50+V51+V52</f>
        <v>0</v>
      </c>
      <c r="W44" s="45">
        <f>W45+W46+W47+W48+W49+W50+W51+W52</f>
        <v>0</v>
      </c>
      <c r="X44" s="45">
        <f>X45+X46+X47+X48+X49+X50+X51+X52</f>
        <v>0</v>
      </c>
      <c r="Y44" s="46">
        <f>Y45+Y46+Y47+Y48+Y49+Y50+Y51+Y52</f>
        <v>0</v>
      </c>
      <c r="AA44" s="124"/>
      <c r="AB44" s="50" t="s">
        <v>245</v>
      </c>
      <c r="AC44" s="75"/>
      <c r="AD44" s="44">
        <f>AD45+AD46+AD47+AD48+AD49+AD50+AD51+AD52</f>
        <v>0</v>
      </c>
      <c r="AE44" s="45">
        <f>AE45+AE46+AE47+AE48+AE49+AE50+AE51+AE52</f>
        <v>0</v>
      </c>
      <c r="AF44" s="45">
        <f>AF45+AF46+AF47+AF48+AF49+AF50+AF51+AF52</f>
        <v>0</v>
      </c>
      <c r="AG44" s="46">
        <f>AG45+AG46+AG47+AG48+AG49+AG50+AG51+AG52</f>
        <v>0</v>
      </c>
      <c r="AI44" s="124"/>
      <c r="AJ44" s="50" t="s">
        <v>245</v>
      </c>
      <c r="AK44" s="75"/>
      <c r="AL44" s="44">
        <f>AL45+AL46+AL47+AL48+AL49+AL50+AL51+AL52</f>
        <v>0</v>
      </c>
      <c r="AM44" s="45">
        <f>AM45+AM46+AM47+AM48+AM49+AM50+AM51+AM52</f>
        <v>0</v>
      </c>
      <c r="AN44" s="45">
        <f>AN45+AN46+AN47+AN48+AN49+AN50+AN51+AN52</f>
        <v>0</v>
      </c>
      <c r="AO44" s="46">
        <f>AO45+AO46+AO47+AO48+AO49+AO50+AO51+AO52</f>
        <v>0</v>
      </c>
      <c r="AQ44" s="124"/>
      <c r="AR44" s="50" t="s">
        <v>245</v>
      </c>
      <c r="AS44" s="75"/>
      <c r="AT44" s="44">
        <f>AT45+AT46+AT47+AT48+AT49+AT50+AT51+AT52</f>
        <v>0</v>
      </c>
      <c r="AU44" s="45">
        <f>AU45+AU46+AU47+AU48+AU49+AU50+AU51+AU52</f>
        <v>0</v>
      </c>
      <c r="AV44" s="45">
        <f>AV45+AV46+AV47+AV48+AV49+AV50+AV51+AV52</f>
        <v>0</v>
      </c>
      <c r="AW44" s="46">
        <f>AW45+AW46+AW47+AW48+AW49+AW50+AW51+AW52</f>
        <v>0</v>
      </c>
      <c r="AY44" s="124"/>
      <c r="AZ44" s="50" t="s">
        <v>245</v>
      </c>
      <c r="BA44" s="75"/>
      <c r="BB44" s="44">
        <f>BB45+BB46+BB47+BB48+BB49+BB50+BB51+BB52</f>
        <v>0</v>
      </c>
      <c r="BC44" s="45">
        <f>BC45+BC46+BC47+BC48+BC49+BC50+BC51+BC52</f>
        <v>0</v>
      </c>
      <c r="BD44" s="45">
        <f>BD45+BD46+BD47+BD48+BD49+BD50+BD51+BD52</f>
        <v>0</v>
      </c>
      <c r="BE44" s="46">
        <f>BE45+BE46+BE47+BE48+BE49+BE50+BE51+BE52</f>
        <v>0</v>
      </c>
      <c r="BG44" s="124"/>
      <c r="BH44" s="50" t="s">
        <v>245</v>
      </c>
      <c r="BI44" s="75"/>
      <c r="BJ44" s="44">
        <f>BJ45+BJ46+BJ47+BJ48+BJ49+BJ50+BJ51+BJ52</f>
        <v>0</v>
      </c>
      <c r="BK44" s="45">
        <f>BK45+BK46+BK47+BK48+BK49+BK50+BK51+BK52</f>
        <v>0</v>
      </c>
      <c r="BL44" s="45">
        <f>BL45+BL46+BL47+BL48+BL49+BL50+BL51+BL52</f>
        <v>0</v>
      </c>
      <c r="BM44" s="46">
        <f>BM45+BM46+BM47+BM48+BM49+BM50+BM51+BM52</f>
        <v>0</v>
      </c>
      <c r="BO44" s="124"/>
      <c r="BP44" s="50" t="s">
        <v>245</v>
      </c>
      <c r="BQ44" s="75"/>
      <c r="BR44" s="44">
        <f>BR45+BR46+BR47+BR48+BR49+BR50+BR51+BR52</f>
        <v>0</v>
      </c>
      <c r="BS44" s="45">
        <f>BS45+BS46+BS47+BS48+BS49+BS50+BS51+BS52</f>
        <v>0</v>
      </c>
      <c r="BT44" s="45">
        <f>BT45+BT46+BT47+BT48+BT49+BT50+BT51+BT52</f>
        <v>0</v>
      </c>
      <c r="BU44" s="46">
        <f>BU45+BU46+BU47+BU48+BU49+BU50+BU51+BU52</f>
        <v>0</v>
      </c>
      <c r="BW44" s="124"/>
      <c r="BX44" s="50" t="s">
        <v>245</v>
      </c>
      <c r="BY44" s="75"/>
      <c r="BZ44" s="44">
        <f>BZ45+BZ46+BZ47+BZ48+BZ49+BZ50+BZ51+BZ52</f>
        <v>0</v>
      </c>
      <c r="CA44" s="45">
        <f>CA45+CA46+CA47+CA48+CA49+CA50+CA51+CA52</f>
        <v>0</v>
      </c>
      <c r="CB44" s="45">
        <f>CB45+CB46+CB47+CB48+CB49+CB50+CB51+CB52</f>
        <v>0</v>
      </c>
      <c r="CC44" s="46">
        <f>CC45+CC46+CC47+CC48+CC49+CC50+CC51+CC52</f>
        <v>0</v>
      </c>
      <c r="CE44" s="124"/>
      <c r="CF44" s="50" t="s">
        <v>245</v>
      </c>
      <c r="CG44" s="75"/>
      <c r="CH44" s="44">
        <f>CH45+CH46+CH47+CH48+CH49+CH50+CH51+CH52</f>
        <v>0</v>
      </c>
      <c r="CI44" s="45">
        <f>CI45+CI46+CI47+CI48+CI49+CI50+CI51+CI52</f>
        <v>0</v>
      </c>
      <c r="CJ44" s="45">
        <f>CJ45+CJ46+CJ47+CJ48+CJ49+CJ50+CJ51+CJ52</f>
        <v>0</v>
      </c>
      <c r="CK44" s="46">
        <f>CK45+CK46+CK47+CK48+CK49+CK50+CK51+CK52</f>
        <v>0</v>
      </c>
      <c r="CM44" s="124"/>
      <c r="CN44" s="50" t="s">
        <v>245</v>
      </c>
      <c r="CO44" s="75"/>
      <c r="CP44" s="44">
        <f>CP45+CP46+CP47+CP48+CP49+CP50+CP51+CP52</f>
        <v>0</v>
      </c>
      <c r="CQ44" s="45">
        <f>CQ45+CQ46+CQ47+CQ48+CQ49+CQ50+CQ51+CQ52</f>
        <v>0</v>
      </c>
      <c r="CR44" s="45">
        <f>CR45+CR46+CR47+CR48+CR49+CR50+CR51+CR52</f>
        <v>0</v>
      </c>
      <c r="CS44" s="46">
        <f>CS45+CS46+CS47+CS48+CS49+CS50+CS51+CS52</f>
        <v>0</v>
      </c>
      <c r="CU44" s="124"/>
      <c r="CV44" s="50" t="s">
        <v>245</v>
      </c>
      <c r="CW44" s="75"/>
      <c r="CX44" s="44">
        <f>CX45+CX46+CX47+CX48+CX49+CX50+CX51+CX52</f>
        <v>0</v>
      </c>
      <c r="CY44" s="45">
        <f>CY45+CY46+CY47+CY48+CY49+CY50+CY51+CY52</f>
        <v>0</v>
      </c>
      <c r="CZ44" s="45">
        <f>CZ45+CZ46+CZ47+CZ48+CZ49+CZ50+CZ51+CZ52</f>
        <v>0</v>
      </c>
      <c r="DA44" s="46">
        <f>DA45+DA46+DA47+DA48+DA49+DA50+DA51+DA52</f>
        <v>0</v>
      </c>
      <c r="DC44" s="124"/>
      <c r="DD44" s="50" t="s">
        <v>245</v>
      </c>
      <c r="DE44" s="75"/>
      <c r="DF44" s="44">
        <f>DF45+DF46+DF47+DF48+DF49+DF50+DF51+DF52</f>
        <v>0</v>
      </c>
      <c r="DG44" s="45">
        <f>DG45+DG46+DG47+DG48+DG49+DG50+DG51+DG52</f>
        <v>0</v>
      </c>
      <c r="DH44" s="45">
        <f>DH45+DH46+DH47+DH48+DH49+DH50+DH51+DH52</f>
        <v>0</v>
      </c>
      <c r="DI44" s="46">
        <f>DI45+DI46+DI47+DI48+DI49+DI50+DI51+DI52</f>
        <v>0</v>
      </c>
      <c r="DK44" s="124"/>
      <c r="DL44" s="50" t="s">
        <v>245</v>
      </c>
      <c r="DM44" s="75"/>
      <c r="DN44" s="44">
        <f>DN45+DN46+DN47+DN48+DN49+DN50+DN51+DN52</f>
        <v>0</v>
      </c>
      <c r="DO44" s="45">
        <f>DO45+DO46+DO47+DO48+DO49+DO50+DO51+DO52</f>
        <v>0</v>
      </c>
      <c r="DP44" s="45">
        <f>DP45+DP46+DP47+DP48+DP49+DP50+DP51+DP52</f>
        <v>0</v>
      </c>
      <c r="DQ44" s="46">
        <f>DQ45+DQ46+DQ47+DQ48+DQ49+DQ50+DQ51+DQ52</f>
        <v>0</v>
      </c>
      <c r="DS44" s="124"/>
      <c r="DT44" s="50" t="s">
        <v>245</v>
      </c>
      <c r="DU44" s="75"/>
      <c r="DV44" s="44">
        <f>DV45+DV46+DV47+DV48+DV49+DV50+DV51+DV52</f>
        <v>0</v>
      </c>
      <c r="DW44" s="45">
        <f>DW45+DW46+DW47+DW48+DW49+DW50+DW51+DW52</f>
        <v>0</v>
      </c>
      <c r="DX44" s="45">
        <f>DX45+DX46+DX47+DX48+DX49+DX50+DX51+DX52</f>
        <v>0</v>
      </c>
      <c r="DY44" s="46">
        <f>DY45+DY46+DY47+DY48+DY49+DY50+DY51+DY52</f>
        <v>0</v>
      </c>
      <c r="EA44" s="124"/>
      <c r="EB44" s="50" t="s">
        <v>245</v>
      </c>
      <c r="EC44" s="75"/>
      <c r="ED44" s="44">
        <f>ED45+ED46+ED47+ED48+ED49+ED50+ED51+ED52</f>
        <v>0</v>
      </c>
      <c r="EE44" s="45">
        <f>EE45+EE46+EE47+EE48+EE49+EE50+EE51+EE52</f>
        <v>0</v>
      </c>
      <c r="EF44" s="45">
        <f>EF45+EF46+EF47+EF48+EF49+EF50+EF51+EF52</f>
        <v>0</v>
      </c>
      <c r="EG44" s="46">
        <f>EG45+EG46+EG47+EG48+EG49+EG50+EG51+EG52</f>
        <v>0</v>
      </c>
      <c r="EI44" s="124"/>
      <c r="EJ44" s="50" t="s">
        <v>245</v>
      </c>
      <c r="EK44" s="75"/>
      <c r="EL44" s="44">
        <f>EL45+EL46+EL47+EL48+EL49+EL50+EL51+EL52</f>
        <v>0</v>
      </c>
      <c r="EM44" s="45">
        <f>EM45+EM46+EM47+EM48+EM49+EM50+EM51+EM52</f>
        <v>0</v>
      </c>
      <c r="EN44" s="45">
        <f>EN45+EN46+EN47+EN48+EN49+EN50+EN51+EN52</f>
        <v>0</v>
      </c>
      <c r="EO44" s="46">
        <f>EO45+EO46+EO47+EO48+EO49+EO50+EO51+EO52</f>
        <v>0</v>
      </c>
      <c r="EQ44" s="124"/>
      <c r="ER44" s="50" t="s">
        <v>245</v>
      </c>
      <c r="ES44" s="75"/>
      <c r="ET44" s="44">
        <f>ET45+ET46+ET47+ET48+ET49+ET50+ET51+ET52</f>
        <v>0</v>
      </c>
      <c r="EU44" s="45">
        <f>EU45+EU46+EU47+EU48+EU49+EU50+EU51+EU52</f>
        <v>0</v>
      </c>
      <c r="EV44" s="45">
        <f>EV45+EV46+EV47+EV48+EV49+EV50+EV51+EV52</f>
        <v>0</v>
      </c>
      <c r="EW44" s="46">
        <f>EW45+EW46+EW47+EW48+EW49+EW50+EW51+EW52</f>
        <v>0</v>
      </c>
      <c r="EY44" s="124"/>
      <c r="EZ44" s="50" t="s">
        <v>245</v>
      </c>
      <c r="FA44" s="75"/>
      <c r="FB44" s="44">
        <f>FB45+FB46+FB47+FB48+FB49+FB50+FB51+FB52</f>
        <v>0</v>
      </c>
      <c r="FC44" s="45">
        <f>FC45+FC46+FC47+FC48+FC49+FC50+FC51+FC52</f>
        <v>0</v>
      </c>
      <c r="FD44" s="45">
        <f>FD45+FD46+FD47+FD48+FD49+FD50+FD51+FD52</f>
        <v>0</v>
      </c>
      <c r="FE44" s="46">
        <f>FE45+FE46+FE47+FE48+FE49+FE50+FE51+FE52</f>
        <v>0</v>
      </c>
    </row>
    <row r="45" spans="1:161" x14ac:dyDescent="0.15">
      <c r="A45" s="151">
        <v>32</v>
      </c>
      <c r="C45" s="124"/>
      <c r="D45" s="131"/>
      <c r="E45" s="55" t="s">
        <v>246</v>
      </c>
      <c r="F45" s="157">
        <f>SUMIFS('調査表(全体)'!$CL:$CL,'調査表(全体)'!$O:$O,$D$1,'調査表(全体)'!$Q:$Q,$A45)</f>
        <v>0</v>
      </c>
      <c r="G45" s="167">
        <f>SUMIFS('調査表(全体)'!$CM:$CM,'調査表(全体)'!$O:$O,$D$1,'調査表(全体)'!$Q:$Q,$A45)</f>
        <v>0</v>
      </c>
      <c r="H45" s="167">
        <f>SUMIFS('調査表(全体)'!$CN:$CN,'調査表(全体)'!$O:$O,$D$1,'調査表(全体)'!$Q:$Q,$A45)</f>
        <v>0</v>
      </c>
      <c r="I45" s="168">
        <f>SUMIFS('調査表(全体)'!$CO:$CO,'調査表(全体)'!$O:$O,$D$1,'調査表(全体)'!$Q:$Q,$A45)</f>
        <v>0</v>
      </c>
      <c r="K45" s="124"/>
      <c r="L45" s="131"/>
      <c r="M45" s="55" t="s">
        <v>246</v>
      </c>
      <c r="N45" s="157">
        <f>SUMIFS('調査表(全体)'!$CL:$CL,'調査表(全体)'!$O:$O,$L$1,'調査表(全体)'!$Q:$Q,$A45)</f>
        <v>0</v>
      </c>
      <c r="O45" s="167">
        <f>SUMIFS('調査表(全体)'!$CM:$CM,'調査表(全体)'!$O:$O,$L$1,'調査表(全体)'!$Q:$Q,$A45)</f>
        <v>0</v>
      </c>
      <c r="P45" s="167">
        <f>SUMIFS('調査表(全体)'!$CN:$CN,'調査表(全体)'!$O:$O,$L$1,'調査表(全体)'!$Q:$Q,$A45)</f>
        <v>0</v>
      </c>
      <c r="Q45" s="168">
        <f>SUMIFS('調査表(全体)'!$CO:$CO,'調査表(全体)'!$O:$O,$L$1,'調査表(全体)'!$Q:$Q,$A45)</f>
        <v>0</v>
      </c>
      <c r="R45" s="49"/>
      <c r="S45" s="124"/>
      <c r="T45" s="131"/>
      <c r="U45" s="55" t="s">
        <v>246</v>
      </c>
      <c r="V45" s="157">
        <f>SUMIFS('調査表(全体)'!$CL:$CL,'調査表(全体)'!$O:$O,$T$1,'調査表(全体)'!$Q:$Q,$A45)</f>
        <v>0</v>
      </c>
      <c r="W45" s="167">
        <f>SUMIFS('調査表(全体)'!$CM:$CM,'調査表(全体)'!$O:$O,$T$1,'調査表(全体)'!$Q:$Q,$A45)</f>
        <v>0</v>
      </c>
      <c r="X45" s="167">
        <f>SUMIFS('調査表(全体)'!$CN:$CN,'調査表(全体)'!$O:$O,$T$1,'調査表(全体)'!$Q:$Q,$A45)</f>
        <v>0</v>
      </c>
      <c r="Y45" s="168">
        <f>SUMIFS('調査表(全体)'!$CO:$CO,'調査表(全体)'!$O:$O,$T$1,'調査表(全体)'!$Q:$Q,$A45)</f>
        <v>0</v>
      </c>
      <c r="AA45" s="124"/>
      <c r="AB45" s="131"/>
      <c r="AC45" s="55" t="s">
        <v>246</v>
      </c>
      <c r="AD45" s="157">
        <f>SUMIFS('調査表(全体)'!$CL:$CL,'調査表(全体)'!$O:$O,$AB$1,'調査表(全体)'!$Q:$Q,$A45)</f>
        <v>0</v>
      </c>
      <c r="AE45" s="167">
        <f>SUMIFS('調査表(全体)'!$CM:$CM,'調査表(全体)'!$O:$O,$AB$1,'調査表(全体)'!$Q:$Q,$A45)</f>
        <v>0</v>
      </c>
      <c r="AF45" s="167">
        <f>SUMIFS('調査表(全体)'!$CN:$CN,'調査表(全体)'!$O:$O,$AB$1,'調査表(全体)'!$Q:$Q,$A45)</f>
        <v>0</v>
      </c>
      <c r="AG45" s="168">
        <f>SUMIFS('調査表(全体)'!$CO:$CO,'調査表(全体)'!$O:$O,$AB$1,'調査表(全体)'!$Q:$Q,$A45)</f>
        <v>0</v>
      </c>
      <c r="AI45" s="124"/>
      <c r="AJ45" s="131"/>
      <c r="AK45" s="55" t="s">
        <v>246</v>
      </c>
      <c r="AL45" s="157">
        <f>SUMIFS('調査表(全体)'!$CL:$CL,'調査表(全体)'!$O:$O,$AJ$1,'調査表(全体)'!$Q:$Q,$A45)</f>
        <v>0</v>
      </c>
      <c r="AM45" s="167">
        <f>SUMIFS('調査表(全体)'!$CM:$CM,'調査表(全体)'!$O:$O,$AJ$1,'調査表(全体)'!$Q:$Q,$A45)</f>
        <v>0</v>
      </c>
      <c r="AN45" s="167">
        <f>SUMIFS('調査表(全体)'!$CN:$CN,'調査表(全体)'!$O:$O,$AJ$1,'調査表(全体)'!$Q:$Q,$A45)</f>
        <v>0</v>
      </c>
      <c r="AO45" s="168">
        <f>SUMIFS('調査表(全体)'!$CO:$CO,'調査表(全体)'!$O:$O,$AJ$1,'調査表(全体)'!$Q:$Q,$A45)</f>
        <v>0</v>
      </c>
      <c r="AQ45" s="124"/>
      <c r="AR45" s="131"/>
      <c r="AS45" s="55" t="s">
        <v>246</v>
      </c>
      <c r="AT45" s="157">
        <f>SUMIFS('調査表(全体)'!$CL:$CL,'調査表(全体)'!$O:$O,$AR$1,'調査表(全体)'!$Q:$Q,$A45)</f>
        <v>0</v>
      </c>
      <c r="AU45" s="167">
        <f>SUMIFS('調査表(全体)'!$CM:$CM,'調査表(全体)'!$O:$O,$AR$1,'調査表(全体)'!$Q:$Q,$A45)</f>
        <v>0</v>
      </c>
      <c r="AV45" s="167">
        <f>SUMIFS('調査表(全体)'!$CN:$CN,'調査表(全体)'!$O:$O,$AR$1,'調査表(全体)'!$Q:$Q,$A45)</f>
        <v>0</v>
      </c>
      <c r="AW45" s="168">
        <f>SUMIFS('調査表(全体)'!$CO:$CO,'調査表(全体)'!$O:$O,$AR$1,'調査表(全体)'!$Q:$Q,$A45)</f>
        <v>0</v>
      </c>
      <c r="AY45" s="124"/>
      <c r="AZ45" s="131"/>
      <c r="BA45" s="55" t="s">
        <v>246</v>
      </c>
      <c r="BB45" s="157">
        <f>SUMIFS('調査表(全体)'!$CL:$CL,'調査表(全体)'!$O:$O,$AZ$1,'調査表(全体)'!$Q:$Q,$A45)</f>
        <v>0</v>
      </c>
      <c r="BC45" s="167">
        <f>SUMIFS('調査表(全体)'!$CM:$CM,'調査表(全体)'!$O:$O,$AZ$1,'調査表(全体)'!$Q:$Q,$A45)</f>
        <v>0</v>
      </c>
      <c r="BD45" s="167">
        <f>SUMIFS('調査表(全体)'!$CN:$CN,'調査表(全体)'!$O:$O,$AZ$1,'調査表(全体)'!$Q:$Q,$A45)</f>
        <v>0</v>
      </c>
      <c r="BE45" s="168">
        <f>SUMIFS('調査表(全体)'!$CO:$CO,'調査表(全体)'!$O:$O,$AZ$1,'調査表(全体)'!$Q:$Q,$A45)</f>
        <v>0</v>
      </c>
      <c r="BG45" s="124"/>
      <c r="BH45" s="131"/>
      <c r="BI45" s="55" t="s">
        <v>246</v>
      </c>
      <c r="BJ45" s="157">
        <f>SUMIFS('調査表(全体)'!$CL:$CL,'調査表(全体)'!$O:$O,$BH$1,'調査表(全体)'!$Q:$Q,$A45)</f>
        <v>0</v>
      </c>
      <c r="BK45" s="167">
        <f>SUMIFS('調査表(全体)'!$CM:$CM,'調査表(全体)'!$O:$O,$BH$1,'調査表(全体)'!$Q:$Q,$A45)</f>
        <v>0</v>
      </c>
      <c r="BL45" s="167">
        <f>SUMIFS('調査表(全体)'!$CN:$CN,'調査表(全体)'!$O:$O,$BH$1,'調査表(全体)'!$Q:$Q,$A45)</f>
        <v>0</v>
      </c>
      <c r="BM45" s="168">
        <f>SUMIFS('調査表(全体)'!$CO:$CO,'調査表(全体)'!$O:$O,$BH$1,'調査表(全体)'!$Q:$Q,$A45)</f>
        <v>0</v>
      </c>
      <c r="BO45" s="124"/>
      <c r="BP45" s="131"/>
      <c r="BQ45" s="55" t="s">
        <v>246</v>
      </c>
      <c r="BR45" s="157">
        <f>SUMIFS('調査表(全体)'!$CL:$CL,'調査表(全体)'!$O:$O,$BP$1,'調査表(全体)'!$Q:$Q,$A45)</f>
        <v>0</v>
      </c>
      <c r="BS45" s="167">
        <f>SUMIFS('調査表(全体)'!$CM:$CM,'調査表(全体)'!$O:$O,$BP$1,'調査表(全体)'!$Q:$Q,$A45)</f>
        <v>0</v>
      </c>
      <c r="BT45" s="167">
        <f>SUMIFS('調査表(全体)'!$CN:$CN,'調査表(全体)'!$O:$O,$BP$1,'調査表(全体)'!$Q:$Q,$A45)</f>
        <v>0</v>
      </c>
      <c r="BU45" s="168">
        <f>SUMIFS('調査表(全体)'!$CO:$CO,'調査表(全体)'!$O:$O,$BP$1,'調査表(全体)'!$Q:$Q,$A45)</f>
        <v>0</v>
      </c>
      <c r="BW45" s="124"/>
      <c r="BX45" s="131"/>
      <c r="BY45" s="55" t="s">
        <v>246</v>
      </c>
      <c r="BZ45" s="157">
        <f>SUMIFS('調査表(全体)'!$CL:$CL,'調査表(全体)'!$O:$O,$BX$1,'調査表(全体)'!$Q:$Q,$A45)</f>
        <v>0</v>
      </c>
      <c r="CA45" s="167">
        <f>SUMIFS('調査表(全体)'!$CM:$CM,'調査表(全体)'!$O:$O,$BX$1,'調査表(全体)'!$Q:$Q,$A45)</f>
        <v>0</v>
      </c>
      <c r="CB45" s="167">
        <f>SUMIFS('調査表(全体)'!$CN:$CN,'調査表(全体)'!$O:$O,$BX$1,'調査表(全体)'!$Q:$Q,$A45)</f>
        <v>0</v>
      </c>
      <c r="CC45" s="168">
        <f>SUMIFS('調査表(全体)'!$CO:$CO,'調査表(全体)'!$O:$O,$BX$1,'調査表(全体)'!$Q:$Q,$A45)</f>
        <v>0</v>
      </c>
      <c r="CE45" s="124"/>
      <c r="CF45" s="131"/>
      <c r="CG45" s="55" t="s">
        <v>246</v>
      </c>
      <c r="CH45" s="157">
        <f>SUMIFS('調査表(全体)'!$CL:$CL,'調査表(全体)'!$O:$O,$CF$1,'調査表(全体)'!$Q:$Q,$A45)</f>
        <v>0</v>
      </c>
      <c r="CI45" s="167">
        <f>SUMIFS('調査表(全体)'!$CM:$CM,'調査表(全体)'!$O:$O,$CF$1,'調査表(全体)'!$Q:$Q,$A45)</f>
        <v>0</v>
      </c>
      <c r="CJ45" s="167">
        <f>SUMIFS('調査表(全体)'!$CN:$CN,'調査表(全体)'!$O:$O,$CF$1,'調査表(全体)'!$Q:$Q,$A45)</f>
        <v>0</v>
      </c>
      <c r="CK45" s="168">
        <f>SUMIFS('調査表(全体)'!$CO:$CO,'調査表(全体)'!$O:$O,$CF$1,'調査表(全体)'!$Q:$Q,$A45)</f>
        <v>0</v>
      </c>
      <c r="CM45" s="124"/>
      <c r="CN45" s="131"/>
      <c r="CO45" s="55" t="s">
        <v>246</v>
      </c>
      <c r="CP45" s="157">
        <f>SUMIFS('調査表(全体)'!$CL:$CL,'調査表(全体)'!$O:$O,$CN$1,'調査表(全体)'!$Q:$Q,$A45)</f>
        <v>0</v>
      </c>
      <c r="CQ45" s="167">
        <f>SUMIFS('調査表(全体)'!$CM:$CM,'調査表(全体)'!$O:$O,$CN$1,'調査表(全体)'!$Q:$Q,$A45)</f>
        <v>0</v>
      </c>
      <c r="CR45" s="167">
        <f>SUMIFS('調査表(全体)'!$CN:$CN,'調査表(全体)'!$O:$O,$CN$1,'調査表(全体)'!$Q:$Q,$A45)</f>
        <v>0</v>
      </c>
      <c r="CS45" s="168">
        <f>SUMIFS('調査表(全体)'!$CO:$CO,'調査表(全体)'!$O:$O,$CN$1,'調査表(全体)'!$Q:$Q,$A45)</f>
        <v>0</v>
      </c>
      <c r="CU45" s="124"/>
      <c r="CV45" s="131"/>
      <c r="CW45" s="55" t="s">
        <v>246</v>
      </c>
      <c r="CX45" s="157">
        <f>SUMIFS('調査表(全体)'!$CL:$CL,'調査表(全体)'!$O:$O,$CV$1,'調査表(全体)'!$Q:$Q,$A45)</f>
        <v>0</v>
      </c>
      <c r="CY45" s="167">
        <f>SUMIFS('調査表(全体)'!$CM:$CM,'調査表(全体)'!$O:$O,$CV$1,'調査表(全体)'!$Q:$Q,$A45)</f>
        <v>0</v>
      </c>
      <c r="CZ45" s="167">
        <f>SUMIFS('調査表(全体)'!$CN:$CN,'調査表(全体)'!$O:$O,$CV$1,'調査表(全体)'!$Q:$Q,$A45)</f>
        <v>0</v>
      </c>
      <c r="DA45" s="168">
        <f>SUMIFS('調査表(全体)'!$CO:$CO,'調査表(全体)'!$O:$O,$CV$1,'調査表(全体)'!$Q:$Q,$A45)</f>
        <v>0</v>
      </c>
      <c r="DC45" s="124"/>
      <c r="DD45" s="131"/>
      <c r="DE45" s="55" t="s">
        <v>246</v>
      </c>
      <c r="DF45" s="157">
        <f>SUMIFS('調査表(全体)'!$CL:$CL,'調査表(全体)'!$O:$O,$DD$1,'調査表(全体)'!$Q:$Q,$A45)</f>
        <v>0</v>
      </c>
      <c r="DG45" s="167">
        <f>SUMIFS('調査表(全体)'!$CM:$CM,'調査表(全体)'!$O:$O,$DD$1,'調査表(全体)'!$Q:$Q,$A45)</f>
        <v>0</v>
      </c>
      <c r="DH45" s="167">
        <f>SUMIFS('調査表(全体)'!$CN:$CN,'調査表(全体)'!$O:$O,$DD$1,'調査表(全体)'!$Q:$Q,$A45)</f>
        <v>0</v>
      </c>
      <c r="DI45" s="168">
        <f>SUMIFS('調査表(全体)'!$CO:$CO,'調査表(全体)'!$O:$O,$DD$1,'調査表(全体)'!$Q:$Q,$A45)</f>
        <v>0</v>
      </c>
      <c r="DK45" s="124"/>
      <c r="DL45" s="131"/>
      <c r="DM45" s="55" t="s">
        <v>246</v>
      </c>
      <c r="DN45" s="157">
        <f>SUMIFS('調査表(全体)'!$CL:$CL,'調査表(全体)'!$O:$O,$DN$1,'調査表(全体)'!$Q:$Q,$A45)</f>
        <v>0</v>
      </c>
      <c r="DO45" s="167">
        <f>SUMIFS('調査表(全体)'!$CM:$CM,'調査表(全体)'!$O:$O,$DN$1,'調査表(全体)'!$Q:$Q,$A45)</f>
        <v>0</v>
      </c>
      <c r="DP45" s="167">
        <f>SUMIFS('調査表(全体)'!$CN:$CN,'調査表(全体)'!$O:$O,$DN$1,'調査表(全体)'!$Q:$Q,$A45)</f>
        <v>0</v>
      </c>
      <c r="DQ45" s="168">
        <f>SUMIFS('調査表(全体)'!$CO:$CO,'調査表(全体)'!$O:$O,$DN$1,'調査表(全体)'!$Q:$Q,$A45)</f>
        <v>0</v>
      </c>
      <c r="DS45" s="124"/>
      <c r="DT45" s="131"/>
      <c r="DU45" s="55" t="s">
        <v>246</v>
      </c>
      <c r="DV45" s="157">
        <f>SUMIFS('調査表(全体)'!$CL:$CL,'調査表(全体)'!$O:$O,$DT$1,'調査表(全体)'!$Q:$Q,$A45)</f>
        <v>0</v>
      </c>
      <c r="DW45" s="167">
        <f>SUMIFS('調査表(全体)'!$CM:$CM,'調査表(全体)'!$O:$O,$DT$1,'調査表(全体)'!$Q:$Q,$A45)</f>
        <v>0</v>
      </c>
      <c r="DX45" s="167">
        <f>SUMIFS('調査表(全体)'!$CN:$CN,'調査表(全体)'!$O:$O,$DT$1,'調査表(全体)'!$Q:$Q,$A45)</f>
        <v>0</v>
      </c>
      <c r="DY45" s="168">
        <f>SUMIFS('調査表(全体)'!$CO:$CO,'調査表(全体)'!$O:$O,$DT$1,'調査表(全体)'!$Q:$Q,$A45)</f>
        <v>0</v>
      </c>
      <c r="EA45" s="124"/>
      <c r="EB45" s="131"/>
      <c r="EC45" s="55" t="s">
        <v>246</v>
      </c>
      <c r="ED45" s="157">
        <f>SUMIFS('調査表(全体)'!$CL:$CL,'調査表(全体)'!$O:$O,$EB$1,'調査表(全体)'!$Q:$Q,$A45)</f>
        <v>0</v>
      </c>
      <c r="EE45" s="167">
        <f>SUMIFS('調査表(全体)'!$CM:$CM,'調査表(全体)'!$O:$O,$EB$1,'調査表(全体)'!$Q:$Q,$A45)</f>
        <v>0</v>
      </c>
      <c r="EF45" s="167">
        <f>SUMIFS('調査表(全体)'!$CN:$CN,'調査表(全体)'!$O:$O,$EB$1,'調査表(全体)'!$Q:$Q,$A45)</f>
        <v>0</v>
      </c>
      <c r="EG45" s="168">
        <f>SUMIFS('調査表(全体)'!$CO:$CO,'調査表(全体)'!$O:$O,$EB$1,'調査表(全体)'!$Q:$Q,$A45)</f>
        <v>0</v>
      </c>
      <c r="EI45" s="124"/>
      <c r="EJ45" s="131"/>
      <c r="EK45" s="55" t="s">
        <v>246</v>
      </c>
      <c r="EL45" s="157">
        <f>SUMIFS('調査表(全体)'!$CL:$CL,'調査表(全体)'!$O:$O,$EJ$1,'調査表(全体)'!$Q:$Q,$A45)</f>
        <v>0</v>
      </c>
      <c r="EM45" s="167">
        <f>SUMIFS('調査表(全体)'!$CM:$CM,'調査表(全体)'!$O:$O,$EJ$1,'調査表(全体)'!$Q:$Q,$A45)</f>
        <v>0</v>
      </c>
      <c r="EN45" s="167">
        <f>SUMIFS('調査表(全体)'!$CN:$CN,'調査表(全体)'!$O:$O,$EJ$1,'調査表(全体)'!$Q:$Q,$A45)</f>
        <v>0</v>
      </c>
      <c r="EO45" s="168">
        <f>SUMIFS('調査表(全体)'!$CO:$CO,'調査表(全体)'!$O:$O,$EJ$1,'調査表(全体)'!$Q:$Q,$A45)</f>
        <v>0</v>
      </c>
      <c r="EQ45" s="124"/>
      <c r="ER45" s="131"/>
      <c r="ES45" s="55" t="s">
        <v>246</v>
      </c>
      <c r="ET45" s="157">
        <f>SUMIFS('調査表(全体)'!$CL:$CL,'調査表(全体)'!$O:$O,$ER$1,'調査表(全体)'!$Q:$Q,$A45)</f>
        <v>0</v>
      </c>
      <c r="EU45" s="167">
        <f>SUMIFS('調査表(全体)'!$CM:$CM,'調査表(全体)'!$O:$O,$ER$1,'調査表(全体)'!$Q:$Q,$A45)</f>
        <v>0</v>
      </c>
      <c r="EV45" s="167">
        <f>SUMIFS('調査表(全体)'!$CN:$CN,'調査表(全体)'!$O:$O,$ER$1,'調査表(全体)'!$Q:$Q,$A45)</f>
        <v>0</v>
      </c>
      <c r="EW45" s="168">
        <f>SUMIFS('調査表(全体)'!$CO:$CO,'調査表(全体)'!$O:$O,$ER$1,'調査表(全体)'!$Q:$Q,$A45)</f>
        <v>0</v>
      </c>
      <c r="EY45" s="124"/>
      <c r="EZ45" s="131"/>
      <c r="FA45" s="55" t="s">
        <v>246</v>
      </c>
      <c r="FB45" s="157">
        <f>SUMIFS('調査表(全体)'!$CL:$CL,'調査表(全体)'!$O:$O,$EZ$1,'調査表(全体)'!$Q:$Q,$A45)</f>
        <v>0</v>
      </c>
      <c r="FC45" s="167">
        <f>SUMIFS('調査表(全体)'!$CM:$CM,'調査表(全体)'!$O:$O,$EZ$1,'調査表(全体)'!$Q:$Q,$A45)</f>
        <v>0</v>
      </c>
      <c r="FD45" s="167">
        <f>SUMIFS('調査表(全体)'!$CN:$CN,'調査表(全体)'!$O:$O,$EZ$1,'調査表(全体)'!$Q:$Q,$A45)</f>
        <v>0</v>
      </c>
      <c r="FE45" s="168">
        <f>SUMIFS('調査表(全体)'!$CO:$CO,'調査表(全体)'!$O:$O,$EZ$1,'調査表(全体)'!$Q:$Q,$A45)</f>
        <v>0</v>
      </c>
    </row>
    <row r="46" spans="1:161" x14ac:dyDescent="0.15">
      <c r="A46" s="151">
        <v>33</v>
      </c>
      <c r="C46" s="124"/>
      <c r="D46" s="131"/>
      <c r="E46" s="47" t="s">
        <v>247</v>
      </c>
      <c r="F46" s="157">
        <f>SUMIFS('調査表(全体)'!$CL:$CL,'調査表(全体)'!$O:$O,$D$1,'調査表(全体)'!$Q:$Q,$A46)</f>
        <v>0</v>
      </c>
      <c r="G46" s="167">
        <f>SUMIFS('調査表(全体)'!$CM:$CM,'調査表(全体)'!$O:$O,$D$1,'調査表(全体)'!$Q:$Q,$A46)</f>
        <v>0</v>
      </c>
      <c r="H46" s="167">
        <f>SUMIFS('調査表(全体)'!$CN:$CN,'調査表(全体)'!$O:$O,$D$1,'調査表(全体)'!$Q:$Q,$A46)</f>
        <v>0</v>
      </c>
      <c r="I46" s="168">
        <f>SUMIFS('調査表(全体)'!$CO:$CO,'調査表(全体)'!$O:$O,$D$1,'調査表(全体)'!$Q:$Q,$A46)</f>
        <v>0</v>
      </c>
      <c r="K46" s="124"/>
      <c r="L46" s="131"/>
      <c r="M46" s="47" t="s">
        <v>247</v>
      </c>
      <c r="N46" s="157">
        <f>SUMIFS('調査表(全体)'!$CL:$CL,'調査表(全体)'!$O:$O,$L$1,'調査表(全体)'!$Q:$Q,$A46)</f>
        <v>0</v>
      </c>
      <c r="O46" s="167">
        <f>SUMIFS('調査表(全体)'!$CM:$CM,'調査表(全体)'!$O:$O,$L$1,'調査表(全体)'!$Q:$Q,$A46)</f>
        <v>0</v>
      </c>
      <c r="P46" s="167">
        <f>SUMIFS('調査表(全体)'!$CN:$CN,'調査表(全体)'!$O:$O,$L$1,'調査表(全体)'!$Q:$Q,$A46)</f>
        <v>0</v>
      </c>
      <c r="Q46" s="168">
        <f>SUMIFS('調査表(全体)'!$CO:$CO,'調査表(全体)'!$O:$O,$L$1,'調査表(全体)'!$Q:$Q,$A46)</f>
        <v>0</v>
      </c>
      <c r="R46" s="49"/>
      <c r="S46" s="124"/>
      <c r="T46" s="131"/>
      <c r="U46" s="47" t="s">
        <v>247</v>
      </c>
      <c r="V46" s="157">
        <f>SUMIFS('調査表(全体)'!$CL:$CL,'調査表(全体)'!$O:$O,$T$1,'調査表(全体)'!$Q:$Q,$A46)</f>
        <v>0</v>
      </c>
      <c r="W46" s="167">
        <f>SUMIFS('調査表(全体)'!$CM:$CM,'調査表(全体)'!$O:$O,$T$1,'調査表(全体)'!$Q:$Q,$A46)</f>
        <v>0</v>
      </c>
      <c r="X46" s="167">
        <f>SUMIFS('調査表(全体)'!$CN:$CN,'調査表(全体)'!$O:$O,$T$1,'調査表(全体)'!$Q:$Q,$A46)</f>
        <v>0</v>
      </c>
      <c r="Y46" s="168">
        <f>SUMIFS('調査表(全体)'!$CO:$CO,'調査表(全体)'!$O:$O,$T$1,'調査表(全体)'!$Q:$Q,$A46)</f>
        <v>0</v>
      </c>
      <c r="AA46" s="124"/>
      <c r="AB46" s="131"/>
      <c r="AC46" s="47" t="s">
        <v>247</v>
      </c>
      <c r="AD46" s="157">
        <f>SUMIFS('調査表(全体)'!$CL:$CL,'調査表(全体)'!$O:$O,$AB$1,'調査表(全体)'!$Q:$Q,$A46)</f>
        <v>0</v>
      </c>
      <c r="AE46" s="167">
        <f>SUMIFS('調査表(全体)'!$CM:$CM,'調査表(全体)'!$O:$O,$AB$1,'調査表(全体)'!$Q:$Q,$A46)</f>
        <v>0</v>
      </c>
      <c r="AF46" s="167">
        <f>SUMIFS('調査表(全体)'!$CN:$CN,'調査表(全体)'!$O:$O,$AB$1,'調査表(全体)'!$Q:$Q,$A46)</f>
        <v>0</v>
      </c>
      <c r="AG46" s="168">
        <f>SUMIFS('調査表(全体)'!$CO:$CO,'調査表(全体)'!$O:$O,$AB$1,'調査表(全体)'!$Q:$Q,$A46)</f>
        <v>0</v>
      </c>
      <c r="AI46" s="124"/>
      <c r="AJ46" s="131"/>
      <c r="AK46" s="47" t="s">
        <v>247</v>
      </c>
      <c r="AL46" s="157">
        <f>SUMIFS('調査表(全体)'!$CL:$CL,'調査表(全体)'!$O:$O,$AJ$1,'調査表(全体)'!$Q:$Q,$A46)</f>
        <v>0</v>
      </c>
      <c r="AM46" s="167">
        <f>SUMIFS('調査表(全体)'!$CM:$CM,'調査表(全体)'!$O:$O,$AJ$1,'調査表(全体)'!$Q:$Q,$A46)</f>
        <v>0</v>
      </c>
      <c r="AN46" s="167">
        <f>SUMIFS('調査表(全体)'!$CN:$CN,'調査表(全体)'!$O:$O,$AJ$1,'調査表(全体)'!$Q:$Q,$A46)</f>
        <v>0</v>
      </c>
      <c r="AO46" s="168">
        <f>SUMIFS('調査表(全体)'!$CO:$CO,'調査表(全体)'!$O:$O,$AJ$1,'調査表(全体)'!$Q:$Q,$A46)</f>
        <v>0</v>
      </c>
      <c r="AQ46" s="124"/>
      <c r="AR46" s="131"/>
      <c r="AS46" s="47" t="s">
        <v>247</v>
      </c>
      <c r="AT46" s="157">
        <f>SUMIFS('調査表(全体)'!$CL:$CL,'調査表(全体)'!$O:$O,$AR$1,'調査表(全体)'!$Q:$Q,$A46)</f>
        <v>0</v>
      </c>
      <c r="AU46" s="167">
        <f>SUMIFS('調査表(全体)'!$CM:$CM,'調査表(全体)'!$O:$O,$AR$1,'調査表(全体)'!$Q:$Q,$A46)</f>
        <v>0</v>
      </c>
      <c r="AV46" s="167">
        <f>SUMIFS('調査表(全体)'!$CN:$CN,'調査表(全体)'!$O:$O,$AR$1,'調査表(全体)'!$Q:$Q,$A46)</f>
        <v>0</v>
      </c>
      <c r="AW46" s="168">
        <f>SUMIFS('調査表(全体)'!$CO:$CO,'調査表(全体)'!$O:$O,$AR$1,'調査表(全体)'!$Q:$Q,$A46)</f>
        <v>0</v>
      </c>
      <c r="AY46" s="124"/>
      <c r="AZ46" s="131"/>
      <c r="BA46" s="47" t="s">
        <v>247</v>
      </c>
      <c r="BB46" s="157">
        <f>SUMIFS('調査表(全体)'!$CL:$CL,'調査表(全体)'!$O:$O,$AZ$1,'調査表(全体)'!$Q:$Q,$A46)</f>
        <v>0</v>
      </c>
      <c r="BC46" s="167">
        <f>SUMIFS('調査表(全体)'!$CM:$CM,'調査表(全体)'!$O:$O,$AZ$1,'調査表(全体)'!$Q:$Q,$A46)</f>
        <v>0</v>
      </c>
      <c r="BD46" s="167">
        <f>SUMIFS('調査表(全体)'!$CN:$CN,'調査表(全体)'!$O:$O,$AZ$1,'調査表(全体)'!$Q:$Q,$A46)</f>
        <v>0</v>
      </c>
      <c r="BE46" s="168">
        <f>SUMIFS('調査表(全体)'!$CO:$CO,'調査表(全体)'!$O:$O,$AZ$1,'調査表(全体)'!$Q:$Q,$A46)</f>
        <v>0</v>
      </c>
      <c r="BG46" s="124"/>
      <c r="BH46" s="131"/>
      <c r="BI46" s="47" t="s">
        <v>247</v>
      </c>
      <c r="BJ46" s="157">
        <f>SUMIFS('調査表(全体)'!$CL:$CL,'調査表(全体)'!$O:$O,$BH$1,'調査表(全体)'!$Q:$Q,$A46)</f>
        <v>0</v>
      </c>
      <c r="BK46" s="167">
        <f>SUMIFS('調査表(全体)'!$CM:$CM,'調査表(全体)'!$O:$O,$BH$1,'調査表(全体)'!$Q:$Q,$A46)</f>
        <v>0</v>
      </c>
      <c r="BL46" s="167">
        <f>SUMIFS('調査表(全体)'!$CN:$CN,'調査表(全体)'!$O:$O,$BH$1,'調査表(全体)'!$Q:$Q,$A46)</f>
        <v>0</v>
      </c>
      <c r="BM46" s="168">
        <f>SUMIFS('調査表(全体)'!$CO:$CO,'調査表(全体)'!$O:$O,$BH$1,'調査表(全体)'!$Q:$Q,$A46)</f>
        <v>0</v>
      </c>
      <c r="BO46" s="124"/>
      <c r="BP46" s="131"/>
      <c r="BQ46" s="47" t="s">
        <v>247</v>
      </c>
      <c r="BR46" s="157">
        <f>SUMIFS('調査表(全体)'!$CL:$CL,'調査表(全体)'!$O:$O,$BP$1,'調査表(全体)'!$Q:$Q,$A46)</f>
        <v>0</v>
      </c>
      <c r="BS46" s="167">
        <f>SUMIFS('調査表(全体)'!$CM:$CM,'調査表(全体)'!$O:$O,$BP$1,'調査表(全体)'!$Q:$Q,$A46)</f>
        <v>0</v>
      </c>
      <c r="BT46" s="167">
        <f>SUMIFS('調査表(全体)'!$CN:$CN,'調査表(全体)'!$O:$O,$BP$1,'調査表(全体)'!$Q:$Q,$A46)</f>
        <v>0</v>
      </c>
      <c r="BU46" s="168">
        <f>SUMIFS('調査表(全体)'!$CO:$CO,'調査表(全体)'!$O:$O,$BP$1,'調査表(全体)'!$Q:$Q,$A46)</f>
        <v>0</v>
      </c>
      <c r="BW46" s="124"/>
      <c r="BX46" s="131"/>
      <c r="BY46" s="47" t="s">
        <v>247</v>
      </c>
      <c r="BZ46" s="157">
        <f>SUMIFS('調査表(全体)'!$CL:$CL,'調査表(全体)'!$O:$O,$BX$1,'調査表(全体)'!$Q:$Q,$A46)</f>
        <v>0</v>
      </c>
      <c r="CA46" s="167">
        <f>SUMIFS('調査表(全体)'!$CM:$CM,'調査表(全体)'!$O:$O,$BX$1,'調査表(全体)'!$Q:$Q,$A46)</f>
        <v>0</v>
      </c>
      <c r="CB46" s="167">
        <f>SUMIFS('調査表(全体)'!$CN:$CN,'調査表(全体)'!$O:$O,$BX$1,'調査表(全体)'!$Q:$Q,$A46)</f>
        <v>0</v>
      </c>
      <c r="CC46" s="168">
        <f>SUMIFS('調査表(全体)'!$CO:$CO,'調査表(全体)'!$O:$O,$BX$1,'調査表(全体)'!$Q:$Q,$A46)</f>
        <v>0</v>
      </c>
      <c r="CE46" s="124"/>
      <c r="CF46" s="131"/>
      <c r="CG46" s="47" t="s">
        <v>247</v>
      </c>
      <c r="CH46" s="157">
        <f>SUMIFS('調査表(全体)'!$CL:$CL,'調査表(全体)'!$O:$O,$CF$1,'調査表(全体)'!$Q:$Q,$A46)</f>
        <v>0</v>
      </c>
      <c r="CI46" s="167">
        <f>SUMIFS('調査表(全体)'!$CM:$CM,'調査表(全体)'!$O:$O,$CF$1,'調査表(全体)'!$Q:$Q,$A46)</f>
        <v>0</v>
      </c>
      <c r="CJ46" s="167">
        <f>SUMIFS('調査表(全体)'!$CN:$CN,'調査表(全体)'!$O:$O,$CF$1,'調査表(全体)'!$Q:$Q,$A46)</f>
        <v>0</v>
      </c>
      <c r="CK46" s="168">
        <f>SUMIFS('調査表(全体)'!$CO:$CO,'調査表(全体)'!$O:$O,$CF$1,'調査表(全体)'!$Q:$Q,$A46)</f>
        <v>0</v>
      </c>
      <c r="CM46" s="124"/>
      <c r="CN46" s="131"/>
      <c r="CO46" s="47" t="s">
        <v>247</v>
      </c>
      <c r="CP46" s="157">
        <f>SUMIFS('調査表(全体)'!$CL:$CL,'調査表(全体)'!$O:$O,$CN$1,'調査表(全体)'!$Q:$Q,$A46)</f>
        <v>0</v>
      </c>
      <c r="CQ46" s="167">
        <f>SUMIFS('調査表(全体)'!$CM:$CM,'調査表(全体)'!$O:$O,$CN$1,'調査表(全体)'!$Q:$Q,$A46)</f>
        <v>0</v>
      </c>
      <c r="CR46" s="167">
        <f>SUMIFS('調査表(全体)'!$CN:$CN,'調査表(全体)'!$O:$O,$CN$1,'調査表(全体)'!$Q:$Q,$A46)</f>
        <v>0</v>
      </c>
      <c r="CS46" s="168">
        <f>SUMIFS('調査表(全体)'!$CO:$CO,'調査表(全体)'!$O:$O,$CN$1,'調査表(全体)'!$Q:$Q,$A46)</f>
        <v>0</v>
      </c>
      <c r="CU46" s="124"/>
      <c r="CV46" s="131"/>
      <c r="CW46" s="47" t="s">
        <v>247</v>
      </c>
      <c r="CX46" s="157">
        <f>SUMIFS('調査表(全体)'!$CL:$CL,'調査表(全体)'!$O:$O,$CV$1,'調査表(全体)'!$Q:$Q,$A46)</f>
        <v>0</v>
      </c>
      <c r="CY46" s="167">
        <f>SUMIFS('調査表(全体)'!$CM:$CM,'調査表(全体)'!$O:$O,$CV$1,'調査表(全体)'!$Q:$Q,$A46)</f>
        <v>0</v>
      </c>
      <c r="CZ46" s="167">
        <f>SUMIFS('調査表(全体)'!$CN:$CN,'調査表(全体)'!$O:$O,$CV$1,'調査表(全体)'!$Q:$Q,$A46)</f>
        <v>0</v>
      </c>
      <c r="DA46" s="168">
        <f>SUMIFS('調査表(全体)'!$CO:$CO,'調査表(全体)'!$O:$O,$CV$1,'調査表(全体)'!$Q:$Q,$A46)</f>
        <v>0</v>
      </c>
      <c r="DC46" s="124"/>
      <c r="DD46" s="131"/>
      <c r="DE46" s="47" t="s">
        <v>247</v>
      </c>
      <c r="DF46" s="157">
        <f>SUMIFS('調査表(全体)'!$CL:$CL,'調査表(全体)'!$O:$O,$DD$1,'調査表(全体)'!$Q:$Q,$A46)</f>
        <v>0</v>
      </c>
      <c r="DG46" s="167">
        <f>SUMIFS('調査表(全体)'!$CM:$CM,'調査表(全体)'!$O:$O,$DD$1,'調査表(全体)'!$Q:$Q,$A46)</f>
        <v>0</v>
      </c>
      <c r="DH46" s="167">
        <f>SUMIFS('調査表(全体)'!$CN:$CN,'調査表(全体)'!$O:$O,$DD$1,'調査表(全体)'!$Q:$Q,$A46)</f>
        <v>0</v>
      </c>
      <c r="DI46" s="168">
        <f>SUMIFS('調査表(全体)'!$CO:$CO,'調査表(全体)'!$O:$O,$DD$1,'調査表(全体)'!$Q:$Q,$A46)</f>
        <v>0</v>
      </c>
      <c r="DK46" s="124"/>
      <c r="DL46" s="131"/>
      <c r="DM46" s="47" t="s">
        <v>247</v>
      </c>
      <c r="DN46" s="157">
        <f>SUMIFS('調査表(全体)'!$CL:$CL,'調査表(全体)'!$O:$O,$DN$1,'調査表(全体)'!$Q:$Q,$A46)</f>
        <v>0</v>
      </c>
      <c r="DO46" s="167">
        <f>SUMIFS('調査表(全体)'!$CM:$CM,'調査表(全体)'!$O:$O,$DN$1,'調査表(全体)'!$Q:$Q,$A46)</f>
        <v>0</v>
      </c>
      <c r="DP46" s="167">
        <f>SUMIFS('調査表(全体)'!$CN:$CN,'調査表(全体)'!$O:$O,$DN$1,'調査表(全体)'!$Q:$Q,$A46)</f>
        <v>0</v>
      </c>
      <c r="DQ46" s="168">
        <f>SUMIFS('調査表(全体)'!$CO:$CO,'調査表(全体)'!$O:$O,$DN$1,'調査表(全体)'!$Q:$Q,$A46)</f>
        <v>0</v>
      </c>
      <c r="DS46" s="124"/>
      <c r="DT46" s="131"/>
      <c r="DU46" s="47" t="s">
        <v>247</v>
      </c>
      <c r="DV46" s="157">
        <f>SUMIFS('調査表(全体)'!$CL:$CL,'調査表(全体)'!$O:$O,$DT$1,'調査表(全体)'!$Q:$Q,$A46)</f>
        <v>0</v>
      </c>
      <c r="DW46" s="167">
        <f>SUMIFS('調査表(全体)'!$CM:$CM,'調査表(全体)'!$O:$O,$DT$1,'調査表(全体)'!$Q:$Q,$A46)</f>
        <v>0</v>
      </c>
      <c r="DX46" s="167">
        <f>SUMIFS('調査表(全体)'!$CN:$CN,'調査表(全体)'!$O:$O,$DT$1,'調査表(全体)'!$Q:$Q,$A46)</f>
        <v>0</v>
      </c>
      <c r="DY46" s="168">
        <f>SUMIFS('調査表(全体)'!$CO:$CO,'調査表(全体)'!$O:$O,$DT$1,'調査表(全体)'!$Q:$Q,$A46)</f>
        <v>0</v>
      </c>
      <c r="EA46" s="124"/>
      <c r="EB46" s="131"/>
      <c r="EC46" s="47" t="s">
        <v>247</v>
      </c>
      <c r="ED46" s="157">
        <f>SUMIFS('調査表(全体)'!$CL:$CL,'調査表(全体)'!$O:$O,$EB$1,'調査表(全体)'!$Q:$Q,$A46)</f>
        <v>0</v>
      </c>
      <c r="EE46" s="167">
        <f>SUMIFS('調査表(全体)'!$CM:$CM,'調査表(全体)'!$O:$O,$EB$1,'調査表(全体)'!$Q:$Q,$A46)</f>
        <v>0</v>
      </c>
      <c r="EF46" s="167">
        <f>SUMIFS('調査表(全体)'!$CN:$CN,'調査表(全体)'!$O:$O,$EB$1,'調査表(全体)'!$Q:$Q,$A46)</f>
        <v>0</v>
      </c>
      <c r="EG46" s="168">
        <f>SUMIFS('調査表(全体)'!$CO:$CO,'調査表(全体)'!$O:$O,$EB$1,'調査表(全体)'!$Q:$Q,$A46)</f>
        <v>0</v>
      </c>
      <c r="EI46" s="124"/>
      <c r="EJ46" s="131"/>
      <c r="EK46" s="47" t="s">
        <v>247</v>
      </c>
      <c r="EL46" s="157">
        <f>SUMIFS('調査表(全体)'!$CL:$CL,'調査表(全体)'!$O:$O,$EJ$1,'調査表(全体)'!$Q:$Q,$A46)</f>
        <v>0</v>
      </c>
      <c r="EM46" s="167">
        <f>SUMIFS('調査表(全体)'!$CM:$CM,'調査表(全体)'!$O:$O,$EJ$1,'調査表(全体)'!$Q:$Q,$A46)</f>
        <v>0</v>
      </c>
      <c r="EN46" s="167">
        <f>SUMIFS('調査表(全体)'!$CN:$CN,'調査表(全体)'!$O:$O,$EJ$1,'調査表(全体)'!$Q:$Q,$A46)</f>
        <v>0</v>
      </c>
      <c r="EO46" s="168">
        <f>SUMIFS('調査表(全体)'!$CO:$CO,'調査表(全体)'!$O:$O,$EJ$1,'調査表(全体)'!$Q:$Q,$A46)</f>
        <v>0</v>
      </c>
      <c r="EQ46" s="124"/>
      <c r="ER46" s="131"/>
      <c r="ES46" s="47" t="s">
        <v>247</v>
      </c>
      <c r="ET46" s="157">
        <f>SUMIFS('調査表(全体)'!$CL:$CL,'調査表(全体)'!$O:$O,$ER$1,'調査表(全体)'!$Q:$Q,$A46)</f>
        <v>0</v>
      </c>
      <c r="EU46" s="167">
        <f>SUMIFS('調査表(全体)'!$CM:$CM,'調査表(全体)'!$O:$O,$ER$1,'調査表(全体)'!$Q:$Q,$A46)</f>
        <v>0</v>
      </c>
      <c r="EV46" s="167">
        <f>SUMIFS('調査表(全体)'!$CN:$CN,'調査表(全体)'!$O:$O,$ER$1,'調査表(全体)'!$Q:$Q,$A46)</f>
        <v>0</v>
      </c>
      <c r="EW46" s="168">
        <f>SUMIFS('調査表(全体)'!$CO:$CO,'調査表(全体)'!$O:$O,$ER$1,'調査表(全体)'!$Q:$Q,$A46)</f>
        <v>0</v>
      </c>
      <c r="EY46" s="124"/>
      <c r="EZ46" s="131"/>
      <c r="FA46" s="47" t="s">
        <v>247</v>
      </c>
      <c r="FB46" s="157">
        <f>SUMIFS('調査表(全体)'!$CL:$CL,'調査表(全体)'!$O:$O,$EZ$1,'調査表(全体)'!$Q:$Q,$A46)</f>
        <v>0</v>
      </c>
      <c r="FC46" s="167">
        <f>SUMIFS('調査表(全体)'!$CM:$CM,'調査表(全体)'!$O:$O,$EZ$1,'調査表(全体)'!$Q:$Q,$A46)</f>
        <v>0</v>
      </c>
      <c r="FD46" s="167">
        <f>SUMIFS('調査表(全体)'!$CN:$CN,'調査表(全体)'!$O:$O,$EZ$1,'調査表(全体)'!$Q:$Q,$A46)</f>
        <v>0</v>
      </c>
      <c r="FE46" s="168">
        <f>SUMIFS('調査表(全体)'!$CO:$CO,'調査表(全体)'!$O:$O,$EZ$1,'調査表(全体)'!$Q:$Q,$A46)</f>
        <v>0</v>
      </c>
    </row>
    <row r="47" spans="1:161" x14ac:dyDescent="0.15">
      <c r="A47" s="151">
        <v>34</v>
      </c>
      <c r="C47" s="124"/>
      <c r="D47" s="131"/>
      <c r="E47" s="47" t="s">
        <v>248</v>
      </c>
      <c r="F47" s="157">
        <f>SUMIFS('調査表(全体)'!$CL:$CL,'調査表(全体)'!$O:$O,$D$1,'調査表(全体)'!$Q:$Q,$A47)</f>
        <v>0</v>
      </c>
      <c r="G47" s="167">
        <f>SUMIFS('調査表(全体)'!$CM:$CM,'調査表(全体)'!$O:$O,$D$1,'調査表(全体)'!$Q:$Q,$A47)</f>
        <v>0</v>
      </c>
      <c r="H47" s="167">
        <f>SUMIFS('調査表(全体)'!$CN:$CN,'調査表(全体)'!$O:$O,$D$1,'調査表(全体)'!$Q:$Q,$A47)</f>
        <v>0</v>
      </c>
      <c r="I47" s="168">
        <f>SUMIFS('調査表(全体)'!$CO:$CO,'調査表(全体)'!$O:$O,$D$1,'調査表(全体)'!$Q:$Q,$A47)</f>
        <v>0</v>
      </c>
      <c r="K47" s="124"/>
      <c r="L47" s="131"/>
      <c r="M47" s="47" t="s">
        <v>248</v>
      </c>
      <c r="N47" s="157">
        <f>SUMIFS('調査表(全体)'!$CL:$CL,'調査表(全体)'!$O:$O,$L$1,'調査表(全体)'!$Q:$Q,$A47)</f>
        <v>0</v>
      </c>
      <c r="O47" s="167">
        <f>SUMIFS('調査表(全体)'!$CM:$CM,'調査表(全体)'!$O:$O,$L$1,'調査表(全体)'!$Q:$Q,$A47)</f>
        <v>0</v>
      </c>
      <c r="P47" s="167">
        <f>SUMIFS('調査表(全体)'!$CN:$CN,'調査表(全体)'!$O:$O,$L$1,'調査表(全体)'!$Q:$Q,$A47)</f>
        <v>0</v>
      </c>
      <c r="Q47" s="168">
        <f>SUMIFS('調査表(全体)'!$CO:$CO,'調査表(全体)'!$O:$O,$L$1,'調査表(全体)'!$Q:$Q,$A47)</f>
        <v>0</v>
      </c>
      <c r="R47" s="49"/>
      <c r="S47" s="124"/>
      <c r="T47" s="131"/>
      <c r="U47" s="47" t="s">
        <v>248</v>
      </c>
      <c r="V47" s="157">
        <f>SUMIFS('調査表(全体)'!$CL:$CL,'調査表(全体)'!$O:$O,$T$1,'調査表(全体)'!$Q:$Q,$A47)</f>
        <v>0</v>
      </c>
      <c r="W47" s="167">
        <f>SUMIFS('調査表(全体)'!$CM:$CM,'調査表(全体)'!$O:$O,$T$1,'調査表(全体)'!$Q:$Q,$A47)</f>
        <v>0</v>
      </c>
      <c r="X47" s="167">
        <f>SUMIFS('調査表(全体)'!$CN:$CN,'調査表(全体)'!$O:$O,$T$1,'調査表(全体)'!$Q:$Q,$A47)</f>
        <v>0</v>
      </c>
      <c r="Y47" s="168">
        <f>SUMIFS('調査表(全体)'!$CO:$CO,'調査表(全体)'!$O:$O,$T$1,'調査表(全体)'!$Q:$Q,$A47)</f>
        <v>0</v>
      </c>
      <c r="AA47" s="124"/>
      <c r="AB47" s="131"/>
      <c r="AC47" s="47" t="s">
        <v>248</v>
      </c>
      <c r="AD47" s="157">
        <f>SUMIFS('調査表(全体)'!$CL:$CL,'調査表(全体)'!$O:$O,$AB$1,'調査表(全体)'!$Q:$Q,$A47)</f>
        <v>0</v>
      </c>
      <c r="AE47" s="167">
        <f>SUMIFS('調査表(全体)'!$CM:$CM,'調査表(全体)'!$O:$O,$AB$1,'調査表(全体)'!$Q:$Q,$A47)</f>
        <v>0</v>
      </c>
      <c r="AF47" s="167">
        <f>SUMIFS('調査表(全体)'!$CN:$CN,'調査表(全体)'!$O:$O,$AB$1,'調査表(全体)'!$Q:$Q,$A47)</f>
        <v>0</v>
      </c>
      <c r="AG47" s="168">
        <f>SUMIFS('調査表(全体)'!$CO:$CO,'調査表(全体)'!$O:$O,$AB$1,'調査表(全体)'!$Q:$Q,$A47)</f>
        <v>0</v>
      </c>
      <c r="AI47" s="124"/>
      <c r="AJ47" s="131"/>
      <c r="AK47" s="47" t="s">
        <v>248</v>
      </c>
      <c r="AL47" s="157">
        <f>SUMIFS('調査表(全体)'!$CL:$CL,'調査表(全体)'!$O:$O,$AJ$1,'調査表(全体)'!$Q:$Q,$A47)</f>
        <v>0</v>
      </c>
      <c r="AM47" s="167">
        <f>SUMIFS('調査表(全体)'!$CM:$CM,'調査表(全体)'!$O:$O,$AJ$1,'調査表(全体)'!$Q:$Q,$A47)</f>
        <v>0</v>
      </c>
      <c r="AN47" s="167">
        <f>SUMIFS('調査表(全体)'!$CN:$CN,'調査表(全体)'!$O:$O,$AJ$1,'調査表(全体)'!$Q:$Q,$A47)</f>
        <v>0</v>
      </c>
      <c r="AO47" s="168">
        <f>SUMIFS('調査表(全体)'!$CO:$CO,'調査表(全体)'!$O:$O,$AJ$1,'調査表(全体)'!$Q:$Q,$A47)</f>
        <v>0</v>
      </c>
      <c r="AQ47" s="124"/>
      <c r="AR47" s="131"/>
      <c r="AS47" s="47" t="s">
        <v>248</v>
      </c>
      <c r="AT47" s="157">
        <f>SUMIFS('調査表(全体)'!$CL:$CL,'調査表(全体)'!$O:$O,$AR$1,'調査表(全体)'!$Q:$Q,$A47)</f>
        <v>0</v>
      </c>
      <c r="AU47" s="167">
        <f>SUMIFS('調査表(全体)'!$CM:$CM,'調査表(全体)'!$O:$O,$AR$1,'調査表(全体)'!$Q:$Q,$A47)</f>
        <v>0</v>
      </c>
      <c r="AV47" s="167">
        <f>SUMIFS('調査表(全体)'!$CN:$CN,'調査表(全体)'!$O:$O,$AR$1,'調査表(全体)'!$Q:$Q,$A47)</f>
        <v>0</v>
      </c>
      <c r="AW47" s="168">
        <f>SUMIFS('調査表(全体)'!$CO:$CO,'調査表(全体)'!$O:$O,$AR$1,'調査表(全体)'!$Q:$Q,$A47)</f>
        <v>0</v>
      </c>
      <c r="AY47" s="124"/>
      <c r="AZ47" s="131"/>
      <c r="BA47" s="47" t="s">
        <v>248</v>
      </c>
      <c r="BB47" s="157">
        <f>SUMIFS('調査表(全体)'!$CL:$CL,'調査表(全体)'!$O:$O,$AZ$1,'調査表(全体)'!$Q:$Q,$A47)</f>
        <v>0</v>
      </c>
      <c r="BC47" s="167">
        <f>SUMIFS('調査表(全体)'!$CM:$CM,'調査表(全体)'!$O:$O,$AZ$1,'調査表(全体)'!$Q:$Q,$A47)</f>
        <v>0</v>
      </c>
      <c r="BD47" s="167">
        <f>SUMIFS('調査表(全体)'!$CN:$CN,'調査表(全体)'!$O:$O,$AZ$1,'調査表(全体)'!$Q:$Q,$A47)</f>
        <v>0</v>
      </c>
      <c r="BE47" s="168">
        <f>SUMIFS('調査表(全体)'!$CO:$CO,'調査表(全体)'!$O:$O,$AZ$1,'調査表(全体)'!$Q:$Q,$A47)</f>
        <v>0</v>
      </c>
      <c r="BG47" s="124"/>
      <c r="BH47" s="131"/>
      <c r="BI47" s="47" t="s">
        <v>248</v>
      </c>
      <c r="BJ47" s="157">
        <f>SUMIFS('調査表(全体)'!$CL:$CL,'調査表(全体)'!$O:$O,$BH$1,'調査表(全体)'!$Q:$Q,$A47)</f>
        <v>0</v>
      </c>
      <c r="BK47" s="167">
        <f>SUMIFS('調査表(全体)'!$CM:$CM,'調査表(全体)'!$O:$O,$BH$1,'調査表(全体)'!$Q:$Q,$A47)</f>
        <v>0</v>
      </c>
      <c r="BL47" s="167">
        <f>SUMIFS('調査表(全体)'!$CN:$CN,'調査表(全体)'!$O:$O,$BH$1,'調査表(全体)'!$Q:$Q,$A47)</f>
        <v>0</v>
      </c>
      <c r="BM47" s="168">
        <f>SUMIFS('調査表(全体)'!$CO:$CO,'調査表(全体)'!$O:$O,$BH$1,'調査表(全体)'!$Q:$Q,$A47)</f>
        <v>0</v>
      </c>
      <c r="BO47" s="124"/>
      <c r="BP47" s="131"/>
      <c r="BQ47" s="47" t="s">
        <v>248</v>
      </c>
      <c r="BR47" s="157">
        <f>SUMIFS('調査表(全体)'!$CL:$CL,'調査表(全体)'!$O:$O,$BP$1,'調査表(全体)'!$Q:$Q,$A47)</f>
        <v>0</v>
      </c>
      <c r="BS47" s="167">
        <f>SUMIFS('調査表(全体)'!$CM:$CM,'調査表(全体)'!$O:$O,$BP$1,'調査表(全体)'!$Q:$Q,$A47)</f>
        <v>0</v>
      </c>
      <c r="BT47" s="167">
        <f>SUMIFS('調査表(全体)'!$CN:$CN,'調査表(全体)'!$O:$O,$BP$1,'調査表(全体)'!$Q:$Q,$A47)</f>
        <v>0</v>
      </c>
      <c r="BU47" s="168">
        <f>SUMIFS('調査表(全体)'!$CO:$CO,'調査表(全体)'!$O:$O,$BP$1,'調査表(全体)'!$Q:$Q,$A47)</f>
        <v>0</v>
      </c>
      <c r="BW47" s="124"/>
      <c r="BX47" s="131"/>
      <c r="BY47" s="47" t="s">
        <v>248</v>
      </c>
      <c r="BZ47" s="157">
        <f>SUMIFS('調査表(全体)'!$CL:$CL,'調査表(全体)'!$O:$O,$BX$1,'調査表(全体)'!$Q:$Q,$A47)</f>
        <v>0</v>
      </c>
      <c r="CA47" s="167">
        <f>SUMIFS('調査表(全体)'!$CM:$CM,'調査表(全体)'!$O:$O,$BX$1,'調査表(全体)'!$Q:$Q,$A47)</f>
        <v>0</v>
      </c>
      <c r="CB47" s="167">
        <f>SUMIFS('調査表(全体)'!$CN:$CN,'調査表(全体)'!$O:$O,$BX$1,'調査表(全体)'!$Q:$Q,$A47)</f>
        <v>0</v>
      </c>
      <c r="CC47" s="168">
        <f>SUMIFS('調査表(全体)'!$CO:$CO,'調査表(全体)'!$O:$O,$BX$1,'調査表(全体)'!$Q:$Q,$A47)</f>
        <v>0</v>
      </c>
      <c r="CE47" s="124"/>
      <c r="CF47" s="131"/>
      <c r="CG47" s="47" t="s">
        <v>248</v>
      </c>
      <c r="CH47" s="157">
        <f>SUMIFS('調査表(全体)'!$CL:$CL,'調査表(全体)'!$O:$O,$CF$1,'調査表(全体)'!$Q:$Q,$A47)</f>
        <v>0</v>
      </c>
      <c r="CI47" s="167">
        <f>SUMIFS('調査表(全体)'!$CM:$CM,'調査表(全体)'!$O:$O,$CF$1,'調査表(全体)'!$Q:$Q,$A47)</f>
        <v>0</v>
      </c>
      <c r="CJ47" s="167">
        <f>SUMIFS('調査表(全体)'!$CN:$CN,'調査表(全体)'!$O:$O,$CF$1,'調査表(全体)'!$Q:$Q,$A47)</f>
        <v>0</v>
      </c>
      <c r="CK47" s="168">
        <f>SUMIFS('調査表(全体)'!$CO:$CO,'調査表(全体)'!$O:$O,$CF$1,'調査表(全体)'!$Q:$Q,$A47)</f>
        <v>0</v>
      </c>
      <c r="CM47" s="124"/>
      <c r="CN47" s="131"/>
      <c r="CO47" s="47" t="s">
        <v>248</v>
      </c>
      <c r="CP47" s="157">
        <f>SUMIFS('調査表(全体)'!$CL:$CL,'調査表(全体)'!$O:$O,$CN$1,'調査表(全体)'!$Q:$Q,$A47)</f>
        <v>0</v>
      </c>
      <c r="CQ47" s="167">
        <f>SUMIFS('調査表(全体)'!$CM:$CM,'調査表(全体)'!$O:$O,$CN$1,'調査表(全体)'!$Q:$Q,$A47)</f>
        <v>0</v>
      </c>
      <c r="CR47" s="167">
        <f>SUMIFS('調査表(全体)'!$CN:$CN,'調査表(全体)'!$O:$O,$CN$1,'調査表(全体)'!$Q:$Q,$A47)</f>
        <v>0</v>
      </c>
      <c r="CS47" s="168">
        <f>SUMIFS('調査表(全体)'!$CO:$CO,'調査表(全体)'!$O:$O,$CN$1,'調査表(全体)'!$Q:$Q,$A47)</f>
        <v>0</v>
      </c>
      <c r="CU47" s="124"/>
      <c r="CV47" s="131"/>
      <c r="CW47" s="47" t="s">
        <v>248</v>
      </c>
      <c r="CX47" s="157">
        <f>SUMIFS('調査表(全体)'!$CL:$CL,'調査表(全体)'!$O:$O,$CV$1,'調査表(全体)'!$Q:$Q,$A47)</f>
        <v>0</v>
      </c>
      <c r="CY47" s="167">
        <f>SUMIFS('調査表(全体)'!$CM:$CM,'調査表(全体)'!$O:$O,$CV$1,'調査表(全体)'!$Q:$Q,$A47)</f>
        <v>0</v>
      </c>
      <c r="CZ47" s="167">
        <f>SUMIFS('調査表(全体)'!$CN:$CN,'調査表(全体)'!$O:$O,$CV$1,'調査表(全体)'!$Q:$Q,$A47)</f>
        <v>0</v>
      </c>
      <c r="DA47" s="168">
        <f>SUMIFS('調査表(全体)'!$CO:$CO,'調査表(全体)'!$O:$O,$CV$1,'調査表(全体)'!$Q:$Q,$A47)</f>
        <v>0</v>
      </c>
      <c r="DC47" s="124"/>
      <c r="DD47" s="131"/>
      <c r="DE47" s="47" t="s">
        <v>248</v>
      </c>
      <c r="DF47" s="157">
        <f>SUMIFS('調査表(全体)'!$CL:$CL,'調査表(全体)'!$O:$O,$DD$1,'調査表(全体)'!$Q:$Q,$A47)</f>
        <v>0</v>
      </c>
      <c r="DG47" s="167">
        <f>SUMIFS('調査表(全体)'!$CM:$CM,'調査表(全体)'!$O:$O,$DD$1,'調査表(全体)'!$Q:$Q,$A47)</f>
        <v>0</v>
      </c>
      <c r="DH47" s="167">
        <f>SUMIFS('調査表(全体)'!$CN:$CN,'調査表(全体)'!$O:$O,$DD$1,'調査表(全体)'!$Q:$Q,$A47)</f>
        <v>0</v>
      </c>
      <c r="DI47" s="168">
        <f>SUMIFS('調査表(全体)'!$CO:$CO,'調査表(全体)'!$O:$O,$DD$1,'調査表(全体)'!$Q:$Q,$A47)</f>
        <v>0</v>
      </c>
      <c r="DK47" s="124"/>
      <c r="DL47" s="131"/>
      <c r="DM47" s="47" t="s">
        <v>248</v>
      </c>
      <c r="DN47" s="157">
        <f>SUMIFS('調査表(全体)'!$CL:$CL,'調査表(全体)'!$O:$O,$DN$1,'調査表(全体)'!$Q:$Q,$A47)</f>
        <v>0</v>
      </c>
      <c r="DO47" s="167">
        <f>SUMIFS('調査表(全体)'!$CM:$CM,'調査表(全体)'!$O:$O,$DN$1,'調査表(全体)'!$Q:$Q,$A47)</f>
        <v>0</v>
      </c>
      <c r="DP47" s="167">
        <f>SUMIFS('調査表(全体)'!$CN:$CN,'調査表(全体)'!$O:$O,$DN$1,'調査表(全体)'!$Q:$Q,$A47)</f>
        <v>0</v>
      </c>
      <c r="DQ47" s="168">
        <f>SUMIFS('調査表(全体)'!$CO:$CO,'調査表(全体)'!$O:$O,$DN$1,'調査表(全体)'!$Q:$Q,$A47)</f>
        <v>0</v>
      </c>
      <c r="DS47" s="124"/>
      <c r="DT47" s="131"/>
      <c r="DU47" s="47" t="s">
        <v>248</v>
      </c>
      <c r="DV47" s="157">
        <f>SUMIFS('調査表(全体)'!$CL:$CL,'調査表(全体)'!$O:$O,$DT$1,'調査表(全体)'!$Q:$Q,$A47)</f>
        <v>0</v>
      </c>
      <c r="DW47" s="167">
        <f>SUMIFS('調査表(全体)'!$CM:$CM,'調査表(全体)'!$O:$O,$DT$1,'調査表(全体)'!$Q:$Q,$A47)</f>
        <v>0</v>
      </c>
      <c r="DX47" s="167">
        <f>SUMIFS('調査表(全体)'!$CN:$CN,'調査表(全体)'!$O:$O,$DT$1,'調査表(全体)'!$Q:$Q,$A47)</f>
        <v>0</v>
      </c>
      <c r="DY47" s="168">
        <f>SUMIFS('調査表(全体)'!$CO:$CO,'調査表(全体)'!$O:$O,$DT$1,'調査表(全体)'!$Q:$Q,$A47)</f>
        <v>0</v>
      </c>
      <c r="EA47" s="124"/>
      <c r="EB47" s="131"/>
      <c r="EC47" s="47" t="s">
        <v>248</v>
      </c>
      <c r="ED47" s="157">
        <f>SUMIFS('調査表(全体)'!$CL:$CL,'調査表(全体)'!$O:$O,$EB$1,'調査表(全体)'!$Q:$Q,$A47)</f>
        <v>0</v>
      </c>
      <c r="EE47" s="167">
        <f>SUMIFS('調査表(全体)'!$CM:$CM,'調査表(全体)'!$O:$O,$EB$1,'調査表(全体)'!$Q:$Q,$A47)</f>
        <v>0</v>
      </c>
      <c r="EF47" s="167">
        <f>SUMIFS('調査表(全体)'!$CN:$CN,'調査表(全体)'!$O:$O,$EB$1,'調査表(全体)'!$Q:$Q,$A47)</f>
        <v>0</v>
      </c>
      <c r="EG47" s="168">
        <f>SUMIFS('調査表(全体)'!$CO:$CO,'調査表(全体)'!$O:$O,$EB$1,'調査表(全体)'!$Q:$Q,$A47)</f>
        <v>0</v>
      </c>
      <c r="EI47" s="124"/>
      <c r="EJ47" s="131"/>
      <c r="EK47" s="47" t="s">
        <v>248</v>
      </c>
      <c r="EL47" s="157">
        <f>SUMIFS('調査表(全体)'!$CL:$CL,'調査表(全体)'!$O:$O,$EJ$1,'調査表(全体)'!$Q:$Q,$A47)</f>
        <v>0</v>
      </c>
      <c r="EM47" s="167">
        <f>SUMIFS('調査表(全体)'!$CM:$CM,'調査表(全体)'!$O:$O,$EJ$1,'調査表(全体)'!$Q:$Q,$A47)</f>
        <v>0</v>
      </c>
      <c r="EN47" s="167">
        <f>SUMIFS('調査表(全体)'!$CN:$CN,'調査表(全体)'!$O:$O,$EJ$1,'調査表(全体)'!$Q:$Q,$A47)</f>
        <v>0</v>
      </c>
      <c r="EO47" s="168">
        <f>SUMIFS('調査表(全体)'!$CO:$CO,'調査表(全体)'!$O:$O,$EJ$1,'調査表(全体)'!$Q:$Q,$A47)</f>
        <v>0</v>
      </c>
      <c r="EQ47" s="124"/>
      <c r="ER47" s="131"/>
      <c r="ES47" s="47" t="s">
        <v>248</v>
      </c>
      <c r="ET47" s="157">
        <f>SUMIFS('調査表(全体)'!$CL:$CL,'調査表(全体)'!$O:$O,$ER$1,'調査表(全体)'!$Q:$Q,$A47)</f>
        <v>0</v>
      </c>
      <c r="EU47" s="167">
        <f>SUMIFS('調査表(全体)'!$CM:$CM,'調査表(全体)'!$O:$O,$ER$1,'調査表(全体)'!$Q:$Q,$A47)</f>
        <v>0</v>
      </c>
      <c r="EV47" s="167">
        <f>SUMIFS('調査表(全体)'!$CN:$CN,'調査表(全体)'!$O:$O,$ER$1,'調査表(全体)'!$Q:$Q,$A47)</f>
        <v>0</v>
      </c>
      <c r="EW47" s="168">
        <f>SUMIFS('調査表(全体)'!$CO:$CO,'調査表(全体)'!$O:$O,$ER$1,'調査表(全体)'!$Q:$Q,$A47)</f>
        <v>0</v>
      </c>
      <c r="EY47" s="124"/>
      <c r="EZ47" s="131"/>
      <c r="FA47" s="47" t="s">
        <v>248</v>
      </c>
      <c r="FB47" s="157">
        <f>SUMIFS('調査表(全体)'!$CL:$CL,'調査表(全体)'!$O:$O,$EZ$1,'調査表(全体)'!$Q:$Q,$A47)</f>
        <v>0</v>
      </c>
      <c r="FC47" s="167">
        <f>SUMIFS('調査表(全体)'!$CM:$CM,'調査表(全体)'!$O:$O,$EZ$1,'調査表(全体)'!$Q:$Q,$A47)</f>
        <v>0</v>
      </c>
      <c r="FD47" s="167">
        <f>SUMIFS('調査表(全体)'!$CN:$CN,'調査表(全体)'!$O:$O,$EZ$1,'調査表(全体)'!$Q:$Q,$A47)</f>
        <v>0</v>
      </c>
      <c r="FE47" s="168">
        <f>SUMIFS('調査表(全体)'!$CO:$CO,'調査表(全体)'!$O:$O,$EZ$1,'調査表(全体)'!$Q:$Q,$A47)</f>
        <v>0</v>
      </c>
    </row>
    <row r="48" spans="1:161" x14ac:dyDescent="0.15">
      <c r="A48" s="151">
        <v>35</v>
      </c>
      <c r="C48" s="124"/>
      <c r="D48" s="131"/>
      <c r="E48" s="47" t="s">
        <v>216</v>
      </c>
      <c r="F48" s="157">
        <f>SUMIFS('調査表(全体)'!$CL:$CL,'調査表(全体)'!$O:$O,$D$1,'調査表(全体)'!$Q:$Q,$A48)</f>
        <v>0</v>
      </c>
      <c r="G48" s="167">
        <f>SUMIFS('調査表(全体)'!$CM:$CM,'調査表(全体)'!$O:$O,$D$1,'調査表(全体)'!$Q:$Q,$A48)</f>
        <v>0</v>
      </c>
      <c r="H48" s="167">
        <f>SUMIFS('調査表(全体)'!$CN:$CN,'調査表(全体)'!$O:$O,$D$1,'調査表(全体)'!$Q:$Q,$A48)</f>
        <v>0</v>
      </c>
      <c r="I48" s="168">
        <f>SUMIFS('調査表(全体)'!$CO:$CO,'調査表(全体)'!$O:$O,$D$1,'調査表(全体)'!$Q:$Q,$A48)</f>
        <v>0</v>
      </c>
      <c r="K48" s="124"/>
      <c r="L48" s="131"/>
      <c r="M48" s="47" t="s">
        <v>216</v>
      </c>
      <c r="N48" s="157">
        <f>SUMIFS('調査表(全体)'!$CL:$CL,'調査表(全体)'!$O:$O,$L$1,'調査表(全体)'!$Q:$Q,$A48)</f>
        <v>0</v>
      </c>
      <c r="O48" s="167">
        <f>SUMIFS('調査表(全体)'!$CM:$CM,'調査表(全体)'!$O:$O,$L$1,'調査表(全体)'!$Q:$Q,$A48)</f>
        <v>0</v>
      </c>
      <c r="P48" s="167">
        <f>SUMIFS('調査表(全体)'!$CN:$CN,'調査表(全体)'!$O:$O,$L$1,'調査表(全体)'!$Q:$Q,$A48)</f>
        <v>0</v>
      </c>
      <c r="Q48" s="168">
        <f>SUMIFS('調査表(全体)'!$CO:$CO,'調査表(全体)'!$O:$O,$L$1,'調査表(全体)'!$Q:$Q,$A48)</f>
        <v>0</v>
      </c>
      <c r="R48" s="49"/>
      <c r="S48" s="124"/>
      <c r="T48" s="131"/>
      <c r="U48" s="47" t="s">
        <v>216</v>
      </c>
      <c r="V48" s="157">
        <f>SUMIFS('調査表(全体)'!$CL:$CL,'調査表(全体)'!$O:$O,$T$1,'調査表(全体)'!$Q:$Q,$A48)</f>
        <v>0</v>
      </c>
      <c r="W48" s="167">
        <f>SUMIFS('調査表(全体)'!$CM:$CM,'調査表(全体)'!$O:$O,$T$1,'調査表(全体)'!$Q:$Q,$A48)</f>
        <v>0</v>
      </c>
      <c r="X48" s="167">
        <f>SUMIFS('調査表(全体)'!$CN:$CN,'調査表(全体)'!$O:$O,$T$1,'調査表(全体)'!$Q:$Q,$A48)</f>
        <v>0</v>
      </c>
      <c r="Y48" s="168">
        <f>SUMIFS('調査表(全体)'!$CO:$CO,'調査表(全体)'!$O:$O,$T$1,'調査表(全体)'!$Q:$Q,$A48)</f>
        <v>0</v>
      </c>
      <c r="AA48" s="124"/>
      <c r="AB48" s="131"/>
      <c r="AC48" s="47" t="s">
        <v>216</v>
      </c>
      <c r="AD48" s="157">
        <f>SUMIFS('調査表(全体)'!$CL:$CL,'調査表(全体)'!$O:$O,$AB$1,'調査表(全体)'!$Q:$Q,$A48)</f>
        <v>0</v>
      </c>
      <c r="AE48" s="167">
        <f>SUMIFS('調査表(全体)'!$CM:$CM,'調査表(全体)'!$O:$O,$AB$1,'調査表(全体)'!$Q:$Q,$A48)</f>
        <v>0</v>
      </c>
      <c r="AF48" s="167">
        <f>SUMIFS('調査表(全体)'!$CN:$CN,'調査表(全体)'!$O:$O,$AB$1,'調査表(全体)'!$Q:$Q,$A48)</f>
        <v>0</v>
      </c>
      <c r="AG48" s="168">
        <f>SUMIFS('調査表(全体)'!$CO:$CO,'調査表(全体)'!$O:$O,$AB$1,'調査表(全体)'!$Q:$Q,$A48)</f>
        <v>0</v>
      </c>
      <c r="AI48" s="124"/>
      <c r="AJ48" s="131"/>
      <c r="AK48" s="47" t="s">
        <v>216</v>
      </c>
      <c r="AL48" s="157">
        <f>SUMIFS('調査表(全体)'!$CL:$CL,'調査表(全体)'!$O:$O,$AJ$1,'調査表(全体)'!$Q:$Q,$A48)</f>
        <v>0</v>
      </c>
      <c r="AM48" s="167">
        <f>SUMIFS('調査表(全体)'!$CM:$CM,'調査表(全体)'!$O:$O,$AJ$1,'調査表(全体)'!$Q:$Q,$A48)</f>
        <v>0</v>
      </c>
      <c r="AN48" s="167">
        <f>SUMIFS('調査表(全体)'!$CN:$CN,'調査表(全体)'!$O:$O,$AJ$1,'調査表(全体)'!$Q:$Q,$A48)</f>
        <v>0</v>
      </c>
      <c r="AO48" s="168">
        <f>SUMIFS('調査表(全体)'!$CO:$CO,'調査表(全体)'!$O:$O,$AJ$1,'調査表(全体)'!$Q:$Q,$A48)</f>
        <v>0</v>
      </c>
      <c r="AQ48" s="124"/>
      <c r="AR48" s="131"/>
      <c r="AS48" s="47" t="s">
        <v>216</v>
      </c>
      <c r="AT48" s="157">
        <f>SUMIFS('調査表(全体)'!$CL:$CL,'調査表(全体)'!$O:$O,$AR$1,'調査表(全体)'!$Q:$Q,$A48)</f>
        <v>0</v>
      </c>
      <c r="AU48" s="167">
        <f>SUMIFS('調査表(全体)'!$CM:$CM,'調査表(全体)'!$O:$O,$AR$1,'調査表(全体)'!$Q:$Q,$A48)</f>
        <v>0</v>
      </c>
      <c r="AV48" s="167">
        <f>SUMIFS('調査表(全体)'!$CN:$CN,'調査表(全体)'!$O:$O,$AR$1,'調査表(全体)'!$Q:$Q,$A48)</f>
        <v>0</v>
      </c>
      <c r="AW48" s="168">
        <f>SUMIFS('調査表(全体)'!$CO:$CO,'調査表(全体)'!$O:$O,$AR$1,'調査表(全体)'!$Q:$Q,$A48)</f>
        <v>0</v>
      </c>
      <c r="AY48" s="124"/>
      <c r="AZ48" s="131"/>
      <c r="BA48" s="47" t="s">
        <v>216</v>
      </c>
      <c r="BB48" s="157">
        <f>SUMIFS('調査表(全体)'!$CL:$CL,'調査表(全体)'!$O:$O,$AZ$1,'調査表(全体)'!$Q:$Q,$A48)</f>
        <v>0</v>
      </c>
      <c r="BC48" s="167">
        <f>SUMIFS('調査表(全体)'!$CM:$CM,'調査表(全体)'!$O:$O,$AZ$1,'調査表(全体)'!$Q:$Q,$A48)</f>
        <v>0</v>
      </c>
      <c r="BD48" s="167">
        <f>SUMIFS('調査表(全体)'!$CN:$CN,'調査表(全体)'!$O:$O,$AZ$1,'調査表(全体)'!$Q:$Q,$A48)</f>
        <v>0</v>
      </c>
      <c r="BE48" s="168">
        <f>SUMIFS('調査表(全体)'!$CO:$CO,'調査表(全体)'!$O:$O,$AZ$1,'調査表(全体)'!$Q:$Q,$A48)</f>
        <v>0</v>
      </c>
      <c r="BG48" s="124"/>
      <c r="BH48" s="131"/>
      <c r="BI48" s="47" t="s">
        <v>216</v>
      </c>
      <c r="BJ48" s="157">
        <f>SUMIFS('調査表(全体)'!$CL:$CL,'調査表(全体)'!$O:$O,$BH$1,'調査表(全体)'!$Q:$Q,$A48)</f>
        <v>0</v>
      </c>
      <c r="BK48" s="167">
        <f>SUMIFS('調査表(全体)'!$CM:$CM,'調査表(全体)'!$O:$O,$BH$1,'調査表(全体)'!$Q:$Q,$A48)</f>
        <v>0</v>
      </c>
      <c r="BL48" s="167">
        <f>SUMIFS('調査表(全体)'!$CN:$CN,'調査表(全体)'!$O:$O,$BH$1,'調査表(全体)'!$Q:$Q,$A48)</f>
        <v>0</v>
      </c>
      <c r="BM48" s="168">
        <f>SUMIFS('調査表(全体)'!$CO:$CO,'調査表(全体)'!$O:$O,$BH$1,'調査表(全体)'!$Q:$Q,$A48)</f>
        <v>0</v>
      </c>
      <c r="BO48" s="124"/>
      <c r="BP48" s="131"/>
      <c r="BQ48" s="47" t="s">
        <v>216</v>
      </c>
      <c r="BR48" s="157">
        <f>SUMIFS('調査表(全体)'!$CL:$CL,'調査表(全体)'!$O:$O,$BP$1,'調査表(全体)'!$Q:$Q,$A48)</f>
        <v>0</v>
      </c>
      <c r="BS48" s="167">
        <f>SUMIFS('調査表(全体)'!$CM:$CM,'調査表(全体)'!$O:$O,$BP$1,'調査表(全体)'!$Q:$Q,$A48)</f>
        <v>0</v>
      </c>
      <c r="BT48" s="167">
        <f>SUMIFS('調査表(全体)'!$CN:$CN,'調査表(全体)'!$O:$O,$BP$1,'調査表(全体)'!$Q:$Q,$A48)</f>
        <v>0</v>
      </c>
      <c r="BU48" s="168">
        <f>SUMIFS('調査表(全体)'!$CO:$CO,'調査表(全体)'!$O:$O,$BP$1,'調査表(全体)'!$Q:$Q,$A48)</f>
        <v>0</v>
      </c>
      <c r="BW48" s="124"/>
      <c r="BX48" s="131"/>
      <c r="BY48" s="47" t="s">
        <v>216</v>
      </c>
      <c r="BZ48" s="157">
        <f>SUMIFS('調査表(全体)'!$CL:$CL,'調査表(全体)'!$O:$O,$BX$1,'調査表(全体)'!$Q:$Q,$A48)</f>
        <v>0</v>
      </c>
      <c r="CA48" s="167">
        <f>SUMIFS('調査表(全体)'!$CM:$CM,'調査表(全体)'!$O:$O,$BX$1,'調査表(全体)'!$Q:$Q,$A48)</f>
        <v>0</v>
      </c>
      <c r="CB48" s="167">
        <f>SUMIFS('調査表(全体)'!$CN:$CN,'調査表(全体)'!$O:$O,$BX$1,'調査表(全体)'!$Q:$Q,$A48)</f>
        <v>0</v>
      </c>
      <c r="CC48" s="168">
        <f>SUMIFS('調査表(全体)'!$CO:$CO,'調査表(全体)'!$O:$O,$BX$1,'調査表(全体)'!$Q:$Q,$A48)</f>
        <v>0</v>
      </c>
      <c r="CE48" s="124"/>
      <c r="CF48" s="131"/>
      <c r="CG48" s="47" t="s">
        <v>216</v>
      </c>
      <c r="CH48" s="157">
        <f>SUMIFS('調査表(全体)'!$CL:$CL,'調査表(全体)'!$O:$O,$CF$1,'調査表(全体)'!$Q:$Q,$A48)</f>
        <v>0</v>
      </c>
      <c r="CI48" s="167">
        <f>SUMIFS('調査表(全体)'!$CM:$CM,'調査表(全体)'!$O:$O,$CF$1,'調査表(全体)'!$Q:$Q,$A48)</f>
        <v>0</v>
      </c>
      <c r="CJ48" s="167">
        <f>SUMIFS('調査表(全体)'!$CN:$CN,'調査表(全体)'!$O:$O,$CF$1,'調査表(全体)'!$Q:$Q,$A48)</f>
        <v>0</v>
      </c>
      <c r="CK48" s="168">
        <f>SUMIFS('調査表(全体)'!$CO:$CO,'調査表(全体)'!$O:$O,$CF$1,'調査表(全体)'!$Q:$Q,$A48)</f>
        <v>0</v>
      </c>
      <c r="CM48" s="124"/>
      <c r="CN48" s="131"/>
      <c r="CO48" s="47" t="s">
        <v>216</v>
      </c>
      <c r="CP48" s="157">
        <f>SUMIFS('調査表(全体)'!$CL:$CL,'調査表(全体)'!$O:$O,$CN$1,'調査表(全体)'!$Q:$Q,$A48)</f>
        <v>0</v>
      </c>
      <c r="CQ48" s="167">
        <f>SUMIFS('調査表(全体)'!$CM:$CM,'調査表(全体)'!$O:$O,$CN$1,'調査表(全体)'!$Q:$Q,$A48)</f>
        <v>0</v>
      </c>
      <c r="CR48" s="167">
        <f>SUMIFS('調査表(全体)'!$CN:$CN,'調査表(全体)'!$O:$O,$CN$1,'調査表(全体)'!$Q:$Q,$A48)</f>
        <v>0</v>
      </c>
      <c r="CS48" s="168">
        <f>SUMIFS('調査表(全体)'!$CO:$CO,'調査表(全体)'!$O:$O,$CN$1,'調査表(全体)'!$Q:$Q,$A48)</f>
        <v>0</v>
      </c>
      <c r="CU48" s="124"/>
      <c r="CV48" s="131"/>
      <c r="CW48" s="47" t="s">
        <v>216</v>
      </c>
      <c r="CX48" s="157">
        <f>SUMIFS('調査表(全体)'!$CL:$CL,'調査表(全体)'!$O:$O,$CV$1,'調査表(全体)'!$Q:$Q,$A48)</f>
        <v>0</v>
      </c>
      <c r="CY48" s="167">
        <f>SUMIFS('調査表(全体)'!$CM:$CM,'調査表(全体)'!$O:$O,$CV$1,'調査表(全体)'!$Q:$Q,$A48)</f>
        <v>0</v>
      </c>
      <c r="CZ48" s="167">
        <f>SUMIFS('調査表(全体)'!$CN:$CN,'調査表(全体)'!$O:$O,$CV$1,'調査表(全体)'!$Q:$Q,$A48)</f>
        <v>0</v>
      </c>
      <c r="DA48" s="168">
        <f>SUMIFS('調査表(全体)'!$CO:$CO,'調査表(全体)'!$O:$O,$CV$1,'調査表(全体)'!$Q:$Q,$A48)</f>
        <v>0</v>
      </c>
      <c r="DC48" s="124"/>
      <c r="DD48" s="131"/>
      <c r="DE48" s="47" t="s">
        <v>216</v>
      </c>
      <c r="DF48" s="157">
        <f>SUMIFS('調査表(全体)'!$CL:$CL,'調査表(全体)'!$O:$O,$DD$1,'調査表(全体)'!$Q:$Q,$A48)</f>
        <v>0</v>
      </c>
      <c r="DG48" s="167">
        <f>SUMIFS('調査表(全体)'!$CM:$CM,'調査表(全体)'!$O:$O,$DD$1,'調査表(全体)'!$Q:$Q,$A48)</f>
        <v>0</v>
      </c>
      <c r="DH48" s="167">
        <f>SUMIFS('調査表(全体)'!$CN:$CN,'調査表(全体)'!$O:$O,$DD$1,'調査表(全体)'!$Q:$Q,$A48)</f>
        <v>0</v>
      </c>
      <c r="DI48" s="168">
        <f>SUMIFS('調査表(全体)'!$CO:$CO,'調査表(全体)'!$O:$O,$DD$1,'調査表(全体)'!$Q:$Q,$A48)</f>
        <v>0</v>
      </c>
      <c r="DK48" s="124"/>
      <c r="DL48" s="131"/>
      <c r="DM48" s="47" t="s">
        <v>216</v>
      </c>
      <c r="DN48" s="157">
        <f>SUMIFS('調査表(全体)'!$CL:$CL,'調査表(全体)'!$O:$O,$DN$1,'調査表(全体)'!$Q:$Q,$A48)</f>
        <v>0</v>
      </c>
      <c r="DO48" s="167">
        <f>SUMIFS('調査表(全体)'!$CM:$CM,'調査表(全体)'!$O:$O,$DN$1,'調査表(全体)'!$Q:$Q,$A48)</f>
        <v>0</v>
      </c>
      <c r="DP48" s="167">
        <f>SUMIFS('調査表(全体)'!$CN:$CN,'調査表(全体)'!$O:$O,$DN$1,'調査表(全体)'!$Q:$Q,$A48)</f>
        <v>0</v>
      </c>
      <c r="DQ48" s="168">
        <f>SUMIFS('調査表(全体)'!$CO:$CO,'調査表(全体)'!$O:$O,$DN$1,'調査表(全体)'!$Q:$Q,$A48)</f>
        <v>0</v>
      </c>
      <c r="DS48" s="124"/>
      <c r="DT48" s="131"/>
      <c r="DU48" s="47" t="s">
        <v>216</v>
      </c>
      <c r="DV48" s="157">
        <f>SUMIFS('調査表(全体)'!$CL:$CL,'調査表(全体)'!$O:$O,$DT$1,'調査表(全体)'!$Q:$Q,$A48)</f>
        <v>0</v>
      </c>
      <c r="DW48" s="167">
        <f>SUMIFS('調査表(全体)'!$CM:$CM,'調査表(全体)'!$O:$O,$DT$1,'調査表(全体)'!$Q:$Q,$A48)</f>
        <v>0</v>
      </c>
      <c r="DX48" s="167">
        <f>SUMIFS('調査表(全体)'!$CN:$CN,'調査表(全体)'!$O:$O,$DT$1,'調査表(全体)'!$Q:$Q,$A48)</f>
        <v>0</v>
      </c>
      <c r="DY48" s="168">
        <f>SUMIFS('調査表(全体)'!$CO:$CO,'調査表(全体)'!$O:$O,$DT$1,'調査表(全体)'!$Q:$Q,$A48)</f>
        <v>0</v>
      </c>
      <c r="EA48" s="124"/>
      <c r="EB48" s="131"/>
      <c r="EC48" s="47" t="s">
        <v>216</v>
      </c>
      <c r="ED48" s="157">
        <f>SUMIFS('調査表(全体)'!$CL:$CL,'調査表(全体)'!$O:$O,$EB$1,'調査表(全体)'!$Q:$Q,$A48)</f>
        <v>0</v>
      </c>
      <c r="EE48" s="167">
        <f>SUMIFS('調査表(全体)'!$CM:$CM,'調査表(全体)'!$O:$O,$EB$1,'調査表(全体)'!$Q:$Q,$A48)</f>
        <v>0</v>
      </c>
      <c r="EF48" s="167">
        <f>SUMIFS('調査表(全体)'!$CN:$CN,'調査表(全体)'!$O:$O,$EB$1,'調査表(全体)'!$Q:$Q,$A48)</f>
        <v>0</v>
      </c>
      <c r="EG48" s="168">
        <f>SUMIFS('調査表(全体)'!$CO:$CO,'調査表(全体)'!$O:$O,$EB$1,'調査表(全体)'!$Q:$Q,$A48)</f>
        <v>0</v>
      </c>
      <c r="EI48" s="124"/>
      <c r="EJ48" s="131"/>
      <c r="EK48" s="47" t="s">
        <v>216</v>
      </c>
      <c r="EL48" s="157">
        <f>SUMIFS('調査表(全体)'!$CL:$CL,'調査表(全体)'!$O:$O,$EJ$1,'調査表(全体)'!$Q:$Q,$A48)</f>
        <v>0</v>
      </c>
      <c r="EM48" s="167">
        <f>SUMIFS('調査表(全体)'!$CM:$CM,'調査表(全体)'!$O:$O,$EJ$1,'調査表(全体)'!$Q:$Q,$A48)</f>
        <v>0</v>
      </c>
      <c r="EN48" s="167">
        <f>SUMIFS('調査表(全体)'!$CN:$CN,'調査表(全体)'!$O:$O,$EJ$1,'調査表(全体)'!$Q:$Q,$A48)</f>
        <v>0</v>
      </c>
      <c r="EO48" s="168">
        <f>SUMIFS('調査表(全体)'!$CO:$CO,'調査表(全体)'!$O:$O,$EJ$1,'調査表(全体)'!$Q:$Q,$A48)</f>
        <v>0</v>
      </c>
      <c r="EQ48" s="124"/>
      <c r="ER48" s="131"/>
      <c r="ES48" s="47" t="s">
        <v>216</v>
      </c>
      <c r="ET48" s="157">
        <f>SUMIFS('調査表(全体)'!$CL:$CL,'調査表(全体)'!$O:$O,$ER$1,'調査表(全体)'!$Q:$Q,$A48)</f>
        <v>0</v>
      </c>
      <c r="EU48" s="167">
        <f>SUMIFS('調査表(全体)'!$CM:$CM,'調査表(全体)'!$O:$O,$ER$1,'調査表(全体)'!$Q:$Q,$A48)</f>
        <v>0</v>
      </c>
      <c r="EV48" s="167">
        <f>SUMIFS('調査表(全体)'!$CN:$CN,'調査表(全体)'!$O:$O,$ER$1,'調査表(全体)'!$Q:$Q,$A48)</f>
        <v>0</v>
      </c>
      <c r="EW48" s="168">
        <f>SUMIFS('調査表(全体)'!$CO:$CO,'調査表(全体)'!$O:$O,$ER$1,'調査表(全体)'!$Q:$Q,$A48)</f>
        <v>0</v>
      </c>
      <c r="EY48" s="124"/>
      <c r="EZ48" s="131"/>
      <c r="FA48" s="47" t="s">
        <v>216</v>
      </c>
      <c r="FB48" s="157">
        <f>SUMIFS('調査表(全体)'!$CL:$CL,'調査表(全体)'!$O:$O,$EZ$1,'調査表(全体)'!$Q:$Q,$A48)</f>
        <v>0</v>
      </c>
      <c r="FC48" s="167">
        <f>SUMIFS('調査表(全体)'!$CM:$CM,'調査表(全体)'!$O:$O,$EZ$1,'調査表(全体)'!$Q:$Q,$A48)</f>
        <v>0</v>
      </c>
      <c r="FD48" s="167">
        <f>SUMIFS('調査表(全体)'!$CN:$CN,'調査表(全体)'!$O:$O,$EZ$1,'調査表(全体)'!$Q:$Q,$A48)</f>
        <v>0</v>
      </c>
      <c r="FE48" s="168">
        <f>SUMIFS('調査表(全体)'!$CO:$CO,'調査表(全体)'!$O:$O,$EZ$1,'調査表(全体)'!$Q:$Q,$A48)</f>
        <v>0</v>
      </c>
    </row>
    <row r="49" spans="1:161" x14ac:dyDescent="0.15">
      <c r="A49" s="151">
        <v>36</v>
      </c>
      <c r="C49" s="124"/>
      <c r="D49" s="131"/>
      <c r="E49" s="47" t="s">
        <v>249</v>
      </c>
      <c r="F49" s="157">
        <f>SUMIFS('調査表(全体)'!$CL:$CL,'調査表(全体)'!$O:$O,$D$1,'調査表(全体)'!$Q:$Q,$A49)</f>
        <v>0</v>
      </c>
      <c r="G49" s="167">
        <f>SUMIFS('調査表(全体)'!$CM:$CM,'調査表(全体)'!$O:$O,$D$1,'調査表(全体)'!$Q:$Q,$A49)</f>
        <v>0</v>
      </c>
      <c r="H49" s="167">
        <f>SUMIFS('調査表(全体)'!$CN:$CN,'調査表(全体)'!$O:$O,$D$1,'調査表(全体)'!$Q:$Q,$A49)</f>
        <v>0</v>
      </c>
      <c r="I49" s="168">
        <f>SUMIFS('調査表(全体)'!$CO:$CO,'調査表(全体)'!$O:$O,$D$1,'調査表(全体)'!$Q:$Q,$A49)</f>
        <v>0</v>
      </c>
      <c r="K49" s="124"/>
      <c r="L49" s="131"/>
      <c r="M49" s="47" t="s">
        <v>249</v>
      </c>
      <c r="N49" s="157">
        <f>SUMIFS('調査表(全体)'!$CL:$CL,'調査表(全体)'!$O:$O,$L$1,'調査表(全体)'!$Q:$Q,$A49)</f>
        <v>0</v>
      </c>
      <c r="O49" s="167">
        <f>SUMIFS('調査表(全体)'!$CM:$CM,'調査表(全体)'!$O:$O,$L$1,'調査表(全体)'!$Q:$Q,$A49)</f>
        <v>0</v>
      </c>
      <c r="P49" s="167">
        <f>SUMIFS('調査表(全体)'!$CN:$CN,'調査表(全体)'!$O:$O,$L$1,'調査表(全体)'!$Q:$Q,$A49)</f>
        <v>0</v>
      </c>
      <c r="Q49" s="168">
        <f>SUMIFS('調査表(全体)'!$CO:$CO,'調査表(全体)'!$O:$O,$L$1,'調査表(全体)'!$Q:$Q,$A49)</f>
        <v>0</v>
      </c>
      <c r="R49" s="49"/>
      <c r="S49" s="124"/>
      <c r="T49" s="131"/>
      <c r="U49" s="47" t="s">
        <v>249</v>
      </c>
      <c r="V49" s="157">
        <f>SUMIFS('調査表(全体)'!$CL:$CL,'調査表(全体)'!$O:$O,$T$1,'調査表(全体)'!$Q:$Q,$A49)</f>
        <v>0</v>
      </c>
      <c r="W49" s="167">
        <f>SUMIFS('調査表(全体)'!$CM:$CM,'調査表(全体)'!$O:$O,$T$1,'調査表(全体)'!$Q:$Q,$A49)</f>
        <v>0</v>
      </c>
      <c r="X49" s="167">
        <f>SUMIFS('調査表(全体)'!$CN:$CN,'調査表(全体)'!$O:$O,$T$1,'調査表(全体)'!$Q:$Q,$A49)</f>
        <v>0</v>
      </c>
      <c r="Y49" s="168">
        <f>SUMIFS('調査表(全体)'!$CO:$CO,'調査表(全体)'!$O:$O,$T$1,'調査表(全体)'!$Q:$Q,$A49)</f>
        <v>0</v>
      </c>
      <c r="AA49" s="124"/>
      <c r="AB49" s="131"/>
      <c r="AC49" s="47" t="s">
        <v>249</v>
      </c>
      <c r="AD49" s="157">
        <f>SUMIFS('調査表(全体)'!$CL:$CL,'調査表(全体)'!$O:$O,$AB$1,'調査表(全体)'!$Q:$Q,$A49)</f>
        <v>0</v>
      </c>
      <c r="AE49" s="167">
        <f>SUMIFS('調査表(全体)'!$CM:$CM,'調査表(全体)'!$O:$O,$AB$1,'調査表(全体)'!$Q:$Q,$A49)</f>
        <v>0</v>
      </c>
      <c r="AF49" s="167">
        <f>SUMIFS('調査表(全体)'!$CN:$CN,'調査表(全体)'!$O:$O,$AB$1,'調査表(全体)'!$Q:$Q,$A49)</f>
        <v>0</v>
      </c>
      <c r="AG49" s="168">
        <f>SUMIFS('調査表(全体)'!$CO:$CO,'調査表(全体)'!$O:$O,$AB$1,'調査表(全体)'!$Q:$Q,$A49)</f>
        <v>0</v>
      </c>
      <c r="AI49" s="124"/>
      <c r="AJ49" s="131"/>
      <c r="AK49" s="47" t="s">
        <v>249</v>
      </c>
      <c r="AL49" s="157">
        <f>SUMIFS('調査表(全体)'!$CL:$CL,'調査表(全体)'!$O:$O,$AJ$1,'調査表(全体)'!$Q:$Q,$A49)</f>
        <v>0</v>
      </c>
      <c r="AM49" s="167">
        <f>SUMIFS('調査表(全体)'!$CM:$CM,'調査表(全体)'!$O:$O,$AJ$1,'調査表(全体)'!$Q:$Q,$A49)</f>
        <v>0</v>
      </c>
      <c r="AN49" s="167">
        <f>SUMIFS('調査表(全体)'!$CN:$CN,'調査表(全体)'!$O:$O,$AJ$1,'調査表(全体)'!$Q:$Q,$A49)</f>
        <v>0</v>
      </c>
      <c r="AO49" s="168">
        <f>SUMIFS('調査表(全体)'!$CO:$CO,'調査表(全体)'!$O:$O,$AJ$1,'調査表(全体)'!$Q:$Q,$A49)</f>
        <v>0</v>
      </c>
      <c r="AQ49" s="124"/>
      <c r="AR49" s="131"/>
      <c r="AS49" s="47" t="s">
        <v>249</v>
      </c>
      <c r="AT49" s="157">
        <f>SUMIFS('調査表(全体)'!$CL:$CL,'調査表(全体)'!$O:$O,$AR$1,'調査表(全体)'!$Q:$Q,$A49)</f>
        <v>0</v>
      </c>
      <c r="AU49" s="167">
        <f>SUMIFS('調査表(全体)'!$CM:$CM,'調査表(全体)'!$O:$O,$AR$1,'調査表(全体)'!$Q:$Q,$A49)</f>
        <v>0</v>
      </c>
      <c r="AV49" s="167">
        <f>SUMIFS('調査表(全体)'!$CN:$CN,'調査表(全体)'!$O:$O,$AR$1,'調査表(全体)'!$Q:$Q,$A49)</f>
        <v>0</v>
      </c>
      <c r="AW49" s="168">
        <f>SUMIFS('調査表(全体)'!$CO:$CO,'調査表(全体)'!$O:$O,$AR$1,'調査表(全体)'!$Q:$Q,$A49)</f>
        <v>0</v>
      </c>
      <c r="AY49" s="124"/>
      <c r="AZ49" s="131"/>
      <c r="BA49" s="47" t="s">
        <v>249</v>
      </c>
      <c r="BB49" s="157">
        <f>SUMIFS('調査表(全体)'!$CL:$CL,'調査表(全体)'!$O:$O,$AZ$1,'調査表(全体)'!$Q:$Q,$A49)</f>
        <v>0</v>
      </c>
      <c r="BC49" s="167">
        <f>SUMIFS('調査表(全体)'!$CM:$CM,'調査表(全体)'!$O:$O,$AZ$1,'調査表(全体)'!$Q:$Q,$A49)</f>
        <v>0</v>
      </c>
      <c r="BD49" s="167">
        <f>SUMIFS('調査表(全体)'!$CN:$CN,'調査表(全体)'!$O:$O,$AZ$1,'調査表(全体)'!$Q:$Q,$A49)</f>
        <v>0</v>
      </c>
      <c r="BE49" s="168">
        <f>SUMIFS('調査表(全体)'!$CO:$CO,'調査表(全体)'!$O:$O,$AZ$1,'調査表(全体)'!$Q:$Q,$A49)</f>
        <v>0</v>
      </c>
      <c r="BG49" s="124"/>
      <c r="BH49" s="131"/>
      <c r="BI49" s="47" t="s">
        <v>249</v>
      </c>
      <c r="BJ49" s="157">
        <f>SUMIFS('調査表(全体)'!$CL:$CL,'調査表(全体)'!$O:$O,$BH$1,'調査表(全体)'!$Q:$Q,$A49)</f>
        <v>0</v>
      </c>
      <c r="BK49" s="167">
        <f>SUMIFS('調査表(全体)'!$CM:$CM,'調査表(全体)'!$O:$O,$BH$1,'調査表(全体)'!$Q:$Q,$A49)</f>
        <v>0</v>
      </c>
      <c r="BL49" s="167">
        <f>SUMIFS('調査表(全体)'!$CN:$CN,'調査表(全体)'!$O:$O,$BH$1,'調査表(全体)'!$Q:$Q,$A49)</f>
        <v>0</v>
      </c>
      <c r="BM49" s="168">
        <f>SUMIFS('調査表(全体)'!$CO:$CO,'調査表(全体)'!$O:$O,$BH$1,'調査表(全体)'!$Q:$Q,$A49)</f>
        <v>0</v>
      </c>
      <c r="BO49" s="124"/>
      <c r="BP49" s="131"/>
      <c r="BQ49" s="47" t="s">
        <v>249</v>
      </c>
      <c r="BR49" s="157">
        <f>SUMIFS('調査表(全体)'!$CL:$CL,'調査表(全体)'!$O:$O,$BP$1,'調査表(全体)'!$Q:$Q,$A49)</f>
        <v>0</v>
      </c>
      <c r="BS49" s="167">
        <f>SUMIFS('調査表(全体)'!$CM:$CM,'調査表(全体)'!$O:$O,$BP$1,'調査表(全体)'!$Q:$Q,$A49)</f>
        <v>0</v>
      </c>
      <c r="BT49" s="167">
        <f>SUMIFS('調査表(全体)'!$CN:$CN,'調査表(全体)'!$O:$O,$BP$1,'調査表(全体)'!$Q:$Q,$A49)</f>
        <v>0</v>
      </c>
      <c r="BU49" s="168">
        <f>SUMIFS('調査表(全体)'!$CO:$CO,'調査表(全体)'!$O:$O,$BP$1,'調査表(全体)'!$Q:$Q,$A49)</f>
        <v>0</v>
      </c>
      <c r="BW49" s="124"/>
      <c r="BX49" s="131"/>
      <c r="BY49" s="47" t="s">
        <v>249</v>
      </c>
      <c r="BZ49" s="157">
        <f>SUMIFS('調査表(全体)'!$CL:$CL,'調査表(全体)'!$O:$O,$BX$1,'調査表(全体)'!$Q:$Q,$A49)</f>
        <v>0</v>
      </c>
      <c r="CA49" s="167">
        <f>SUMIFS('調査表(全体)'!$CM:$CM,'調査表(全体)'!$O:$O,$BX$1,'調査表(全体)'!$Q:$Q,$A49)</f>
        <v>0</v>
      </c>
      <c r="CB49" s="167">
        <f>SUMIFS('調査表(全体)'!$CN:$CN,'調査表(全体)'!$O:$O,$BX$1,'調査表(全体)'!$Q:$Q,$A49)</f>
        <v>0</v>
      </c>
      <c r="CC49" s="168">
        <f>SUMIFS('調査表(全体)'!$CO:$CO,'調査表(全体)'!$O:$O,$BX$1,'調査表(全体)'!$Q:$Q,$A49)</f>
        <v>0</v>
      </c>
      <c r="CE49" s="124"/>
      <c r="CF49" s="131"/>
      <c r="CG49" s="47" t="s">
        <v>249</v>
      </c>
      <c r="CH49" s="157">
        <f>SUMIFS('調査表(全体)'!$CL:$CL,'調査表(全体)'!$O:$O,$CF$1,'調査表(全体)'!$Q:$Q,$A49)</f>
        <v>0</v>
      </c>
      <c r="CI49" s="167">
        <f>SUMIFS('調査表(全体)'!$CM:$CM,'調査表(全体)'!$O:$O,$CF$1,'調査表(全体)'!$Q:$Q,$A49)</f>
        <v>0</v>
      </c>
      <c r="CJ49" s="167">
        <f>SUMIFS('調査表(全体)'!$CN:$CN,'調査表(全体)'!$O:$O,$CF$1,'調査表(全体)'!$Q:$Q,$A49)</f>
        <v>0</v>
      </c>
      <c r="CK49" s="168">
        <f>SUMIFS('調査表(全体)'!$CO:$CO,'調査表(全体)'!$O:$O,$CF$1,'調査表(全体)'!$Q:$Q,$A49)</f>
        <v>0</v>
      </c>
      <c r="CM49" s="124"/>
      <c r="CN49" s="131"/>
      <c r="CO49" s="47" t="s">
        <v>249</v>
      </c>
      <c r="CP49" s="157">
        <f>SUMIFS('調査表(全体)'!$CL:$CL,'調査表(全体)'!$O:$O,$CN$1,'調査表(全体)'!$Q:$Q,$A49)</f>
        <v>0</v>
      </c>
      <c r="CQ49" s="167">
        <f>SUMIFS('調査表(全体)'!$CM:$CM,'調査表(全体)'!$O:$O,$CN$1,'調査表(全体)'!$Q:$Q,$A49)</f>
        <v>0</v>
      </c>
      <c r="CR49" s="167">
        <f>SUMIFS('調査表(全体)'!$CN:$CN,'調査表(全体)'!$O:$O,$CN$1,'調査表(全体)'!$Q:$Q,$A49)</f>
        <v>0</v>
      </c>
      <c r="CS49" s="168">
        <f>SUMIFS('調査表(全体)'!$CO:$CO,'調査表(全体)'!$O:$O,$CN$1,'調査表(全体)'!$Q:$Q,$A49)</f>
        <v>0</v>
      </c>
      <c r="CU49" s="124"/>
      <c r="CV49" s="131"/>
      <c r="CW49" s="47" t="s">
        <v>249</v>
      </c>
      <c r="CX49" s="157">
        <f>SUMIFS('調査表(全体)'!$CL:$CL,'調査表(全体)'!$O:$O,$CV$1,'調査表(全体)'!$Q:$Q,$A49)</f>
        <v>0</v>
      </c>
      <c r="CY49" s="167">
        <f>SUMIFS('調査表(全体)'!$CM:$CM,'調査表(全体)'!$O:$O,$CV$1,'調査表(全体)'!$Q:$Q,$A49)</f>
        <v>0</v>
      </c>
      <c r="CZ49" s="167">
        <f>SUMIFS('調査表(全体)'!$CN:$CN,'調査表(全体)'!$O:$O,$CV$1,'調査表(全体)'!$Q:$Q,$A49)</f>
        <v>0</v>
      </c>
      <c r="DA49" s="168">
        <f>SUMIFS('調査表(全体)'!$CO:$CO,'調査表(全体)'!$O:$O,$CV$1,'調査表(全体)'!$Q:$Q,$A49)</f>
        <v>0</v>
      </c>
      <c r="DC49" s="124"/>
      <c r="DD49" s="131"/>
      <c r="DE49" s="47" t="s">
        <v>249</v>
      </c>
      <c r="DF49" s="157">
        <f>SUMIFS('調査表(全体)'!$CL:$CL,'調査表(全体)'!$O:$O,$DD$1,'調査表(全体)'!$Q:$Q,$A49)</f>
        <v>0</v>
      </c>
      <c r="DG49" s="167">
        <f>SUMIFS('調査表(全体)'!$CM:$CM,'調査表(全体)'!$O:$O,$DD$1,'調査表(全体)'!$Q:$Q,$A49)</f>
        <v>0</v>
      </c>
      <c r="DH49" s="167">
        <f>SUMIFS('調査表(全体)'!$CN:$CN,'調査表(全体)'!$O:$O,$DD$1,'調査表(全体)'!$Q:$Q,$A49)</f>
        <v>0</v>
      </c>
      <c r="DI49" s="168">
        <f>SUMIFS('調査表(全体)'!$CO:$CO,'調査表(全体)'!$O:$O,$DD$1,'調査表(全体)'!$Q:$Q,$A49)</f>
        <v>0</v>
      </c>
      <c r="DK49" s="124"/>
      <c r="DL49" s="131"/>
      <c r="DM49" s="47" t="s">
        <v>249</v>
      </c>
      <c r="DN49" s="157">
        <f>SUMIFS('調査表(全体)'!$CL:$CL,'調査表(全体)'!$O:$O,$DN$1,'調査表(全体)'!$Q:$Q,$A49)</f>
        <v>0</v>
      </c>
      <c r="DO49" s="167">
        <f>SUMIFS('調査表(全体)'!$CM:$CM,'調査表(全体)'!$O:$O,$DN$1,'調査表(全体)'!$Q:$Q,$A49)</f>
        <v>0</v>
      </c>
      <c r="DP49" s="167">
        <f>SUMIFS('調査表(全体)'!$CN:$CN,'調査表(全体)'!$O:$O,$DN$1,'調査表(全体)'!$Q:$Q,$A49)</f>
        <v>0</v>
      </c>
      <c r="DQ49" s="168">
        <f>SUMIFS('調査表(全体)'!$CO:$CO,'調査表(全体)'!$O:$O,$DN$1,'調査表(全体)'!$Q:$Q,$A49)</f>
        <v>0</v>
      </c>
      <c r="DS49" s="124"/>
      <c r="DT49" s="131"/>
      <c r="DU49" s="47" t="s">
        <v>249</v>
      </c>
      <c r="DV49" s="157">
        <f>SUMIFS('調査表(全体)'!$CL:$CL,'調査表(全体)'!$O:$O,$DT$1,'調査表(全体)'!$Q:$Q,$A49)</f>
        <v>0</v>
      </c>
      <c r="DW49" s="167">
        <f>SUMIFS('調査表(全体)'!$CM:$CM,'調査表(全体)'!$O:$O,$DT$1,'調査表(全体)'!$Q:$Q,$A49)</f>
        <v>0</v>
      </c>
      <c r="DX49" s="167">
        <f>SUMIFS('調査表(全体)'!$CN:$CN,'調査表(全体)'!$O:$O,$DT$1,'調査表(全体)'!$Q:$Q,$A49)</f>
        <v>0</v>
      </c>
      <c r="DY49" s="168">
        <f>SUMIFS('調査表(全体)'!$CO:$CO,'調査表(全体)'!$O:$O,$DT$1,'調査表(全体)'!$Q:$Q,$A49)</f>
        <v>0</v>
      </c>
      <c r="EA49" s="124"/>
      <c r="EB49" s="131"/>
      <c r="EC49" s="47" t="s">
        <v>249</v>
      </c>
      <c r="ED49" s="157">
        <f>SUMIFS('調査表(全体)'!$CL:$CL,'調査表(全体)'!$O:$O,$EB$1,'調査表(全体)'!$Q:$Q,$A49)</f>
        <v>0</v>
      </c>
      <c r="EE49" s="167">
        <f>SUMIFS('調査表(全体)'!$CM:$CM,'調査表(全体)'!$O:$O,$EB$1,'調査表(全体)'!$Q:$Q,$A49)</f>
        <v>0</v>
      </c>
      <c r="EF49" s="167">
        <f>SUMIFS('調査表(全体)'!$CN:$CN,'調査表(全体)'!$O:$O,$EB$1,'調査表(全体)'!$Q:$Q,$A49)</f>
        <v>0</v>
      </c>
      <c r="EG49" s="168">
        <f>SUMIFS('調査表(全体)'!$CO:$CO,'調査表(全体)'!$O:$O,$EB$1,'調査表(全体)'!$Q:$Q,$A49)</f>
        <v>0</v>
      </c>
      <c r="EI49" s="124"/>
      <c r="EJ49" s="131"/>
      <c r="EK49" s="47" t="s">
        <v>249</v>
      </c>
      <c r="EL49" s="157">
        <f>SUMIFS('調査表(全体)'!$CL:$CL,'調査表(全体)'!$O:$O,$EJ$1,'調査表(全体)'!$Q:$Q,$A49)</f>
        <v>0</v>
      </c>
      <c r="EM49" s="167">
        <f>SUMIFS('調査表(全体)'!$CM:$CM,'調査表(全体)'!$O:$O,$EJ$1,'調査表(全体)'!$Q:$Q,$A49)</f>
        <v>0</v>
      </c>
      <c r="EN49" s="167">
        <f>SUMIFS('調査表(全体)'!$CN:$CN,'調査表(全体)'!$O:$O,$EJ$1,'調査表(全体)'!$Q:$Q,$A49)</f>
        <v>0</v>
      </c>
      <c r="EO49" s="168">
        <f>SUMIFS('調査表(全体)'!$CO:$CO,'調査表(全体)'!$O:$O,$EJ$1,'調査表(全体)'!$Q:$Q,$A49)</f>
        <v>0</v>
      </c>
      <c r="EQ49" s="124"/>
      <c r="ER49" s="131"/>
      <c r="ES49" s="47" t="s">
        <v>249</v>
      </c>
      <c r="ET49" s="157">
        <f>SUMIFS('調査表(全体)'!$CL:$CL,'調査表(全体)'!$O:$O,$ER$1,'調査表(全体)'!$Q:$Q,$A49)</f>
        <v>0</v>
      </c>
      <c r="EU49" s="167">
        <f>SUMIFS('調査表(全体)'!$CM:$CM,'調査表(全体)'!$O:$O,$ER$1,'調査表(全体)'!$Q:$Q,$A49)</f>
        <v>0</v>
      </c>
      <c r="EV49" s="167">
        <f>SUMIFS('調査表(全体)'!$CN:$CN,'調査表(全体)'!$O:$O,$ER$1,'調査表(全体)'!$Q:$Q,$A49)</f>
        <v>0</v>
      </c>
      <c r="EW49" s="168">
        <f>SUMIFS('調査表(全体)'!$CO:$CO,'調査表(全体)'!$O:$O,$ER$1,'調査表(全体)'!$Q:$Q,$A49)</f>
        <v>0</v>
      </c>
      <c r="EY49" s="124"/>
      <c r="EZ49" s="131"/>
      <c r="FA49" s="47" t="s">
        <v>249</v>
      </c>
      <c r="FB49" s="157">
        <f>SUMIFS('調査表(全体)'!$CL:$CL,'調査表(全体)'!$O:$O,$EZ$1,'調査表(全体)'!$Q:$Q,$A49)</f>
        <v>0</v>
      </c>
      <c r="FC49" s="167">
        <f>SUMIFS('調査表(全体)'!$CM:$CM,'調査表(全体)'!$O:$O,$EZ$1,'調査表(全体)'!$Q:$Q,$A49)</f>
        <v>0</v>
      </c>
      <c r="FD49" s="167">
        <f>SUMIFS('調査表(全体)'!$CN:$CN,'調査表(全体)'!$O:$O,$EZ$1,'調査表(全体)'!$Q:$Q,$A49)</f>
        <v>0</v>
      </c>
      <c r="FE49" s="168">
        <f>SUMIFS('調査表(全体)'!$CO:$CO,'調査表(全体)'!$O:$O,$EZ$1,'調査表(全体)'!$Q:$Q,$A49)</f>
        <v>0</v>
      </c>
    </row>
    <row r="50" spans="1:161" x14ac:dyDescent="0.15">
      <c r="A50" s="151">
        <v>37</v>
      </c>
      <c r="C50" s="124"/>
      <c r="D50" s="131"/>
      <c r="E50" s="47" t="s">
        <v>250</v>
      </c>
      <c r="F50" s="157">
        <f>SUMIFS('調査表(全体)'!$CL:$CL,'調査表(全体)'!$O:$O,$D$1,'調査表(全体)'!$Q:$Q,$A50)</f>
        <v>0</v>
      </c>
      <c r="G50" s="167">
        <f>SUMIFS('調査表(全体)'!$CM:$CM,'調査表(全体)'!$O:$O,$D$1,'調査表(全体)'!$Q:$Q,$A50)</f>
        <v>0</v>
      </c>
      <c r="H50" s="167">
        <f>SUMIFS('調査表(全体)'!$CN:$CN,'調査表(全体)'!$O:$O,$D$1,'調査表(全体)'!$Q:$Q,$A50)</f>
        <v>0</v>
      </c>
      <c r="I50" s="168">
        <f>SUMIFS('調査表(全体)'!$CO:$CO,'調査表(全体)'!$O:$O,$D$1,'調査表(全体)'!$Q:$Q,$A50)</f>
        <v>0</v>
      </c>
      <c r="K50" s="124"/>
      <c r="L50" s="131"/>
      <c r="M50" s="47" t="s">
        <v>250</v>
      </c>
      <c r="N50" s="157">
        <f>SUMIFS('調査表(全体)'!$CL:$CL,'調査表(全体)'!$O:$O,$L$1,'調査表(全体)'!$Q:$Q,$A50)</f>
        <v>0</v>
      </c>
      <c r="O50" s="167">
        <f>SUMIFS('調査表(全体)'!$CM:$CM,'調査表(全体)'!$O:$O,$L$1,'調査表(全体)'!$Q:$Q,$A50)</f>
        <v>0</v>
      </c>
      <c r="P50" s="167">
        <f>SUMIFS('調査表(全体)'!$CN:$CN,'調査表(全体)'!$O:$O,$L$1,'調査表(全体)'!$Q:$Q,$A50)</f>
        <v>0</v>
      </c>
      <c r="Q50" s="168">
        <f>SUMIFS('調査表(全体)'!$CO:$CO,'調査表(全体)'!$O:$O,$L$1,'調査表(全体)'!$Q:$Q,$A50)</f>
        <v>0</v>
      </c>
      <c r="R50" s="49"/>
      <c r="S50" s="124"/>
      <c r="T50" s="131"/>
      <c r="U50" s="47" t="s">
        <v>250</v>
      </c>
      <c r="V50" s="157">
        <f>SUMIFS('調査表(全体)'!$CL:$CL,'調査表(全体)'!$O:$O,$T$1,'調査表(全体)'!$Q:$Q,$A50)</f>
        <v>0</v>
      </c>
      <c r="W50" s="167">
        <f>SUMIFS('調査表(全体)'!$CM:$CM,'調査表(全体)'!$O:$O,$T$1,'調査表(全体)'!$Q:$Q,$A50)</f>
        <v>0</v>
      </c>
      <c r="X50" s="167">
        <f>SUMIFS('調査表(全体)'!$CN:$CN,'調査表(全体)'!$O:$O,$T$1,'調査表(全体)'!$Q:$Q,$A50)</f>
        <v>0</v>
      </c>
      <c r="Y50" s="168">
        <f>SUMIFS('調査表(全体)'!$CO:$CO,'調査表(全体)'!$O:$O,$T$1,'調査表(全体)'!$Q:$Q,$A50)</f>
        <v>0</v>
      </c>
      <c r="AA50" s="124"/>
      <c r="AB50" s="131"/>
      <c r="AC50" s="47" t="s">
        <v>250</v>
      </c>
      <c r="AD50" s="157">
        <f>SUMIFS('調査表(全体)'!$CL:$CL,'調査表(全体)'!$O:$O,$AB$1,'調査表(全体)'!$Q:$Q,$A50)</f>
        <v>0</v>
      </c>
      <c r="AE50" s="167">
        <f>SUMIFS('調査表(全体)'!$CM:$CM,'調査表(全体)'!$O:$O,$AB$1,'調査表(全体)'!$Q:$Q,$A50)</f>
        <v>0</v>
      </c>
      <c r="AF50" s="167">
        <f>SUMIFS('調査表(全体)'!$CN:$CN,'調査表(全体)'!$O:$O,$AB$1,'調査表(全体)'!$Q:$Q,$A50)</f>
        <v>0</v>
      </c>
      <c r="AG50" s="168">
        <f>SUMIFS('調査表(全体)'!$CO:$CO,'調査表(全体)'!$O:$O,$AB$1,'調査表(全体)'!$Q:$Q,$A50)</f>
        <v>0</v>
      </c>
      <c r="AI50" s="124"/>
      <c r="AJ50" s="131"/>
      <c r="AK50" s="47" t="s">
        <v>250</v>
      </c>
      <c r="AL50" s="157">
        <f>SUMIFS('調査表(全体)'!$CL:$CL,'調査表(全体)'!$O:$O,$AJ$1,'調査表(全体)'!$Q:$Q,$A50)</f>
        <v>0</v>
      </c>
      <c r="AM50" s="167">
        <f>SUMIFS('調査表(全体)'!$CM:$CM,'調査表(全体)'!$O:$O,$AJ$1,'調査表(全体)'!$Q:$Q,$A50)</f>
        <v>0</v>
      </c>
      <c r="AN50" s="167">
        <f>SUMIFS('調査表(全体)'!$CN:$CN,'調査表(全体)'!$O:$O,$AJ$1,'調査表(全体)'!$Q:$Q,$A50)</f>
        <v>0</v>
      </c>
      <c r="AO50" s="168">
        <f>SUMIFS('調査表(全体)'!$CO:$CO,'調査表(全体)'!$O:$O,$AJ$1,'調査表(全体)'!$Q:$Q,$A50)</f>
        <v>0</v>
      </c>
      <c r="AQ50" s="124"/>
      <c r="AR50" s="131"/>
      <c r="AS50" s="47" t="s">
        <v>250</v>
      </c>
      <c r="AT50" s="157">
        <f>SUMIFS('調査表(全体)'!$CL:$CL,'調査表(全体)'!$O:$O,$AR$1,'調査表(全体)'!$Q:$Q,$A50)</f>
        <v>0</v>
      </c>
      <c r="AU50" s="167">
        <f>SUMIFS('調査表(全体)'!$CM:$CM,'調査表(全体)'!$O:$O,$AR$1,'調査表(全体)'!$Q:$Q,$A50)</f>
        <v>0</v>
      </c>
      <c r="AV50" s="167">
        <f>SUMIFS('調査表(全体)'!$CN:$CN,'調査表(全体)'!$O:$O,$AR$1,'調査表(全体)'!$Q:$Q,$A50)</f>
        <v>0</v>
      </c>
      <c r="AW50" s="168">
        <f>SUMIFS('調査表(全体)'!$CO:$CO,'調査表(全体)'!$O:$O,$AR$1,'調査表(全体)'!$Q:$Q,$A50)</f>
        <v>0</v>
      </c>
      <c r="AY50" s="124"/>
      <c r="AZ50" s="131"/>
      <c r="BA50" s="47" t="s">
        <v>250</v>
      </c>
      <c r="BB50" s="157">
        <f>SUMIFS('調査表(全体)'!$CL:$CL,'調査表(全体)'!$O:$O,$AZ$1,'調査表(全体)'!$Q:$Q,$A50)</f>
        <v>0</v>
      </c>
      <c r="BC50" s="167">
        <f>SUMIFS('調査表(全体)'!$CM:$CM,'調査表(全体)'!$O:$O,$AZ$1,'調査表(全体)'!$Q:$Q,$A50)</f>
        <v>0</v>
      </c>
      <c r="BD50" s="167">
        <f>SUMIFS('調査表(全体)'!$CN:$CN,'調査表(全体)'!$O:$O,$AZ$1,'調査表(全体)'!$Q:$Q,$A50)</f>
        <v>0</v>
      </c>
      <c r="BE50" s="168">
        <f>SUMIFS('調査表(全体)'!$CO:$CO,'調査表(全体)'!$O:$O,$AZ$1,'調査表(全体)'!$Q:$Q,$A50)</f>
        <v>0</v>
      </c>
      <c r="BG50" s="124"/>
      <c r="BH50" s="131"/>
      <c r="BI50" s="47" t="s">
        <v>250</v>
      </c>
      <c r="BJ50" s="157">
        <f>SUMIFS('調査表(全体)'!$CL:$CL,'調査表(全体)'!$O:$O,$BH$1,'調査表(全体)'!$Q:$Q,$A50)</f>
        <v>0</v>
      </c>
      <c r="BK50" s="167">
        <f>SUMIFS('調査表(全体)'!$CM:$CM,'調査表(全体)'!$O:$O,$BH$1,'調査表(全体)'!$Q:$Q,$A50)</f>
        <v>0</v>
      </c>
      <c r="BL50" s="167">
        <f>SUMIFS('調査表(全体)'!$CN:$CN,'調査表(全体)'!$O:$O,$BH$1,'調査表(全体)'!$Q:$Q,$A50)</f>
        <v>0</v>
      </c>
      <c r="BM50" s="168">
        <f>SUMIFS('調査表(全体)'!$CO:$CO,'調査表(全体)'!$O:$O,$BH$1,'調査表(全体)'!$Q:$Q,$A50)</f>
        <v>0</v>
      </c>
      <c r="BO50" s="124"/>
      <c r="BP50" s="131"/>
      <c r="BQ50" s="47" t="s">
        <v>250</v>
      </c>
      <c r="BR50" s="157">
        <f>SUMIFS('調査表(全体)'!$CL:$CL,'調査表(全体)'!$O:$O,$BP$1,'調査表(全体)'!$Q:$Q,$A50)</f>
        <v>0</v>
      </c>
      <c r="BS50" s="167">
        <f>SUMIFS('調査表(全体)'!$CM:$CM,'調査表(全体)'!$O:$O,$BP$1,'調査表(全体)'!$Q:$Q,$A50)</f>
        <v>0</v>
      </c>
      <c r="BT50" s="167">
        <f>SUMIFS('調査表(全体)'!$CN:$CN,'調査表(全体)'!$O:$O,$BP$1,'調査表(全体)'!$Q:$Q,$A50)</f>
        <v>0</v>
      </c>
      <c r="BU50" s="168">
        <f>SUMIFS('調査表(全体)'!$CO:$CO,'調査表(全体)'!$O:$O,$BP$1,'調査表(全体)'!$Q:$Q,$A50)</f>
        <v>0</v>
      </c>
      <c r="BW50" s="124"/>
      <c r="BX50" s="131"/>
      <c r="BY50" s="47" t="s">
        <v>250</v>
      </c>
      <c r="BZ50" s="157">
        <f>SUMIFS('調査表(全体)'!$CL:$CL,'調査表(全体)'!$O:$O,$BX$1,'調査表(全体)'!$Q:$Q,$A50)</f>
        <v>0</v>
      </c>
      <c r="CA50" s="167">
        <f>SUMIFS('調査表(全体)'!$CM:$CM,'調査表(全体)'!$O:$O,$BX$1,'調査表(全体)'!$Q:$Q,$A50)</f>
        <v>0</v>
      </c>
      <c r="CB50" s="167">
        <f>SUMIFS('調査表(全体)'!$CN:$CN,'調査表(全体)'!$O:$O,$BX$1,'調査表(全体)'!$Q:$Q,$A50)</f>
        <v>0</v>
      </c>
      <c r="CC50" s="168">
        <f>SUMIFS('調査表(全体)'!$CO:$CO,'調査表(全体)'!$O:$O,$BX$1,'調査表(全体)'!$Q:$Q,$A50)</f>
        <v>0</v>
      </c>
      <c r="CE50" s="124"/>
      <c r="CF50" s="131"/>
      <c r="CG50" s="47" t="s">
        <v>250</v>
      </c>
      <c r="CH50" s="157">
        <f>SUMIFS('調査表(全体)'!$CL:$CL,'調査表(全体)'!$O:$O,$CF$1,'調査表(全体)'!$Q:$Q,$A50)</f>
        <v>0</v>
      </c>
      <c r="CI50" s="167">
        <f>SUMIFS('調査表(全体)'!$CM:$CM,'調査表(全体)'!$O:$O,$CF$1,'調査表(全体)'!$Q:$Q,$A50)</f>
        <v>0</v>
      </c>
      <c r="CJ50" s="167">
        <f>SUMIFS('調査表(全体)'!$CN:$CN,'調査表(全体)'!$O:$O,$CF$1,'調査表(全体)'!$Q:$Q,$A50)</f>
        <v>0</v>
      </c>
      <c r="CK50" s="168">
        <f>SUMIFS('調査表(全体)'!$CO:$CO,'調査表(全体)'!$O:$O,$CF$1,'調査表(全体)'!$Q:$Q,$A50)</f>
        <v>0</v>
      </c>
      <c r="CM50" s="124"/>
      <c r="CN50" s="131"/>
      <c r="CO50" s="47" t="s">
        <v>250</v>
      </c>
      <c r="CP50" s="157">
        <f>SUMIFS('調査表(全体)'!$CL:$CL,'調査表(全体)'!$O:$O,$CN$1,'調査表(全体)'!$Q:$Q,$A50)</f>
        <v>0</v>
      </c>
      <c r="CQ50" s="167">
        <f>SUMIFS('調査表(全体)'!$CM:$CM,'調査表(全体)'!$O:$O,$CN$1,'調査表(全体)'!$Q:$Q,$A50)</f>
        <v>0</v>
      </c>
      <c r="CR50" s="167">
        <f>SUMIFS('調査表(全体)'!$CN:$CN,'調査表(全体)'!$O:$O,$CN$1,'調査表(全体)'!$Q:$Q,$A50)</f>
        <v>0</v>
      </c>
      <c r="CS50" s="168">
        <f>SUMIFS('調査表(全体)'!$CO:$CO,'調査表(全体)'!$O:$O,$CN$1,'調査表(全体)'!$Q:$Q,$A50)</f>
        <v>0</v>
      </c>
      <c r="CU50" s="124"/>
      <c r="CV50" s="131"/>
      <c r="CW50" s="47" t="s">
        <v>250</v>
      </c>
      <c r="CX50" s="157">
        <f>SUMIFS('調査表(全体)'!$CL:$CL,'調査表(全体)'!$O:$O,$CV$1,'調査表(全体)'!$Q:$Q,$A50)</f>
        <v>0</v>
      </c>
      <c r="CY50" s="167">
        <f>SUMIFS('調査表(全体)'!$CM:$CM,'調査表(全体)'!$O:$O,$CV$1,'調査表(全体)'!$Q:$Q,$A50)</f>
        <v>0</v>
      </c>
      <c r="CZ50" s="167">
        <f>SUMIFS('調査表(全体)'!$CN:$CN,'調査表(全体)'!$O:$O,$CV$1,'調査表(全体)'!$Q:$Q,$A50)</f>
        <v>0</v>
      </c>
      <c r="DA50" s="168">
        <f>SUMIFS('調査表(全体)'!$CO:$CO,'調査表(全体)'!$O:$O,$CV$1,'調査表(全体)'!$Q:$Q,$A50)</f>
        <v>0</v>
      </c>
      <c r="DC50" s="124"/>
      <c r="DD50" s="131"/>
      <c r="DE50" s="47" t="s">
        <v>250</v>
      </c>
      <c r="DF50" s="157">
        <f>SUMIFS('調査表(全体)'!$CL:$CL,'調査表(全体)'!$O:$O,$DD$1,'調査表(全体)'!$Q:$Q,$A50)</f>
        <v>0</v>
      </c>
      <c r="DG50" s="167">
        <f>SUMIFS('調査表(全体)'!$CM:$CM,'調査表(全体)'!$O:$O,$DD$1,'調査表(全体)'!$Q:$Q,$A50)</f>
        <v>0</v>
      </c>
      <c r="DH50" s="167">
        <f>SUMIFS('調査表(全体)'!$CN:$CN,'調査表(全体)'!$O:$O,$DD$1,'調査表(全体)'!$Q:$Q,$A50)</f>
        <v>0</v>
      </c>
      <c r="DI50" s="168">
        <f>SUMIFS('調査表(全体)'!$CO:$CO,'調査表(全体)'!$O:$O,$DD$1,'調査表(全体)'!$Q:$Q,$A50)</f>
        <v>0</v>
      </c>
      <c r="DK50" s="124"/>
      <c r="DL50" s="131"/>
      <c r="DM50" s="47" t="s">
        <v>250</v>
      </c>
      <c r="DN50" s="157">
        <f>SUMIFS('調査表(全体)'!$CL:$CL,'調査表(全体)'!$O:$O,$DN$1,'調査表(全体)'!$Q:$Q,$A50)</f>
        <v>0</v>
      </c>
      <c r="DO50" s="167">
        <f>SUMIFS('調査表(全体)'!$CM:$CM,'調査表(全体)'!$O:$O,$DN$1,'調査表(全体)'!$Q:$Q,$A50)</f>
        <v>0</v>
      </c>
      <c r="DP50" s="167">
        <f>SUMIFS('調査表(全体)'!$CN:$CN,'調査表(全体)'!$O:$O,$DN$1,'調査表(全体)'!$Q:$Q,$A50)</f>
        <v>0</v>
      </c>
      <c r="DQ50" s="168">
        <f>SUMIFS('調査表(全体)'!$CO:$CO,'調査表(全体)'!$O:$O,$DN$1,'調査表(全体)'!$Q:$Q,$A50)</f>
        <v>0</v>
      </c>
      <c r="DS50" s="124"/>
      <c r="DT50" s="131"/>
      <c r="DU50" s="47" t="s">
        <v>250</v>
      </c>
      <c r="DV50" s="157">
        <f>SUMIFS('調査表(全体)'!$CL:$CL,'調査表(全体)'!$O:$O,$DT$1,'調査表(全体)'!$Q:$Q,$A50)</f>
        <v>0</v>
      </c>
      <c r="DW50" s="167">
        <f>SUMIFS('調査表(全体)'!$CM:$CM,'調査表(全体)'!$O:$O,$DT$1,'調査表(全体)'!$Q:$Q,$A50)</f>
        <v>0</v>
      </c>
      <c r="DX50" s="167">
        <f>SUMIFS('調査表(全体)'!$CN:$CN,'調査表(全体)'!$O:$O,$DT$1,'調査表(全体)'!$Q:$Q,$A50)</f>
        <v>0</v>
      </c>
      <c r="DY50" s="168">
        <f>SUMIFS('調査表(全体)'!$CO:$CO,'調査表(全体)'!$O:$O,$DT$1,'調査表(全体)'!$Q:$Q,$A50)</f>
        <v>0</v>
      </c>
      <c r="EA50" s="124"/>
      <c r="EB50" s="131"/>
      <c r="EC50" s="47" t="s">
        <v>250</v>
      </c>
      <c r="ED50" s="157">
        <f>SUMIFS('調査表(全体)'!$CL:$CL,'調査表(全体)'!$O:$O,$EB$1,'調査表(全体)'!$Q:$Q,$A50)</f>
        <v>0</v>
      </c>
      <c r="EE50" s="167">
        <f>SUMIFS('調査表(全体)'!$CM:$CM,'調査表(全体)'!$O:$O,$EB$1,'調査表(全体)'!$Q:$Q,$A50)</f>
        <v>0</v>
      </c>
      <c r="EF50" s="167">
        <f>SUMIFS('調査表(全体)'!$CN:$CN,'調査表(全体)'!$O:$O,$EB$1,'調査表(全体)'!$Q:$Q,$A50)</f>
        <v>0</v>
      </c>
      <c r="EG50" s="168">
        <f>SUMIFS('調査表(全体)'!$CO:$CO,'調査表(全体)'!$O:$O,$EB$1,'調査表(全体)'!$Q:$Q,$A50)</f>
        <v>0</v>
      </c>
      <c r="EI50" s="124"/>
      <c r="EJ50" s="131"/>
      <c r="EK50" s="47" t="s">
        <v>250</v>
      </c>
      <c r="EL50" s="157">
        <f>SUMIFS('調査表(全体)'!$CL:$CL,'調査表(全体)'!$O:$O,$EJ$1,'調査表(全体)'!$Q:$Q,$A50)</f>
        <v>0</v>
      </c>
      <c r="EM50" s="167">
        <f>SUMIFS('調査表(全体)'!$CM:$CM,'調査表(全体)'!$O:$O,$EJ$1,'調査表(全体)'!$Q:$Q,$A50)</f>
        <v>0</v>
      </c>
      <c r="EN50" s="167">
        <f>SUMIFS('調査表(全体)'!$CN:$CN,'調査表(全体)'!$O:$O,$EJ$1,'調査表(全体)'!$Q:$Q,$A50)</f>
        <v>0</v>
      </c>
      <c r="EO50" s="168">
        <f>SUMIFS('調査表(全体)'!$CO:$CO,'調査表(全体)'!$O:$O,$EJ$1,'調査表(全体)'!$Q:$Q,$A50)</f>
        <v>0</v>
      </c>
      <c r="EQ50" s="124"/>
      <c r="ER50" s="131"/>
      <c r="ES50" s="47" t="s">
        <v>250</v>
      </c>
      <c r="ET50" s="157">
        <f>SUMIFS('調査表(全体)'!$CL:$CL,'調査表(全体)'!$O:$O,$ER$1,'調査表(全体)'!$Q:$Q,$A50)</f>
        <v>0</v>
      </c>
      <c r="EU50" s="167">
        <f>SUMIFS('調査表(全体)'!$CM:$CM,'調査表(全体)'!$O:$O,$ER$1,'調査表(全体)'!$Q:$Q,$A50)</f>
        <v>0</v>
      </c>
      <c r="EV50" s="167">
        <f>SUMIFS('調査表(全体)'!$CN:$CN,'調査表(全体)'!$O:$O,$ER$1,'調査表(全体)'!$Q:$Q,$A50)</f>
        <v>0</v>
      </c>
      <c r="EW50" s="168">
        <f>SUMIFS('調査表(全体)'!$CO:$CO,'調査表(全体)'!$O:$O,$ER$1,'調査表(全体)'!$Q:$Q,$A50)</f>
        <v>0</v>
      </c>
      <c r="EY50" s="124"/>
      <c r="EZ50" s="131"/>
      <c r="FA50" s="47" t="s">
        <v>250</v>
      </c>
      <c r="FB50" s="157">
        <f>SUMIFS('調査表(全体)'!$CL:$CL,'調査表(全体)'!$O:$O,$EZ$1,'調査表(全体)'!$Q:$Q,$A50)</f>
        <v>0</v>
      </c>
      <c r="FC50" s="167">
        <f>SUMIFS('調査表(全体)'!$CM:$CM,'調査表(全体)'!$O:$O,$EZ$1,'調査表(全体)'!$Q:$Q,$A50)</f>
        <v>0</v>
      </c>
      <c r="FD50" s="167">
        <f>SUMIFS('調査表(全体)'!$CN:$CN,'調査表(全体)'!$O:$O,$EZ$1,'調査表(全体)'!$Q:$Q,$A50)</f>
        <v>0</v>
      </c>
      <c r="FE50" s="168">
        <f>SUMIFS('調査表(全体)'!$CO:$CO,'調査表(全体)'!$O:$O,$EZ$1,'調査表(全体)'!$Q:$Q,$A50)</f>
        <v>0</v>
      </c>
    </row>
    <row r="51" spans="1:161" x14ac:dyDescent="0.15">
      <c r="A51" s="151">
        <v>38</v>
      </c>
      <c r="C51" s="124"/>
      <c r="D51" s="131"/>
      <c r="E51" s="47" t="s">
        <v>217</v>
      </c>
      <c r="F51" s="157">
        <f>SUMIFS('調査表(全体)'!$CL:$CL,'調査表(全体)'!$O:$O,$D$1,'調査表(全体)'!$Q:$Q,$A51)</f>
        <v>0</v>
      </c>
      <c r="G51" s="167">
        <f>SUMIFS('調査表(全体)'!$CM:$CM,'調査表(全体)'!$O:$O,$D$1,'調査表(全体)'!$Q:$Q,$A51)</f>
        <v>0</v>
      </c>
      <c r="H51" s="167">
        <f>SUMIFS('調査表(全体)'!$CN:$CN,'調査表(全体)'!$O:$O,$D$1,'調査表(全体)'!$Q:$Q,$A51)</f>
        <v>0</v>
      </c>
      <c r="I51" s="168">
        <f>SUMIFS('調査表(全体)'!$CO:$CO,'調査表(全体)'!$O:$O,$D$1,'調査表(全体)'!$Q:$Q,$A51)</f>
        <v>0</v>
      </c>
      <c r="K51" s="124"/>
      <c r="L51" s="131"/>
      <c r="M51" s="47" t="s">
        <v>217</v>
      </c>
      <c r="N51" s="157">
        <f>SUMIFS('調査表(全体)'!$CL:$CL,'調査表(全体)'!$O:$O,$L$1,'調査表(全体)'!$Q:$Q,$A51)</f>
        <v>0</v>
      </c>
      <c r="O51" s="167">
        <f>SUMIFS('調査表(全体)'!$CM:$CM,'調査表(全体)'!$O:$O,$L$1,'調査表(全体)'!$Q:$Q,$A51)</f>
        <v>0</v>
      </c>
      <c r="P51" s="167">
        <f>SUMIFS('調査表(全体)'!$CN:$CN,'調査表(全体)'!$O:$O,$L$1,'調査表(全体)'!$Q:$Q,$A51)</f>
        <v>0</v>
      </c>
      <c r="Q51" s="168">
        <f>SUMIFS('調査表(全体)'!$CO:$CO,'調査表(全体)'!$O:$O,$L$1,'調査表(全体)'!$Q:$Q,$A51)</f>
        <v>0</v>
      </c>
      <c r="R51" s="49"/>
      <c r="S51" s="124"/>
      <c r="T51" s="131"/>
      <c r="U51" s="47" t="s">
        <v>217</v>
      </c>
      <c r="V51" s="157">
        <f>SUMIFS('調査表(全体)'!$CL:$CL,'調査表(全体)'!$O:$O,$T$1,'調査表(全体)'!$Q:$Q,$A51)</f>
        <v>0</v>
      </c>
      <c r="W51" s="167">
        <f>SUMIFS('調査表(全体)'!$CM:$CM,'調査表(全体)'!$O:$O,$T$1,'調査表(全体)'!$Q:$Q,$A51)</f>
        <v>0</v>
      </c>
      <c r="X51" s="167">
        <f>SUMIFS('調査表(全体)'!$CN:$CN,'調査表(全体)'!$O:$O,$T$1,'調査表(全体)'!$Q:$Q,$A51)</f>
        <v>0</v>
      </c>
      <c r="Y51" s="168">
        <f>SUMIFS('調査表(全体)'!$CO:$CO,'調査表(全体)'!$O:$O,$T$1,'調査表(全体)'!$Q:$Q,$A51)</f>
        <v>0</v>
      </c>
      <c r="AA51" s="124"/>
      <c r="AB51" s="131"/>
      <c r="AC51" s="47" t="s">
        <v>217</v>
      </c>
      <c r="AD51" s="157">
        <f>SUMIFS('調査表(全体)'!$CL:$CL,'調査表(全体)'!$O:$O,$AB$1,'調査表(全体)'!$Q:$Q,$A51)</f>
        <v>0</v>
      </c>
      <c r="AE51" s="167">
        <f>SUMIFS('調査表(全体)'!$CM:$CM,'調査表(全体)'!$O:$O,$AB$1,'調査表(全体)'!$Q:$Q,$A51)</f>
        <v>0</v>
      </c>
      <c r="AF51" s="167">
        <f>SUMIFS('調査表(全体)'!$CN:$CN,'調査表(全体)'!$O:$O,$AB$1,'調査表(全体)'!$Q:$Q,$A51)</f>
        <v>0</v>
      </c>
      <c r="AG51" s="168">
        <f>SUMIFS('調査表(全体)'!$CO:$CO,'調査表(全体)'!$O:$O,$AB$1,'調査表(全体)'!$Q:$Q,$A51)</f>
        <v>0</v>
      </c>
      <c r="AI51" s="124"/>
      <c r="AJ51" s="131"/>
      <c r="AK51" s="47" t="s">
        <v>217</v>
      </c>
      <c r="AL51" s="157">
        <f>SUMIFS('調査表(全体)'!$CL:$CL,'調査表(全体)'!$O:$O,$AJ$1,'調査表(全体)'!$Q:$Q,$A51)</f>
        <v>0</v>
      </c>
      <c r="AM51" s="167">
        <f>SUMIFS('調査表(全体)'!$CM:$CM,'調査表(全体)'!$O:$O,$AJ$1,'調査表(全体)'!$Q:$Q,$A51)</f>
        <v>0</v>
      </c>
      <c r="AN51" s="167">
        <f>SUMIFS('調査表(全体)'!$CN:$CN,'調査表(全体)'!$O:$O,$AJ$1,'調査表(全体)'!$Q:$Q,$A51)</f>
        <v>0</v>
      </c>
      <c r="AO51" s="168">
        <f>SUMIFS('調査表(全体)'!$CO:$CO,'調査表(全体)'!$O:$O,$AJ$1,'調査表(全体)'!$Q:$Q,$A51)</f>
        <v>0</v>
      </c>
      <c r="AQ51" s="124"/>
      <c r="AR51" s="131"/>
      <c r="AS51" s="47" t="s">
        <v>217</v>
      </c>
      <c r="AT51" s="157">
        <f>SUMIFS('調査表(全体)'!$CL:$CL,'調査表(全体)'!$O:$O,$AR$1,'調査表(全体)'!$Q:$Q,$A51)</f>
        <v>0</v>
      </c>
      <c r="AU51" s="167">
        <f>SUMIFS('調査表(全体)'!$CM:$CM,'調査表(全体)'!$O:$O,$AR$1,'調査表(全体)'!$Q:$Q,$A51)</f>
        <v>0</v>
      </c>
      <c r="AV51" s="167">
        <f>SUMIFS('調査表(全体)'!$CN:$CN,'調査表(全体)'!$O:$O,$AR$1,'調査表(全体)'!$Q:$Q,$A51)</f>
        <v>0</v>
      </c>
      <c r="AW51" s="168">
        <f>SUMIFS('調査表(全体)'!$CO:$CO,'調査表(全体)'!$O:$O,$AR$1,'調査表(全体)'!$Q:$Q,$A51)</f>
        <v>0</v>
      </c>
      <c r="AY51" s="124"/>
      <c r="AZ51" s="131"/>
      <c r="BA51" s="47" t="s">
        <v>217</v>
      </c>
      <c r="BB51" s="157">
        <f>SUMIFS('調査表(全体)'!$CL:$CL,'調査表(全体)'!$O:$O,$AZ$1,'調査表(全体)'!$Q:$Q,$A51)</f>
        <v>0</v>
      </c>
      <c r="BC51" s="167">
        <f>SUMIFS('調査表(全体)'!$CM:$CM,'調査表(全体)'!$O:$O,$AZ$1,'調査表(全体)'!$Q:$Q,$A51)</f>
        <v>0</v>
      </c>
      <c r="BD51" s="167">
        <f>SUMIFS('調査表(全体)'!$CN:$CN,'調査表(全体)'!$O:$O,$AZ$1,'調査表(全体)'!$Q:$Q,$A51)</f>
        <v>0</v>
      </c>
      <c r="BE51" s="168">
        <f>SUMIFS('調査表(全体)'!$CO:$CO,'調査表(全体)'!$O:$O,$AZ$1,'調査表(全体)'!$Q:$Q,$A51)</f>
        <v>0</v>
      </c>
      <c r="BG51" s="124"/>
      <c r="BH51" s="131"/>
      <c r="BI51" s="47" t="s">
        <v>217</v>
      </c>
      <c r="BJ51" s="157">
        <f>SUMIFS('調査表(全体)'!$CL:$CL,'調査表(全体)'!$O:$O,$BH$1,'調査表(全体)'!$Q:$Q,$A51)</f>
        <v>0</v>
      </c>
      <c r="BK51" s="167">
        <f>SUMIFS('調査表(全体)'!$CM:$CM,'調査表(全体)'!$O:$O,$BH$1,'調査表(全体)'!$Q:$Q,$A51)</f>
        <v>0</v>
      </c>
      <c r="BL51" s="167">
        <f>SUMIFS('調査表(全体)'!$CN:$CN,'調査表(全体)'!$O:$O,$BH$1,'調査表(全体)'!$Q:$Q,$A51)</f>
        <v>0</v>
      </c>
      <c r="BM51" s="168">
        <f>SUMIFS('調査表(全体)'!$CO:$CO,'調査表(全体)'!$O:$O,$BH$1,'調査表(全体)'!$Q:$Q,$A51)</f>
        <v>0</v>
      </c>
      <c r="BO51" s="124"/>
      <c r="BP51" s="131"/>
      <c r="BQ51" s="47" t="s">
        <v>217</v>
      </c>
      <c r="BR51" s="157">
        <f>SUMIFS('調査表(全体)'!$CL:$CL,'調査表(全体)'!$O:$O,$BP$1,'調査表(全体)'!$Q:$Q,$A51)</f>
        <v>0</v>
      </c>
      <c r="BS51" s="167">
        <f>SUMIFS('調査表(全体)'!$CM:$CM,'調査表(全体)'!$O:$O,$BP$1,'調査表(全体)'!$Q:$Q,$A51)</f>
        <v>0</v>
      </c>
      <c r="BT51" s="167">
        <f>SUMIFS('調査表(全体)'!$CN:$CN,'調査表(全体)'!$O:$O,$BP$1,'調査表(全体)'!$Q:$Q,$A51)</f>
        <v>0</v>
      </c>
      <c r="BU51" s="168">
        <f>SUMIFS('調査表(全体)'!$CO:$CO,'調査表(全体)'!$O:$O,$BP$1,'調査表(全体)'!$Q:$Q,$A51)</f>
        <v>0</v>
      </c>
      <c r="BW51" s="124"/>
      <c r="BX51" s="131"/>
      <c r="BY51" s="47" t="s">
        <v>217</v>
      </c>
      <c r="BZ51" s="157">
        <f>SUMIFS('調査表(全体)'!$CL:$CL,'調査表(全体)'!$O:$O,$BX$1,'調査表(全体)'!$Q:$Q,$A51)</f>
        <v>0</v>
      </c>
      <c r="CA51" s="167">
        <f>SUMIFS('調査表(全体)'!$CM:$CM,'調査表(全体)'!$O:$O,$BX$1,'調査表(全体)'!$Q:$Q,$A51)</f>
        <v>0</v>
      </c>
      <c r="CB51" s="167">
        <f>SUMIFS('調査表(全体)'!$CN:$CN,'調査表(全体)'!$O:$O,$BX$1,'調査表(全体)'!$Q:$Q,$A51)</f>
        <v>0</v>
      </c>
      <c r="CC51" s="168">
        <f>SUMIFS('調査表(全体)'!$CO:$CO,'調査表(全体)'!$O:$O,$BX$1,'調査表(全体)'!$Q:$Q,$A51)</f>
        <v>0</v>
      </c>
      <c r="CE51" s="124"/>
      <c r="CF51" s="131"/>
      <c r="CG51" s="47" t="s">
        <v>217</v>
      </c>
      <c r="CH51" s="157">
        <f>SUMIFS('調査表(全体)'!$CL:$CL,'調査表(全体)'!$O:$O,$CF$1,'調査表(全体)'!$Q:$Q,$A51)</f>
        <v>0</v>
      </c>
      <c r="CI51" s="167">
        <f>SUMIFS('調査表(全体)'!$CM:$CM,'調査表(全体)'!$O:$O,$CF$1,'調査表(全体)'!$Q:$Q,$A51)</f>
        <v>0</v>
      </c>
      <c r="CJ51" s="167">
        <f>SUMIFS('調査表(全体)'!$CN:$CN,'調査表(全体)'!$O:$O,$CF$1,'調査表(全体)'!$Q:$Q,$A51)</f>
        <v>0</v>
      </c>
      <c r="CK51" s="168">
        <f>SUMIFS('調査表(全体)'!$CO:$CO,'調査表(全体)'!$O:$O,$CF$1,'調査表(全体)'!$Q:$Q,$A51)</f>
        <v>0</v>
      </c>
      <c r="CM51" s="124"/>
      <c r="CN51" s="131"/>
      <c r="CO51" s="47" t="s">
        <v>217</v>
      </c>
      <c r="CP51" s="157">
        <f>SUMIFS('調査表(全体)'!$CL:$CL,'調査表(全体)'!$O:$O,$CN$1,'調査表(全体)'!$Q:$Q,$A51)</f>
        <v>0</v>
      </c>
      <c r="CQ51" s="167">
        <f>SUMIFS('調査表(全体)'!$CM:$CM,'調査表(全体)'!$O:$O,$CN$1,'調査表(全体)'!$Q:$Q,$A51)</f>
        <v>0</v>
      </c>
      <c r="CR51" s="167">
        <f>SUMIFS('調査表(全体)'!$CN:$CN,'調査表(全体)'!$O:$O,$CN$1,'調査表(全体)'!$Q:$Q,$A51)</f>
        <v>0</v>
      </c>
      <c r="CS51" s="168">
        <f>SUMIFS('調査表(全体)'!$CO:$CO,'調査表(全体)'!$O:$O,$CN$1,'調査表(全体)'!$Q:$Q,$A51)</f>
        <v>0</v>
      </c>
      <c r="CU51" s="124"/>
      <c r="CV51" s="131"/>
      <c r="CW51" s="47" t="s">
        <v>217</v>
      </c>
      <c r="CX51" s="157">
        <f>SUMIFS('調査表(全体)'!$CL:$CL,'調査表(全体)'!$O:$O,$CV$1,'調査表(全体)'!$Q:$Q,$A51)</f>
        <v>0</v>
      </c>
      <c r="CY51" s="167">
        <f>SUMIFS('調査表(全体)'!$CM:$CM,'調査表(全体)'!$O:$O,$CV$1,'調査表(全体)'!$Q:$Q,$A51)</f>
        <v>0</v>
      </c>
      <c r="CZ51" s="167">
        <f>SUMIFS('調査表(全体)'!$CN:$CN,'調査表(全体)'!$O:$O,$CV$1,'調査表(全体)'!$Q:$Q,$A51)</f>
        <v>0</v>
      </c>
      <c r="DA51" s="168">
        <f>SUMIFS('調査表(全体)'!$CO:$CO,'調査表(全体)'!$O:$O,$CV$1,'調査表(全体)'!$Q:$Q,$A51)</f>
        <v>0</v>
      </c>
      <c r="DC51" s="124"/>
      <c r="DD51" s="131"/>
      <c r="DE51" s="47" t="s">
        <v>217</v>
      </c>
      <c r="DF51" s="157">
        <f>SUMIFS('調査表(全体)'!$CL:$CL,'調査表(全体)'!$O:$O,$DD$1,'調査表(全体)'!$Q:$Q,$A51)</f>
        <v>0</v>
      </c>
      <c r="DG51" s="167">
        <f>SUMIFS('調査表(全体)'!$CM:$CM,'調査表(全体)'!$O:$O,$DD$1,'調査表(全体)'!$Q:$Q,$A51)</f>
        <v>0</v>
      </c>
      <c r="DH51" s="167">
        <f>SUMIFS('調査表(全体)'!$CN:$CN,'調査表(全体)'!$O:$O,$DD$1,'調査表(全体)'!$Q:$Q,$A51)</f>
        <v>0</v>
      </c>
      <c r="DI51" s="168">
        <f>SUMIFS('調査表(全体)'!$CO:$CO,'調査表(全体)'!$O:$O,$DD$1,'調査表(全体)'!$Q:$Q,$A51)</f>
        <v>0</v>
      </c>
      <c r="DK51" s="124"/>
      <c r="DL51" s="131"/>
      <c r="DM51" s="47" t="s">
        <v>217</v>
      </c>
      <c r="DN51" s="157">
        <f>SUMIFS('調査表(全体)'!$CL:$CL,'調査表(全体)'!$O:$O,$DN$1,'調査表(全体)'!$Q:$Q,$A51)</f>
        <v>0</v>
      </c>
      <c r="DO51" s="167">
        <f>SUMIFS('調査表(全体)'!$CM:$CM,'調査表(全体)'!$O:$O,$DN$1,'調査表(全体)'!$Q:$Q,$A51)</f>
        <v>0</v>
      </c>
      <c r="DP51" s="167">
        <f>SUMIFS('調査表(全体)'!$CN:$CN,'調査表(全体)'!$O:$O,$DN$1,'調査表(全体)'!$Q:$Q,$A51)</f>
        <v>0</v>
      </c>
      <c r="DQ51" s="168">
        <f>SUMIFS('調査表(全体)'!$CO:$CO,'調査表(全体)'!$O:$O,$DN$1,'調査表(全体)'!$Q:$Q,$A51)</f>
        <v>0</v>
      </c>
      <c r="DS51" s="124"/>
      <c r="DT51" s="131"/>
      <c r="DU51" s="47" t="s">
        <v>217</v>
      </c>
      <c r="DV51" s="157">
        <f>SUMIFS('調査表(全体)'!$CL:$CL,'調査表(全体)'!$O:$O,$DT$1,'調査表(全体)'!$Q:$Q,$A51)</f>
        <v>0</v>
      </c>
      <c r="DW51" s="167">
        <f>SUMIFS('調査表(全体)'!$CM:$CM,'調査表(全体)'!$O:$O,$DT$1,'調査表(全体)'!$Q:$Q,$A51)</f>
        <v>0</v>
      </c>
      <c r="DX51" s="167">
        <f>SUMIFS('調査表(全体)'!$CN:$CN,'調査表(全体)'!$O:$O,$DT$1,'調査表(全体)'!$Q:$Q,$A51)</f>
        <v>0</v>
      </c>
      <c r="DY51" s="168">
        <f>SUMIFS('調査表(全体)'!$CO:$CO,'調査表(全体)'!$O:$O,$DT$1,'調査表(全体)'!$Q:$Q,$A51)</f>
        <v>0</v>
      </c>
      <c r="EA51" s="124"/>
      <c r="EB51" s="131"/>
      <c r="EC51" s="47" t="s">
        <v>217</v>
      </c>
      <c r="ED51" s="157">
        <f>SUMIFS('調査表(全体)'!$CL:$CL,'調査表(全体)'!$O:$O,$EB$1,'調査表(全体)'!$Q:$Q,$A51)</f>
        <v>0</v>
      </c>
      <c r="EE51" s="167">
        <f>SUMIFS('調査表(全体)'!$CM:$CM,'調査表(全体)'!$O:$O,$EB$1,'調査表(全体)'!$Q:$Q,$A51)</f>
        <v>0</v>
      </c>
      <c r="EF51" s="167">
        <f>SUMIFS('調査表(全体)'!$CN:$CN,'調査表(全体)'!$O:$O,$EB$1,'調査表(全体)'!$Q:$Q,$A51)</f>
        <v>0</v>
      </c>
      <c r="EG51" s="168">
        <f>SUMIFS('調査表(全体)'!$CO:$CO,'調査表(全体)'!$O:$O,$EB$1,'調査表(全体)'!$Q:$Q,$A51)</f>
        <v>0</v>
      </c>
      <c r="EI51" s="124"/>
      <c r="EJ51" s="131"/>
      <c r="EK51" s="47" t="s">
        <v>217</v>
      </c>
      <c r="EL51" s="157">
        <f>SUMIFS('調査表(全体)'!$CL:$CL,'調査表(全体)'!$O:$O,$EJ$1,'調査表(全体)'!$Q:$Q,$A51)</f>
        <v>0</v>
      </c>
      <c r="EM51" s="167">
        <f>SUMIFS('調査表(全体)'!$CM:$CM,'調査表(全体)'!$O:$O,$EJ$1,'調査表(全体)'!$Q:$Q,$A51)</f>
        <v>0</v>
      </c>
      <c r="EN51" s="167">
        <f>SUMIFS('調査表(全体)'!$CN:$CN,'調査表(全体)'!$O:$O,$EJ$1,'調査表(全体)'!$Q:$Q,$A51)</f>
        <v>0</v>
      </c>
      <c r="EO51" s="168">
        <f>SUMIFS('調査表(全体)'!$CO:$CO,'調査表(全体)'!$O:$O,$EJ$1,'調査表(全体)'!$Q:$Q,$A51)</f>
        <v>0</v>
      </c>
      <c r="EQ51" s="124"/>
      <c r="ER51" s="131"/>
      <c r="ES51" s="47" t="s">
        <v>217</v>
      </c>
      <c r="ET51" s="157">
        <f>SUMIFS('調査表(全体)'!$CL:$CL,'調査表(全体)'!$O:$O,$ER$1,'調査表(全体)'!$Q:$Q,$A51)</f>
        <v>0</v>
      </c>
      <c r="EU51" s="167">
        <f>SUMIFS('調査表(全体)'!$CM:$CM,'調査表(全体)'!$O:$O,$ER$1,'調査表(全体)'!$Q:$Q,$A51)</f>
        <v>0</v>
      </c>
      <c r="EV51" s="167">
        <f>SUMIFS('調査表(全体)'!$CN:$CN,'調査表(全体)'!$O:$O,$ER$1,'調査表(全体)'!$Q:$Q,$A51)</f>
        <v>0</v>
      </c>
      <c r="EW51" s="168">
        <f>SUMIFS('調査表(全体)'!$CO:$CO,'調査表(全体)'!$O:$O,$ER$1,'調査表(全体)'!$Q:$Q,$A51)</f>
        <v>0</v>
      </c>
      <c r="EY51" s="124"/>
      <c r="EZ51" s="131"/>
      <c r="FA51" s="47" t="s">
        <v>217</v>
      </c>
      <c r="FB51" s="157">
        <f>SUMIFS('調査表(全体)'!$CL:$CL,'調査表(全体)'!$O:$O,$EZ$1,'調査表(全体)'!$Q:$Q,$A51)</f>
        <v>0</v>
      </c>
      <c r="FC51" s="167">
        <f>SUMIFS('調査表(全体)'!$CM:$CM,'調査表(全体)'!$O:$O,$EZ$1,'調査表(全体)'!$Q:$Q,$A51)</f>
        <v>0</v>
      </c>
      <c r="FD51" s="167">
        <f>SUMIFS('調査表(全体)'!$CN:$CN,'調査表(全体)'!$O:$O,$EZ$1,'調査表(全体)'!$Q:$Q,$A51)</f>
        <v>0</v>
      </c>
      <c r="FE51" s="168">
        <f>SUMIFS('調査表(全体)'!$CO:$CO,'調査表(全体)'!$O:$O,$EZ$1,'調査表(全体)'!$Q:$Q,$A51)</f>
        <v>0</v>
      </c>
    </row>
    <row r="52" spans="1:161" x14ac:dyDescent="0.15">
      <c r="A52" s="151">
        <v>39</v>
      </c>
      <c r="C52" s="124"/>
      <c r="D52" s="131"/>
      <c r="E52" s="51" t="s">
        <v>224</v>
      </c>
      <c r="F52" s="157">
        <f>SUMIFS('調査表(全体)'!$CL:$CL,'調査表(全体)'!$O:$O,$D$1,'調査表(全体)'!$Q:$Q,$A52)</f>
        <v>0</v>
      </c>
      <c r="G52" s="167">
        <f>SUMIFS('調査表(全体)'!$CM:$CM,'調査表(全体)'!$O:$O,$D$1,'調査表(全体)'!$Q:$Q,$A52)</f>
        <v>0</v>
      </c>
      <c r="H52" s="167">
        <f>SUMIFS('調査表(全体)'!$CN:$CN,'調査表(全体)'!$O:$O,$D$1,'調査表(全体)'!$Q:$Q,$A52)</f>
        <v>0</v>
      </c>
      <c r="I52" s="168">
        <f>SUMIFS('調査表(全体)'!$CO:$CO,'調査表(全体)'!$O:$O,$D$1,'調査表(全体)'!$Q:$Q,$A52)</f>
        <v>0</v>
      </c>
      <c r="K52" s="124"/>
      <c r="L52" s="131"/>
      <c r="M52" s="51" t="s">
        <v>224</v>
      </c>
      <c r="N52" s="157">
        <f>SUMIFS('調査表(全体)'!$CL:$CL,'調査表(全体)'!$O:$O,$L$1,'調査表(全体)'!$Q:$Q,$A52)</f>
        <v>0</v>
      </c>
      <c r="O52" s="167">
        <f>SUMIFS('調査表(全体)'!$CM:$CM,'調査表(全体)'!$O:$O,$L$1,'調査表(全体)'!$Q:$Q,$A52)</f>
        <v>0</v>
      </c>
      <c r="P52" s="167">
        <f>SUMIFS('調査表(全体)'!$CN:$CN,'調査表(全体)'!$O:$O,$L$1,'調査表(全体)'!$Q:$Q,$A52)</f>
        <v>0</v>
      </c>
      <c r="Q52" s="168">
        <f>SUMIFS('調査表(全体)'!$CO:$CO,'調査表(全体)'!$O:$O,$L$1,'調査表(全体)'!$Q:$Q,$A52)</f>
        <v>0</v>
      </c>
      <c r="R52" s="49"/>
      <c r="S52" s="124"/>
      <c r="T52" s="131"/>
      <c r="U52" s="51" t="s">
        <v>224</v>
      </c>
      <c r="V52" s="157">
        <f>SUMIFS('調査表(全体)'!$CL:$CL,'調査表(全体)'!$O:$O,$T$1,'調査表(全体)'!$Q:$Q,$A52)</f>
        <v>0</v>
      </c>
      <c r="W52" s="167">
        <f>SUMIFS('調査表(全体)'!$CM:$CM,'調査表(全体)'!$O:$O,$T$1,'調査表(全体)'!$Q:$Q,$A52)</f>
        <v>0</v>
      </c>
      <c r="X52" s="167">
        <f>SUMIFS('調査表(全体)'!$CN:$CN,'調査表(全体)'!$O:$O,$T$1,'調査表(全体)'!$Q:$Q,$A52)</f>
        <v>0</v>
      </c>
      <c r="Y52" s="168">
        <f>SUMIFS('調査表(全体)'!$CO:$CO,'調査表(全体)'!$O:$O,$T$1,'調査表(全体)'!$Q:$Q,$A52)</f>
        <v>0</v>
      </c>
      <c r="AA52" s="124"/>
      <c r="AB52" s="131"/>
      <c r="AC52" s="51" t="s">
        <v>224</v>
      </c>
      <c r="AD52" s="157">
        <f>SUMIFS('調査表(全体)'!$CL:$CL,'調査表(全体)'!$O:$O,$AB$1,'調査表(全体)'!$Q:$Q,$A52)</f>
        <v>0</v>
      </c>
      <c r="AE52" s="167">
        <f>SUMIFS('調査表(全体)'!$CM:$CM,'調査表(全体)'!$O:$O,$AB$1,'調査表(全体)'!$Q:$Q,$A52)</f>
        <v>0</v>
      </c>
      <c r="AF52" s="167">
        <f>SUMIFS('調査表(全体)'!$CN:$CN,'調査表(全体)'!$O:$O,$AB$1,'調査表(全体)'!$Q:$Q,$A52)</f>
        <v>0</v>
      </c>
      <c r="AG52" s="168">
        <f>SUMIFS('調査表(全体)'!$CO:$CO,'調査表(全体)'!$O:$O,$AB$1,'調査表(全体)'!$Q:$Q,$A52)</f>
        <v>0</v>
      </c>
      <c r="AI52" s="124"/>
      <c r="AJ52" s="131"/>
      <c r="AK52" s="51" t="s">
        <v>224</v>
      </c>
      <c r="AL52" s="157">
        <f>SUMIFS('調査表(全体)'!$CL:$CL,'調査表(全体)'!$O:$O,$AJ$1,'調査表(全体)'!$Q:$Q,$A52)</f>
        <v>0</v>
      </c>
      <c r="AM52" s="167">
        <f>SUMIFS('調査表(全体)'!$CM:$CM,'調査表(全体)'!$O:$O,$AJ$1,'調査表(全体)'!$Q:$Q,$A52)</f>
        <v>0</v>
      </c>
      <c r="AN52" s="167">
        <f>SUMIFS('調査表(全体)'!$CN:$CN,'調査表(全体)'!$O:$O,$AJ$1,'調査表(全体)'!$Q:$Q,$A52)</f>
        <v>0</v>
      </c>
      <c r="AO52" s="168">
        <f>SUMIFS('調査表(全体)'!$CO:$CO,'調査表(全体)'!$O:$O,$AJ$1,'調査表(全体)'!$Q:$Q,$A52)</f>
        <v>0</v>
      </c>
      <c r="AQ52" s="124"/>
      <c r="AR52" s="131"/>
      <c r="AS52" s="51" t="s">
        <v>224</v>
      </c>
      <c r="AT52" s="157">
        <f>SUMIFS('調査表(全体)'!$CL:$CL,'調査表(全体)'!$O:$O,$AR$1,'調査表(全体)'!$Q:$Q,$A52)</f>
        <v>0</v>
      </c>
      <c r="AU52" s="167">
        <f>SUMIFS('調査表(全体)'!$CM:$CM,'調査表(全体)'!$O:$O,$AR$1,'調査表(全体)'!$Q:$Q,$A52)</f>
        <v>0</v>
      </c>
      <c r="AV52" s="167">
        <f>SUMIFS('調査表(全体)'!$CN:$CN,'調査表(全体)'!$O:$O,$AR$1,'調査表(全体)'!$Q:$Q,$A52)</f>
        <v>0</v>
      </c>
      <c r="AW52" s="168">
        <f>SUMIFS('調査表(全体)'!$CO:$CO,'調査表(全体)'!$O:$O,$AR$1,'調査表(全体)'!$Q:$Q,$A52)</f>
        <v>0</v>
      </c>
      <c r="AY52" s="124"/>
      <c r="AZ52" s="131"/>
      <c r="BA52" s="51" t="s">
        <v>224</v>
      </c>
      <c r="BB52" s="157">
        <f>SUMIFS('調査表(全体)'!$CL:$CL,'調査表(全体)'!$O:$O,$AZ$1,'調査表(全体)'!$Q:$Q,$A52)</f>
        <v>0</v>
      </c>
      <c r="BC52" s="167">
        <f>SUMIFS('調査表(全体)'!$CM:$CM,'調査表(全体)'!$O:$O,$AZ$1,'調査表(全体)'!$Q:$Q,$A52)</f>
        <v>0</v>
      </c>
      <c r="BD52" s="167">
        <f>SUMIFS('調査表(全体)'!$CN:$CN,'調査表(全体)'!$O:$O,$AZ$1,'調査表(全体)'!$Q:$Q,$A52)</f>
        <v>0</v>
      </c>
      <c r="BE52" s="168">
        <f>SUMIFS('調査表(全体)'!$CO:$CO,'調査表(全体)'!$O:$O,$AZ$1,'調査表(全体)'!$Q:$Q,$A52)</f>
        <v>0</v>
      </c>
      <c r="BG52" s="124"/>
      <c r="BH52" s="131"/>
      <c r="BI52" s="51" t="s">
        <v>224</v>
      </c>
      <c r="BJ52" s="157">
        <f>SUMIFS('調査表(全体)'!$CL:$CL,'調査表(全体)'!$O:$O,$BH$1,'調査表(全体)'!$Q:$Q,$A52)</f>
        <v>0</v>
      </c>
      <c r="BK52" s="167">
        <f>SUMIFS('調査表(全体)'!$CM:$CM,'調査表(全体)'!$O:$O,$BH$1,'調査表(全体)'!$Q:$Q,$A52)</f>
        <v>0</v>
      </c>
      <c r="BL52" s="167">
        <f>SUMIFS('調査表(全体)'!$CN:$CN,'調査表(全体)'!$O:$O,$BH$1,'調査表(全体)'!$Q:$Q,$A52)</f>
        <v>0</v>
      </c>
      <c r="BM52" s="168">
        <f>SUMIFS('調査表(全体)'!$CO:$CO,'調査表(全体)'!$O:$O,$BH$1,'調査表(全体)'!$Q:$Q,$A52)</f>
        <v>0</v>
      </c>
      <c r="BO52" s="124"/>
      <c r="BP52" s="131"/>
      <c r="BQ52" s="51" t="s">
        <v>224</v>
      </c>
      <c r="BR52" s="157">
        <f>SUMIFS('調査表(全体)'!$CL:$CL,'調査表(全体)'!$O:$O,$BP$1,'調査表(全体)'!$Q:$Q,$A52)</f>
        <v>0</v>
      </c>
      <c r="BS52" s="167">
        <f>SUMIFS('調査表(全体)'!$CM:$CM,'調査表(全体)'!$O:$O,$BP$1,'調査表(全体)'!$Q:$Q,$A52)</f>
        <v>0</v>
      </c>
      <c r="BT52" s="167">
        <f>SUMIFS('調査表(全体)'!$CN:$CN,'調査表(全体)'!$O:$O,$BP$1,'調査表(全体)'!$Q:$Q,$A52)</f>
        <v>0</v>
      </c>
      <c r="BU52" s="168">
        <f>SUMIFS('調査表(全体)'!$CO:$CO,'調査表(全体)'!$O:$O,$BP$1,'調査表(全体)'!$Q:$Q,$A52)</f>
        <v>0</v>
      </c>
      <c r="BW52" s="124"/>
      <c r="BX52" s="131"/>
      <c r="BY52" s="51" t="s">
        <v>224</v>
      </c>
      <c r="BZ52" s="157">
        <f>SUMIFS('調査表(全体)'!$CL:$CL,'調査表(全体)'!$O:$O,$BX$1,'調査表(全体)'!$Q:$Q,$A52)</f>
        <v>0</v>
      </c>
      <c r="CA52" s="167">
        <f>SUMIFS('調査表(全体)'!$CM:$CM,'調査表(全体)'!$O:$O,$BX$1,'調査表(全体)'!$Q:$Q,$A52)</f>
        <v>0</v>
      </c>
      <c r="CB52" s="167">
        <f>SUMIFS('調査表(全体)'!$CN:$CN,'調査表(全体)'!$O:$O,$BX$1,'調査表(全体)'!$Q:$Q,$A52)</f>
        <v>0</v>
      </c>
      <c r="CC52" s="168">
        <f>SUMIFS('調査表(全体)'!$CO:$CO,'調査表(全体)'!$O:$O,$BX$1,'調査表(全体)'!$Q:$Q,$A52)</f>
        <v>0</v>
      </c>
      <c r="CE52" s="124"/>
      <c r="CF52" s="131"/>
      <c r="CG52" s="51" t="s">
        <v>224</v>
      </c>
      <c r="CH52" s="157">
        <f>SUMIFS('調査表(全体)'!$CL:$CL,'調査表(全体)'!$O:$O,$CF$1,'調査表(全体)'!$Q:$Q,$A52)</f>
        <v>0</v>
      </c>
      <c r="CI52" s="167">
        <f>SUMIFS('調査表(全体)'!$CM:$CM,'調査表(全体)'!$O:$O,$CF$1,'調査表(全体)'!$Q:$Q,$A52)</f>
        <v>0</v>
      </c>
      <c r="CJ52" s="167">
        <f>SUMIFS('調査表(全体)'!$CN:$CN,'調査表(全体)'!$O:$O,$CF$1,'調査表(全体)'!$Q:$Q,$A52)</f>
        <v>0</v>
      </c>
      <c r="CK52" s="168">
        <f>SUMIFS('調査表(全体)'!$CO:$CO,'調査表(全体)'!$O:$O,$CF$1,'調査表(全体)'!$Q:$Q,$A52)</f>
        <v>0</v>
      </c>
      <c r="CM52" s="124"/>
      <c r="CN52" s="131"/>
      <c r="CO52" s="51" t="s">
        <v>224</v>
      </c>
      <c r="CP52" s="157">
        <f>SUMIFS('調査表(全体)'!$CL:$CL,'調査表(全体)'!$O:$O,$CN$1,'調査表(全体)'!$Q:$Q,$A52)</f>
        <v>0</v>
      </c>
      <c r="CQ52" s="167">
        <f>SUMIFS('調査表(全体)'!$CM:$CM,'調査表(全体)'!$O:$O,$CN$1,'調査表(全体)'!$Q:$Q,$A52)</f>
        <v>0</v>
      </c>
      <c r="CR52" s="167">
        <f>SUMIFS('調査表(全体)'!$CN:$CN,'調査表(全体)'!$O:$O,$CN$1,'調査表(全体)'!$Q:$Q,$A52)</f>
        <v>0</v>
      </c>
      <c r="CS52" s="168">
        <f>SUMIFS('調査表(全体)'!$CO:$CO,'調査表(全体)'!$O:$O,$CN$1,'調査表(全体)'!$Q:$Q,$A52)</f>
        <v>0</v>
      </c>
      <c r="CU52" s="124"/>
      <c r="CV52" s="131"/>
      <c r="CW52" s="51" t="s">
        <v>224</v>
      </c>
      <c r="CX52" s="157">
        <f>SUMIFS('調査表(全体)'!$CL:$CL,'調査表(全体)'!$O:$O,$CV$1,'調査表(全体)'!$Q:$Q,$A52)</f>
        <v>0</v>
      </c>
      <c r="CY52" s="167">
        <f>SUMIFS('調査表(全体)'!$CM:$CM,'調査表(全体)'!$O:$O,$CV$1,'調査表(全体)'!$Q:$Q,$A52)</f>
        <v>0</v>
      </c>
      <c r="CZ52" s="167">
        <f>SUMIFS('調査表(全体)'!$CN:$CN,'調査表(全体)'!$O:$O,$CV$1,'調査表(全体)'!$Q:$Q,$A52)</f>
        <v>0</v>
      </c>
      <c r="DA52" s="168">
        <f>SUMIFS('調査表(全体)'!$CO:$CO,'調査表(全体)'!$O:$O,$CV$1,'調査表(全体)'!$Q:$Q,$A52)</f>
        <v>0</v>
      </c>
      <c r="DC52" s="124"/>
      <c r="DD52" s="131"/>
      <c r="DE52" s="51" t="s">
        <v>224</v>
      </c>
      <c r="DF52" s="157">
        <f>SUMIFS('調査表(全体)'!$CL:$CL,'調査表(全体)'!$O:$O,$DD$1,'調査表(全体)'!$Q:$Q,$A52)</f>
        <v>0</v>
      </c>
      <c r="DG52" s="167">
        <f>SUMIFS('調査表(全体)'!$CM:$CM,'調査表(全体)'!$O:$O,$DD$1,'調査表(全体)'!$Q:$Q,$A52)</f>
        <v>0</v>
      </c>
      <c r="DH52" s="167">
        <f>SUMIFS('調査表(全体)'!$CN:$CN,'調査表(全体)'!$O:$O,$DD$1,'調査表(全体)'!$Q:$Q,$A52)</f>
        <v>0</v>
      </c>
      <c r="DI52" s="168">
        <f>SUMIFS('調査表(全体)'!$CO:$CO,'調査表(全体)'!$O:$O,$DD$1,'調査表(全体)'!$Q:$Q,$A52)</f>
        <v>0</v>
      </c>
      <c r="DK52" s="124"/>
      <c r="DL52" s="131"/>
      <c r="DM52" s="51" t="s">
        <v>224</v>
      </c>
      <c r="DN52" s="157">
        <f>SUMIFS('調査表(全体)'!$CL:$CL,'調査表(全体)'!$O:$O,$DN$1,'調査表(全体)'!$Q:$Q,$A52)</f>
        <v>0</v>
      </c>
      <c r="DO52" s="167">
        <f>SUMIFS('調査表(全体)'!$CM:$CM,'調査表(全体)'!$O:$O,$DN$1,'調査表(全体)'!$Q:$Q,$A52)</f>
        <v>0</v>
      </c>
      <c r="DP52" s="167">
        <f>SUMIFS('調査表(全体)'!$CN:$CN,'調査表(全体)'!$O:$O,$DN$1,'調査表(全体)'!$Q:$Q,$A52)</f>
        <v>0</v>
      </c>
      <c r="DQ52" s="168">
        <f>SUMIFS('調査表(全体)'!$CO:$CO,'調査表(全体)'!$O:$O,$DN$1,'調査表(全体)'!$Q:$Q,$A52)</f>
        <v>0</v>
      </c>
      <c r="DS52" s="124"/>
      <c r="DT52" s="131"/>
      <c r="DU52" s="51" t="s">
        <v>224</v>
      </c>
      <c r="DV52" s="157">
        <f>SUMIFS('調査表(全体)'!$CL:$CL,'調査表(全体)'!$O:$O,$DT$1,'調査表(全体)'!$Q:$Q,$A52)</f>
        <v>0</v>
      </c>
      <c r="DW52" s="167">
        <f>SUMIFS('調査表(全体)'!$CM:$CM,'調査表(全体)'!$O:$O,$DT$1,'調査表(全体)'!$Q:$Q,$A52)</f>
        <v>0</v>
      </c>
      <c r="DX52" s="167">
        <f>SUMIFS('調査表(全体)'!$CN:$CN,'調査表(全体)'!$O:$O,$DT$1,'調査表(全体)'!$Q:$Q,$A52)</f>
        <v>0</v>
      </c>
      <c r="DY52" s="168">
        <f>SUMIFS('調査表(全体)'!$CO:$CO,'調査表(全体)'!$O:$O,$DT$1,'調査表(全体)'!$Q:$Q,$A52)</f>
        <v>0</v>
      </c>
      <c r="EA52" s="124"/>
      <c r="EB52" s="131"/>
      <c r="EC52" s="51" t="s">
        <v>224</v>
      </c>
      <c r="ED52" s="157">
        <f>SUMIFS('調査表(全体)'!$CL:$CL,'調査表(全体)'!$O:$O,$EB$1,'調査表(全体)'!$Q:$Q,$A52)</f>
        <v>0</v>
      </c>
      <c r="EE52" s="167">
        <f>SUMIFS('調査表(全体)'!$CM:$CM,'調査表(全体)'!$O:$O,$EB$1,'調査表(全体)'!$Q:$Q,$A52)</f>
        <v>0</v>
      </c>
      <c r="EF52" s="167">
        <f>SUMIFS('調査表(全体)'!$CN:$CN,'調査表(全体)'!$O:$O,$EB$1,'調査表(全体)'!$Q:$Q,$A52)</f>
        <v>0</v>
      </c>
      <c r="EG52" s="168">
        <f>SUMIFS('調査表(全体)'!$CO:$CO,'調査表(全体)'!$O:$O,$EB$1,'調査表(全体)'!$Q:$Q,$A52)</f>
        <v>0</v>
      </c>
      <c r="EI52" s="124"/>
      <c r="EJ52" s="131"/>
      <c r="EK52" s="51" t="s">
        <v>224</v>
      </c>
      <c r="EL52" s="157">
        <f>SUMIFS('調査表(全体)'!$CL:$CL,'調査表(全体)'!$O:$O,$EJ$1,'調査表(全体)'!$Q:$Q,$A52)</f>
        <v>0</v>
      </c>
      <c r="EM52" s="167">
        <f>SUMIFS('調査表(全体)'!$CM:$CM,'調査表(全体)'!$O:$O,$EJ$1,'調査表(全体)'!$Q:$Q,$A52)</f>
        <v>0</v>
      </c>
      <c r="EN52" s="167">
        <f>SUMIFS('調査表(全体)'!$CN:$CN,'調査表(全体)'!$O:$O,$EJ$1,'調査表(全体)'!$Q:$Q,$A52)</f>
        <v>0</v>
      </c>
      <c r="EO52" s="168">
        <f>SUMIFS('調査表(全体)'!$CO:$CO,'調査表(全体)'!$O:$O,$EJ$1,'調査表(全体)'!$Q:$Q,$A52)</f>
        <v>0</v>
      </c>
      <c r="EQ52" s="124"/>
      <c r="ER52" s="131"/>
      <c r="ES52" s="51" t="s">
        <v>224</v>
      </c>
      <c r="ET52" s="157">
        <f>SUMIFS('調査表(全体)'!$CL:$CL,'調査表(全体)'!$O:$O,$ER$1,'調査表(全体)'!$Q:$Q,$A52)</f>
        <v>0</v>
      </c>
      <c r="EU52" s="167">
        <f>SUMIFS('調査表(全体)'!$CM:$CM,'調査表(全体)'!$O:$O,$ER$1,'調査表(全体)'!$Q:$Q,$A52)</f>
        <v>0</v>
      </c>
      <c r="EV52" s="167">
        <f>SUMIFS('調査表(全体)'!$CN:$CN,'調査表(全体)'!$O:$O,$ER$1,'調査表(全体)'!$Q:$Q,$A52)</f>
        <v>0</v>
      </c>
      <c r="EW52" s="168">
        <f>SUMIFS('調査表(全体)'!$CO:$CO,'調査表(全体)'!$O:$O,$ER$1,'調査表(全体)'!$Q:$Q,$A52)</f>
        <v>0</v>
      </c>
      <c r="EY52" s="124"/>
      <c r="EZ52" s="131"/>
      <c r="FA52" s="51" t="s">
        <v>224</v>
      </c>
      <c r="FB52" s="157">
        <f>SUMIFS('調査表(全体)'!$CL:$CL,'調査表(全体)'!$O:$O,$EZ$1,'調査表(全体)'!$Q:$Q,$A52)</f>
        <v>0</v>
      </c>
      <c r="FC52" s="167">
        <f>SUMIFS('調査表(全体)'!$CM:$CM,'調査表(全体)'!$O:$O,$EZ$1,'調査表(全体)'!$Q:$Q,$A52)</f>
        <v>0</v>
      </c>
      <c r="FD52" s="167">
        <f>SUMIFS('調査表(全体)'!$CN:$CN,'調査表(全体)'!$O:$O,$EZ$1,'調査表(全体)'!$Q:$Q,$A52)</f>
        <v>0</v>
      </c>
      <c r="FE52" s="168">
        <f>SUMIFS('調査表(全体)'!$CO:$CO,'調査表(全体)'!$O:$O,$EZ$1,'調査表(全体)'!$Q:$Q,$A52)</f>
        <v>0</v>
      </c>
    </row>
    <row r="53" spans="1:161" x14ac:dyDescent="0.15">
      <c r="A53" s="154"/>
      <c r="C53" s="129"/>
      <c r="D53" s="50" t="s">
        <v>251</v>
      </c>
      <c r="E53" s="43"/>
      <c r="F53" s="44">
        <f>F54+F55+F56</f>
        <v>0</v>
      </c>
      <c r="G53" s="45">
        <f>G54+G55+G56</f>
        <v>0</v>
      </c>
      <c r="H53" s="45">
        <f>H54+H55+H56</f>
        <v>0</v>
      </c>
      <c r="I53" s="46">
        <f>I54+I55+I56</f>
        <v>0</v>
      </c>
      <c r="K53" s="129"/>
      <c r="L53" s="50" t="s">
        <v>251</v>
      </c>
      <c r="M53" s="43"/>
      <c r="N53" s="44">
        <f>N54+N55+N56</f>
        <v>0</v>
      </c>
      <c r="O53" s="45">
        <f>O54+O55+O56</f>
        <v>0</v>
      </c>
      <c r="P53" s="45">
        <f>P54+P55+P56</f>
        <v>0</v>
      </c>
      <c r="Q53" s="46">
        <f>Q54+Q55+Q56</f>
        <v>0</v>
      </c>
      <c r="R53" s="40"/>
      <c r="S53" s="129"/>
      <c r="T53" s="50" t="s">
        <v>251</v>
      </c>
      <c r="U53" s="43"/>
      <c r="V53" s="44">
        <f>V54+V55+V56</f>
        <v>0</v>
      </c>
      <c r="W53" s="45">
        <f>W54+W55+W56</f>
        <v>0</v>
      </c>
      <c r="X53" s="45">
        <f>X54+X55+X56</f>
        <v>0</v>
      </c>
      <c r="Y53" s="46">
        <f>Y54+Y55+Y56</f>
        <v>0</v>
      </c>
      <c r="AA53" s="129"/>
      <c r="AB53" s="50" t="s">
        <v>251</v>
      </c>
      <c r="AC53" s="43"/>
      <c r="AD53" s="44">
        <f>AD54+AD55+AD56</f>
        <v>0</v>
      </c>
      <c r="AE53" s="45">
        <f>AE54+AE55+AE56</f>
        <v>0</v>
      </c>
      <c r="AF53" s="45">
        <f>AF54+AF55+AF56</f>
        <v>0</v>
      </c>
      <c r="AG53" s="46">
        <f>AG54+AG55+AG56</f>
        <v>0</v>
      </c>
      <c r="AI53" s="129"/>
      <c r="AJ53" s="50" t="s">
        <v>251</v>
      </c>
      <c r="AK53" s="43"/>
      <c r="AL53" s="44">
        <f>AL54+AL55+AL56</f>
        <v>0</v>
      </c>
      <c r="AM53" s="45">
        <f>AM54+AM55+AM56</f>
        <v>0</v>
      </c>
      <c r="AN53" s="45">
        <f>AN54+AN55+AN56</f>
        <v>0</v>
      </c>
      <c r="AO53" s="46">
        <f>AO54+AO55+AO56</f>
        <v>0</v>
      </c>
      <c r="AQ53" s="129"/>
      <c r="AR53" s="50" t="s">
        <v>251</v>
      </c>
      <c r="AS53" s="43"/>
      <c r="AT53" s="44">
        <f>AT54+AT55+AT56</f>
        <v>0</v>
      </c>
      <c r="AU53" s="45">
        <f>AU54+AU55+AU56</f>
        <v>0</v>
      </c>
      <c r="AV53" s="45">
        <f>AV54+AV55+AV56</f>
        <v>0</v>
      </c>
      <c r="AW53" s="46">
        <f>AW54+AW55+AW56</f>
        <v>0</v>
      </c>
      <c r="AY53" s="129"/>
      <c r="AZ53" s="50" t="s">
        <v>251</v>
      </c>
      <c r="BA53" s="43"/>
      <c r="BB53" s="44">
        <f>BB54+BB55+BB56</f>
        <v>0</v>
      </c>
      <c r="BC53" s="45">
        <f>BC54+BC55+BC56</f>
        <v>0</v>
      </c>
      <c r="BD53" s="45">
        <f>BD54+BD55+BD56</f>
        <v>0</v>
      </c>
      <c r="BE53" s="46">
        <f>BE54+BE55+BE56</f>
        <v>0</v>
      </c>
      <c r="BG53" s="129"/>
      <c r="BH53" s="50" t="s">
        <v>251</v>
      </c>
      <c r="BI53" s="43"/>
      <c r="BJ53" s="44">
        <f>BJ54+BJ55+BJ56</f>
        <v>0</v>
      </c>
      <c r="BK53" s="45">
        <f>BK54+BK55+BK56</f>
        <v>0</v>
      </c>
      <c r="BL53" s="45">
        <f>BL54+BL55+BL56</f>
        <v>0</v>
      </c>
      <c r="BM53" s="46">
        <f>BM54+BM55+BM56</f>
        <v>0</v>
      </c>
      <c r="BO53" s="129"/>
      <c r="BP53" s="50" t="s">
        <v>251</v>
      </c>
      <c r="BQ53" s="43"/>
      <c r="BR53" s="44">
        <f>BR54+BR55+BR56</f>
        <v>0</v>
      </c>
      <c r="BS53" s="45">
        <f>BS54+BS55+BS56</f>
        <v>0</v>
      </c>
      <c r="BT53" s="45">
        <f>BT54+BT55+BT56</f>
        <v>0</v>
      </c>
      <c r="BU53" s="46">
        <f>BU54+BU55+BU56</f>
        <v>0</v>
      </c>
      <c r="BW53" s="129"/>
      <c r="BX53" s="50" t="s">
        <v>251</v>
      </c>
      <c r="BY53" s="43"/>
      <c r="BZ53" s="44">
        <f>BZ54+BZ55+BZ56</f>
        <v>0</v>
      </c>
      <c r="CA53" s="45">
        <f>CA54+CA55+CA56</f>
        <v>0</v>
      </c>
      <c r="CB53" s="45">
        <f>CB54+CB55+CB56</f>
        <v>0</v>
      </c>
      <c r="CC53" s="46">
        <f>CC54+CC55+CC56</f>
        <v>0</v>
      </c>
      <c r="CE53" s="129"/>
      <c r="CF53" s="50" t="s">
        <v>251</v>
      </c>
      <c r="CG53" s="43"/>
      <c r="CH53" s="44">
        <f>CH54+CH55+CH56</f>
        <v>0</v>
      </c>
      <c r="CI53" s="45">
        <f>CI54+CI55+CI56</f>
        <v>0</v>
      </c>
      <c r="CJ53" s="45">
        <f>CJ54+CJ55+CJ56</f>
        <v>0</v>
      </c>
      <c r="CK53" s="46">
        <f>CK54+CK55+CK56</f>
        <v>0</v>
      </c>
      <c r="CM53" s="129"/>
      <c r="CN53" s="50" t="s">
        <v>251</v>
      </c>
      <c r="CO53" s="43"/>
      <c r="CP53" s="44">
        <f>CP54+CP55+CP56</f>
        <v>0</v>
      </c>
      <c r="CQ53" s="45">
        <f>CQ54+CQ55+CQ56</f>
        <v>0</v>
      </c>
      <c r="CR53" s="45">
        <f>CR54+CR55+CR56</f>
        <v>0</v>
      </c>
      <c r="CS53" s="46">
        <f>CS54+CS55+CS56</f>
        <v>0</v>
      </c>
      <c r="CU53" s="129"/>
      <c r="CV53" s="50" t="s">
        <v>251</v>
      </c>
      <c r="CW53" s="43"/>
      <c r="CX53" s="44">
        <f>CX54+CX55+CX56</f>
        <v>0</v>
      </c>
      <c r="CY53" s="45">
        <f>CY54+CY55+CY56</f>
        <v>0</v>
      </c>
      <c r="CZ53" s="45">
        <f>CZ54+CZ55+CZ56</f>
        <v>0</v>
      </c>
      <c r="DA53" s="46">
        <f>DA54+DA55+DA56</f>
        <v>0</v>
      </c>
      <c r="DC53" s="129"/>
      <c r="DD53" s="50" t="s">
        <v>251</v>
      </c>
      <c r="DE53" s="43"/>
      <c r="DF53" s="44">
        <f>DF54+DF55+DF56</f>
        <v>0</v>
      </c>
      <c r="DG53" s="45">
        <f>DG54+DG55+DG56</f>
        <v>0</v>
      </c>
      <c r="DH53" s="45">
        <f>DH54+DH55+DH56</f>
        <v>0</v>
      </c>
      <c r="DI53" s="46">
        <f>DI54+DI55+DI56</f>
        <v>0</v>
      </c>
      <c r="DK53" s="129"/>
      <c r="DL53" s="50" t="s">
        <v>251</v>
      </c>
      <c r="DM53" s="43"/>
      <c r="DN53" s="44">
        <f>DN54+DN55+DN56</f>
        <v>0</v>
      </c>
      <c r="DO53" s="45">
        <f>DO54+DO55+DO56</f>
        <v>0</v>
      </c>
      <c r="DP53" s="45">
        <f>DP54+DP55+DP56</f>
        <v>0</v>
      </c>
      <c r="DQ53" s="46">
        <f>DQ54+DQ55+DQ56</f>
        <v>0</v>
      </c>
      <c r="DS53" s="129"/>
      <c r="DT53" s="50" t="s">
        <v>251</v>
      </c>
      <c r="DU53" s="43"/>
      <c r="DV53" s="44">
        <f>DV54+DV55+DV56</f>
        <v>0</v>
      </c>
      <c r="DW53" s="45">
        <f>DW54+DW55+DW56</f>
        <v>0</v>
      </c>
      <c r="DX53" s="45">
        <f>DX54+DX55+DX56</f>
        <v>0</v>
      </c>
      <c r="DY53" s="46">
        <f>DY54+DY55+DY56</f>
        <v>0</v>
      </c>
      <c r="EA53" s="129"/>
      <c r="EB53" s="50" t="s">
        <v>251</v>
      </c>
      <c r="EC53" s="43"/>
      <c r="ED53" s="44">
        <f>ED54+ED55+ED56</f>
        <v>0</v>
      </c>
      <c r="EE53" s="45">
        <f>EE54+EE55+EE56</f>
        <v>0</v>
      </c>
      <c r="EF53" s="45">
        <f>EF54+EF55+EF56</f>
        <v>0</v>
      </c>
      <c r="EG53" s="46">
        <f>EG54+EG55+EG56</f>
        <v>0</v>
      </c>
      <c r="EI53" s="129"/>
      <c r="EJ53" s="50" t="s">
        <v>251</v>
      </c>
      <c r="EK53" s="43"/>
      <c r="EL53" s="44">
        <f>EL54+EL55+EL56</f>
        <v>0</v>
      </c>
      <c r="EM53" s="45">
        <f>EM54+EM55+EM56</f>
        <v>0</v>
      </c>
      <c r="EN53" s="45">
        <f>EN54+EN55+EN56</f>
        <v>0</v>
      </c>
      <c r="EO53" s="46">
        <f>EO54+EO55+EO56</f>
        <v>0</v>
      </c>
      <c r="EQ53" s="129"/>
      <c r="ER53" s="50" t="s">
        <v>251</v>
      </c>
      <c r="ES53" s="43"/>
      <c r="ET53" s="44">
        <f>ET54+ET55+ET56</f>
        <v>0</v>
      </c>
      <c r="EU53" s="45">
        <f>EU54+EU55+EU56</f>
        <v>0</v>
      </c>
      <c r="EV53" s="45">
        <f>EV54+EV55+EV56</f>
        <v>0</v>
      </c>
      <c r="EW53" s="46">
        <f>EW54+EW55+EW56</f>
        <v>0</v>
      </c>
      <c r="EY53" s="129"/>
      <c r="EZ53" s="50" t="s">
        <v>251</v>
      </c>
      <c r="FA53" s="43"/>
      <c r="FB53" s="44">
        <f>FB54+FB55+FB56</f>
        <v>0</v>
      </c>
      <c r="FC53" s="45">
        <f>FC54+FC55+FC56</f>
        <v>0</v>
      </c>
      <c r="FD53" s="45">
        <f>FD54+FD55+FD56</f>
        <v>0</v>
      </c>
      <c r="FE53" s="46">
        <f>FE54+FE55+FE56</f>
        <v>0</v>
      </c>
    </row>
    <row r="54" spans="1:161" x14ac:dyDescent="0.15">
      <c r="A54" s="151">
        <v>40</v>
      </c>
      <c r="C54" s="129"/>
      <c r="D54" s="68"/>
      <c r="E54" s="47" t="s">
        <v>252</v>
      </c>
      <c r="F54" s="157">
        <f>SUMIFS('調査表(全体)'!$CL:$CL,'調査表(全体)'!$O:$O,$D$1,'調査表(全体)'!$Q:$Q,$A54)</f>
        <v>0</v>
      </c>
      <c r="G54" s="167">
        <f>SUMIFS('調査表(全体)'!$CM:$CM,'調査表(全体)'!$O:$O,$D$1,'調査表(全体)'!$Q:$Q,$A54)</f>
        <v>0</v>
      </c>
      <c r="H54" s="167">
        <f>SUMIFS('調査表(全体)'!$CN:$CN,'調査表(全体)'!$O:$O,$D$1,'調査表(全体)'!$Q:$Q,$A54)</f>
        <v>0</v>
      </c>
      <c r="I54" s="168">
        <f>SUMIFS('調査表(全体)'!$CO:$CO,'調査表(全体)'!$O:$O,$D$1,'調査表(全体)'!$Q:$Q,$A54)</f>
        <v>0</v>
      </c>
      <c r="K54" s="129"/>
      <c r="L54" s="68"/>
      <c r="M54" s="47" t="s">
        <v>252</v>
      </c>
      <c r="N54" s="157">
        <f>SUMIFS('調査表(全体)'!$CL:$CL,'調査表(全体)'!$O:$O,$L$1,'調査表(全体)'!$Q:$Q,$A54)</f>
        <v>0</v>
      </c>
      <c r="O54" s="167">
        <f>SUMIFS('調査表(全体)'!$CM:$CM,'調査表(全体)'!$O:$O,$L$1,'調査表(全体)'!$Q:$Q,$A54)</f>
        <v>0</v>
      </c>
      <c r="P54" s="167">
        <f>SUMIFS('調査表(全体)'!$CN:$CN,'調査表(全体)'!$O:$O,$L$1,'調査表(全体)'!$Q:$Q,$A54)</f>
        <v>0</v>
      </c>
      <c r="Q54" s="168">
        <f>SUMIFS('調査表(全体)'!$CO:$CO,'調査表(全体)'!$O:$O,$L$1,'調査表(全体)'!$Q:$Q,$A54)</f>
        <v>0</v>
      </c>
      <c r="R54" s="49"/>
      <c r="S54" s="129"/>
      <c r="T54" s="68"/>
      <c r="U54" s="47" t="s">
        <v>252</v>
      </c>
      <c r="V54" s="157">
        <f>SUMIFS('調査表(全体)'!$CL:$CL,'調査表(全体)'!$O:$O,$T$1,'調査表(全体)'!$Q:$Q,$A54)</f>
        <v>0</v>
      </c>
      <c r="W54" s="167">
        <f>SUMIFS('調査表(全体)'!$CM:$CM,'調査表(全体)'!$O:$O,$T$1,'調査表(全体)'!$Q:$Q,$A54)</f>
        <v>0</v>
      </c>
      <c r="X54" s="167">
        <f>SUMIFS('調査表(全体)'!$CN:$CN,'調査表(全体)'!$O:$O,$T$1,'調査表(全体)'!$Q:$Q,$A54)</f>
        <v>0</v>
      </c>
      <c r="Y54" s="168">
        <f>SUMIFS('調査表(全体)'!$CO:$CO,'調査表(全体)'!$O:$O,$T$1,'調査表(全体)'!$Q:$Q,$A54)</f>
        <v>0</v>
      </c>
      <c r="AA54" s="129"/>
      <c r="AB54" s="68"/>
      <c r="AC54" s="47" t="s">
        <v>252</v>
      </c>
      <c r="AD54" s="157">
        <f>SUMIFS('調査表(全体)'!$CL:$CL,'調査表(全体)'!$O:$O,$AB$1,'調査表(全体)'!$Q:$Q,$A54)</f>
        <v>0</v>
      </c>
      <c r="AE54" s="167">
        <f>SUMIFS('調査表(全体)'!$CM:$CM,'調査表(全体)'!$O:$O,$AB$1,'調査表(全体)'!$Q:$Q,$A54)</f>
        <v>0</v>
      </c>
      <c r="AF54" s="167">
        <f>SUMIFS('調査表(全体)'!$CN:$CN,'調査表(全体)'!$O:$O,$AB$1,'調査表(全体)'!$Q:$Q,$A54)</f>
        <v>0</v>
      </c>
      <c r="AG54" s="168">
        <f>SUMIFS('調査表(全体)'!$CO:$CO,'調査表(全体)'!$O:$O,$AB$1,'調査表(全体)'!$Q:$Q,$A54)</f>
        <v>0</v>
      </c>
      <c r="AI54" s="129"/>
      <c r="AJ54" s="68"/>
      <c r="AK54" s="47" t="s">
        <v>252</v>
      </c>
      <c r="AL54" s="157">
        <f>SUMIFS('調査表(全体)'!$CL:$CL,'調査表(全体)'!$O:$O,$AJ$1,'調査表(全体)'!$Q:$Q,$A54)</f>
        <v>0</v>
      </c>
      <c r="AM54" s="167">
        <f>SUMIFS('調査表(全体)'!$CM:$CM,'調査表(全体)'!$O:$O,$AJ$1,'調査表(全体)'!$Q:$Q,$A54)</f>
        <v>0</v>
      </c>
      <c r="AN54" s="167">
        <f>SUMIFS('調査表(全体)'!$CN:$CN,'調査表(全体)'!$O:$O,$AJ$1,'調査表(全体)'!$Q:$Q,$A54)</f>
        <v>0</v>
      </c>
      <c r="AO54" s="168">
        <f>SUMIFS('調査表(全体)'!$CO:$CO,'調査表(全体)'!$O:$O,$AJ$1,'調査表(全体)'!$Q:$Q,$A54)</f>
        <v>0</v>
      </c>
      <c r="AQ54" s="129"/>
      <c r="AR54" s="68"/>
      <c r="AS54" s="47" t="s">
        <v>252</v>
      </c>
      <c r="AT54" s="157">
        <f>SUMIFS('調査表(全体)'!$CL:$CL,'調査表(全体)'!$O:$O,$AR$1,'調査表(全体)'!$Q:$Q,$A54)</f>
        <v>0</v>
      </c>
      <c r="AU54" s="167">
        <f>SUMIFS('調査表(全体)'!$CM:$CM,'調査表(全体)'!$O:$O,$AR$1,'調査表(全体)'!$Q:$Q,$A54)</f>
        <v>0</v>
      </c>
      <c r="AV54" s="167">
        <f>SUMIFS('調査表(全体)'!$CN:$CN,'調査表(全体)'!$O:$O,$AR$1,'調査表(全体)'!$Q:$Q,$A54)</f>
        <v>0</v>
      </c>
      <c r="AW54" s="168">
        <f>SUMIFS('調査表(全体)'!$CO:$CO,'調査表(全体)'!$O:$O,$AR$1,'調査表(全体)'!$Q:$Q,$A54)</f>
        <v>0</v>
      </c>
      <c r="AY54" s="129"/>
      <c r="AZ54" s="68"/>
      <c r="BA54" s="47" t="s">
        <v>252</v>
      </c>
      <c r="BB54" s="157">
        <f>SUMIFS('調査表(全体)'!$CL:$CL,'調査表(全体)'!$O:$O,$AZ$1,'調査表(全体)'!$Q:$Q,$A54)</f>
        <v>0</v>
      </c>
      <c r="BC54" s="167">
        <f>SUMIFS('調査表(全体)'!$CM:$CM,'調査表(全体)'!$O:$O,$AZ$1,'調査表(全体)'!$Q:$Q,$A54)</f>
        <v>0</v>
      </c>
      <c r="BD54" s="167">
        <f>SUMIFS('調査表(全体)'!$CN:$CN,'調査表(全体)'!$O:$O,$AZ$1,'調査表(全体)'!$Q:$Q,$A54)</f>
        <v>0</v>
      </c>
      <c r="BE54" s="168">
        <f>SUMIFS('調査表(全体)'!$CO:$CO,'調査表(全体)'!$O:$O,$AZ$1,'調査表(全体)'!$Q:$Q,$A54)</f>
        <v>0</v>
      </c>
      <c r="BG54" s="129"/>
      <c r="BH54" s="68"/>
      <c r="BI54" s="47" t="s">
        <v>252</v>
      </c>
      <c r="BJ54" s="157">
        <f>SUMIFS('調査表(全体)'!$CL:$CL,'調査表(全体)'!$O:$O,$BH$1,'調査表(全体)'!$Q:$Q,$A54)</f>
        <v>0</v>
      </c>
      <c r="BK54" s="167">
        <f>SUMIFS('調査表(全体)'!$CM:$CM,'調査表(全体)'!$O:$O,$BH$1,'調査表(全体)'!$Q:$Q,$A54)</f>
        <v>0</v>
      </c>
      <c r="BL54" s="167">
        <f>SUMIFS('調査表(全体)'!$CN:$CN,'調査表(全体)'!$O:$O,$BH$1,'調査表(全体)'!$Q:$Q,$A54)</f>
        <v>0</v>
      </c>
      <c r="BM54" s="168">
        <f>SUMIFS('調査表(全体)'!$CO:$CO,'調査表(全体)'!$O:$O,$BH$1,'調査表(全体)'!$Q:$Q,$A54)</f>
        <v>0</v>
      </c>
      <c r="BO54" s="129"/>
      <c r="BP54" s="68"/>
      <c r="BQ54" s="47" t="s">
        <v>252</v>
      </c>
      <c r="BR54" s="157">
        <f>SUMIFS('調査表(全体)'!$CL:$CL,'調査表(全体)'!$O:$O,$BP$1,'調査表(全体)'!$Q:$Q,$A54)</f>
        <v>0</v>
      </c>
      <c r="BS54" s="167">
        <f>SUMIFS('調査表(全体)'!$CM:$CM,'調査表(全体)'!$O:$O,$BP$1,'調査表(全体)'!$Q:$Q,$A54)</f>
        <v>0</v>
      </c>
      <c r="BT54" s="167">
        <f>SUMIFS('調査表(全体)'!$CN:$CN,'調査表(全体)'!$O:$O,$BP$1,'調査表(全体)'!$Q:$Q,$A54)</f>
        <v>0</v>
      </c>
      <c r="BU54" s="168">
        <f>SUMIFS('調査表(全体)'!$CO:$CO,'調査表(全体)'!$O:$O,$BP$1,'調査表(全体)'!$Q:$Q,$A54)</f>
        <v>0</v>
      </c>
      <c r="BW54" s="129"/>
      <c r="BX54" s="68"/>
      <c r="BY54" s="47" t="s">
        <v>252</v>
      </c>
      <c r="BZ54" s="157">
        <f>SUMIFS('調査表(全体)'!$CL:$CL,'調査表(全体)'!$O:$O,$BX$1,'調査表(全体)'!$Q:$Q,$A54)</f>
        <v>0</v>
      </c>
      <c r="CA54" s="167">
        <f>SUMIFS('調査表(全体)'!$CM:$CM,'調査表(全体)'!$O:$O,$BX$1,'調査表(全体)'!$Q:$Q,$A54)</f>
        <v>0</v>
      </c>
      <c r="CB54" s="167">
        <f>SUMIFS('調査表(全体)'!$CN:$CN,'調査表(全体)'!$O:$O,$BX$1,'調査表(全体)'!$Q:$Q,$A54)</f>
        <v>0</v>
      </c>
      <c r="CC54" s="168">
        <f>SUMIFS('調査表(全体)'!$CO:$CO,'調査表(全体)'!$O:$O,$BX$1,'調査表(全体)'!$Q:$Q,$A54)</f>
        <v>0</v>
      </c>
      <c r="CE54" s="129"/>
      <c r="CF54" s="68"/>
      <c r="CG54" s="47" t="s">
        <v>252</v>
      </c>
      <c r="CH54" s="157">
        <f>SUMIFS('調査表(全体)'!$CL:$CL,'調査表(全体)'!$O:$O,$CF$1,'調査表(全体)'!$Q:$Q,$A54)</f>
        <v>0</v>
      </c>
      <c r="CI54" s="167">
        <f>SUMIFS('調査表(全体)'!$CM:$CM,'調査表(全体)'!$O:$O,$CF$1,'調査表(全体)'!$Q:$Q,$A54)</f>
        <v>0</v>
      </c>
      <c r="CJ54" s="167">
        <f>SUMIFS('調査表(全体)'!$CN:$CN,'調査表(全体)'!$O:$O,$CF$1,'調査表(全体)'!$Q:$Q,$A54)</f>
        <v>0</v>
      </c>
      <c r="CK54" s="168">
        <f>SUMIFS('調査表(全体)'!$CO:$CO,'調査表(全体)'!$O:$O,$CF$1,'調査表(全体)'!$Q:$Q,$A54)</f>
        <v>0</v>
      </c>
      <c r="CM54" s="129"/>
      <c r="CN54" s="68"/>
      <c r="CO54" s="47" t="s">
        <v>252</v>
      </c>
      <c r="CP54" s="157">
        <f>SUMIFS('調査表(全体)'!$CL:$CL,'調査表(全体)'!$O:$O,$CN$1,'調査表(全体)'!$Q:$Q,$A54)</f>
        <v>0</v>
      </c>
      <c r="CQ54" s="167">
        <f>SUMIFS('調査表(全体)'!$CM:$CM,'調査表(全体)'!$O:$O,$CN$1,'調査表(全体)'!$Q:$Q,$A54)</f>
        <v>0</v>
      </c>
      <c r="CR54" s="167">
        <f>SUMIFS('調査表(全体)'!$CN:$CN,'調査表(全体)'!$O:$O,$CN$1,'調査表(全体)'!$Q:$Q,$A54)</f>
        <v>0</v>
      </c>
      <c r="CS54" s="168">
        <f>SUMIFS('調査表(全体)'!$CO:$CO,'調査表(全体)'!$O:$O,$CN$1,'調査表(全体)'!$Q:$Q,$A54)</f>
        <v>0</v>
      </c>
      <c r="CU54" s="129"/>
      <c r="CV54" s="68"/>
      <c r="CW54" s="47" t="s">
        <v>252</v>
      </c>
      <c r="CX54" s="157">
        <f>SUMIFS('調査表(全体)'!$CL:$CL,'調査表(全体)'!$O:$O,$CV$1,'調査表(全体)'!$Q:$Q,$A54)</f>
        <v>0</v>
      </c>
      <c r="CY54" s="167">
        <f>SUMIFS('調査表(全体)'!$CM:$CM,'調査表(全体)'!$O:$O,$CV$1,'調査表(全体)'!$Q:$Q,$A54)</f>
        <v>0</v>
      </c>
      <c r="CZ54" s="167">
        <f>SUMIFS('調査表(全体)'!$CN:$CN,'調査表(全体)'!$O:$O,$CV$1,'調査表(全体)'!$Q:$Q,$A54)</f>
        <v>0</v>
      </c>
      <c r="DA54" s="168">
        <f>SUMIFS('調査表(全体)'!$CO:$CO,'調査表(全体)'!$O:$O,$CV$1,'調査表(全体)'!$Q:$Q,$A54)</f>
        <v>0</v>
      </c>
      <c r="DC54" s="129"/>
      <c r="DD54" s="68"/>
      <c r="DE54" s="47" t="s">
        <v>252</v>
      </c>
      <c r="DF54" s="157">
        <f>SUMIFS('調査表(全体)'!$CL:$CL,'調査表(全体)'!$O:$O,$DD$1,'調査表(全体)'!$Q:$Q,$A54)</f>
        <v>0</v>
      </c>
      <c r="DG54" s="167">
        <f>SUMIFS('調査表(全体)'!$CM:$CM,'調査表(全体)'!$O:$O,$DD$1,'調査表(全体)'!$Q:$Q,$A54)</f>
        <v>0</v>
      </c>
      <c r="DH54" s="167">
        <f>SUMIFS('調査表(全体)'!$CN:$CN,'調査表(全体)'!$O:$O,$DD$1,'調査表(全体)'!$Q:$Q,$A54)</f>
        <v>0</v>
      </c>
      <c r="DI54" s="168">
        <f>SUMIFS('調査表(全体)'!$CO:$CO,'調査表(全体)'!$O:$O,$DD$1,'調査表(全体)'!$Q:$Q,$A54)</f>
        <v>0</v>
      </c>
      <c r="DK54" s="129"/>
      <c r="DL54" s="68"/>
      <c r="DM54" s="47" t="s">
        <v>252</v>
      </c>
      <c r="DN54" s="157">
        <f>SUMIFS('調査表(全体)'!$CL:$CL,'調査表(全体)'!$O:$O,$DN$1,'調査表(全体)'!$Q:$Q,$A54)</f>
        <v>0</v>
      </c>
      <c r="DO54" s="167">
        <f>SUMIFS('調査表(全体)'!$CM:$CM,'調査表(全体)'!$O:$O,$DN$1,'調査表(全体)'!$Q:$Q,$A54)</f>
        <v>0</v>
      </c>
      <c r="DP54" s="167">
        <f>SUMIFS('調査表(全体)'!$CN:$CN,'調査表(全体)'!$O:$O,$DN$1,'調査表(全体)'!$Q:$Q,$A54)</f>
        <v>0</v>
      </c>
      <c r="DQ54" s="168">
        <f>SUMIFS('調査表(全体)'!$CO:$CO,'調査表(全体)'!$O:$O,$DN$1,'調査表(全体)'!$Q:$Q,$A54)</f>
        <v>0</v>
      </c>
      <c r="DS54" s="129"/>
      <c r="DT54" s="68"/>
      <c r="DU54" s="47" t="s">
        <v>252</v>
      </c>
      <c r="DV54" s="157">
        <f>SUMIFS('調査表(全体)'!$CL:$CL,'調査表(全体)'!$O:$O,$DT$1,'調査表(全体)'!$Q:$Q,$A54)</f>
        <v>0</v>
      </c>
      <c r="DW54" s="167">
        <f>SUMIFS('調査表(全体)'!$CM:$CM,'調査表(全体)'!$O:$O,$DT$1,'調査表(全体)'!$Q:$Q,$A54)</f>
        <v>0</v>
      </c>
      <c r="DX54" s="167">
        <f>SUMIFS('調査表(全体)'!$CN:$CN,'調査表(全体)'!$O:$O,$DT$1,'調査表(全体)'!$Q:$Q,$A54)</f>
        <v>0</v>
      </c>
      <c r="DY54" s="168">
        <f>SUMIFS('調査表(全体)'!$CO:$CO,'調査表(全体)'!$O:$O,$DT$1,'調査表(全体)'!$Q:$Q,$A54)</f>
        <v>0</v>
      </c>
      <c r="EA54" s="129"/>
      <c r="EB54" s="68"/>
      <c r="EC54" s="47" t="s">
        <v>252</v>
      </c>
      <c r="ED54" s="157">
        <f>SUMIFS('調査表(全体)'!$CL:$CL,'調査表(全体)'!$O:$O,$EB$1,'調査表(全体)'!$Q:$Q,$A54)</f>
        <v>0</v>
      </c>
      <c r="EE54" s="167">
        <f>SUMIFS('調査表(全体)'!$CM:$CM,'調査表(全体)'!$O:$O,$EB$1,'調査表(全体)'!$Q:$Q,$A54)</f>
        <v>0</v>
      </c>
      <c r="EF54" s="167">
        <f>SUMIFS('調査表(全体)'!$CN:$CN,'調査表(全体)'!$O:$O,$EB$1,'調査表(全体)'!$Q:$Q,$A54)</f>
        <v>0</v>
      </c>
      <c r="EG54" s="168">
        <f>SUMIFS('調査表(全体)'!$CO:$CO,'調査表(全体)'!$O:$O,$EB$1,'調査表(全体)'!$Q:$Q,$A54)</f>
        <v>0</v>
      </c>
      <c r="EI54" s="129"/>
      <c r="EJ54" s="68"/>
      <c r="EK54" s="47" t="s">
        <v>252</v>
      </c>
      <c r="EL54" s="157">
        <f>SUMIFS('調査表(全体)'!$CL:$CL,'調査表(全体)'!$O:$O,$EJ$1,'調査表(全体)'!$Q:$Q,$A54)</f>
        <v>0</v>
      </c>
      <c r="EM54" s="167">
        <f>SUMIFS('調査表(全体)'!$CM:$CM,'調査表(全体)'!$O:$O,$EJ$1,'調査表(全体)'!$Q:$Q,$A54)</f>
        <v>0</v>
      </c>
      <c r="EN54" s="167">
        <f>SUMIFS('調査表(全体)'!$CN:$CN,'調査表(全体)'!$O:$O,$EJ$1,'調査表(全体)'!$Q:$Q,$A54)</f>
        <v>0</v>
      </c>
      <c r="EO54" s="168">
        <f>SUMIFS('調査表(全体)'!$CO:$CO,'調査表(全体)'!$O:$O,$EJ$1,'調査表(全体)'!$Q:$Q,$A54)</f>
        <v>0</v>
      </c>
      <c r="EQ54" s="129"/>
      <c r="ER54" s="68"/>
      <c r="ES54" s="47" t="s">
        <v>252</v>
      </c>
      <c r="ET54" s="157">
        <f>SUMIFS('調査表(全体)'!$CL:$CL,'調査表(全体)'!$O:$O,$ER$1,'調査表(全体)'!$Q:$Q,$A54)</f>
        <v>0</v>
      </c>
      <c r="EU54" s="167">
        <f>SUMIFS('調査表(全体)'!$CM:$CM,'調査表(全体)'!$O:$O,$ER$1,'調査表(全体)'!$Q:$Q,$A54)</f>
        <v>0</v>
      </c>
      <c r="EV54" s="167">
        <f>SUMIFS('調査表(全体)'!$CN:$CN,'調査表(全体)'!$O:$O,$ER$1,'調査表(全体)'!$Q:$Q,$A54)</f>
        <v>0</v>
      </c>
      <c r="EW54" s="168">
        <f>SUMIFS('調査表(全体)'!$CO:$CO,'調査表(全体)'!$O:$O,$ER$1,'調査表(全体)'!$Q:$Q,$A54)</f>
        <v>0</v>
      </c>
      <c r="EY54" s="129"/>
      <c r="EZ54" s="68"/>
      <c r="FA54" s="47" t="s">
        <v>252</v>
      </c>
      <c r="FB54" s="157">
        <f>SUMIFS('調査表(全体)'!$CL:$CL,'調査表(全体)'!$O:$O,$EZ$1,'調査表(全体)'!$Q:$Q,$A54)</f>
        <v>0</v>
      </c>
      <c r="FC54" s="167">
        <f>SUMIFS('調査表(全体)'!$CM:$CM,'調査表(全体)'!$O:$O,$EZ$1,'調査表(全体)'!$Q:$Q,$A54)</f>
        <v>0</v>
      </c>
      <c r="FD54" s="167">
        <f>SUMIFS('調査表(全体)'!$CN:$CN,'調査表(全体)'!$O:$O,$EZ$1,'調査表(全体)'!$Q:$Q,$A54)</f>
        <v>0</v>
      </c>
      <c r="FE54" s="168">
        <f>SUMIFS('調査表(全体)'!$CO:$CO,'調査表(全体)'!$O:$O,$EZ$1,'調査表(全体)'!$Q:$Q,$A54)</f>
        <v>0</v>
      </c>
    </row>
    <row r="55" spans="1:161" x14ac:dyDescent="0.15">
      <c r="A55" s="151">
        <v>41</v>
      </c>
      <c r="C55" s="129"/>
      <c r="D55" s="133"/>
      <c r="E55" s="47" t="s">
        <v>253</v>
      </c>
      <c r="F55" s="157">
        <f>SUMIFS('調査表(全体)'!$CL:$CL,'調査表(全体)'!$O:$O,$D$1,'調査表(全体)'!$Q:$Q,$A55)</f>
        <v>0</v>
      </c>
      <c r="G55" s="167">
        <f>SUMIFS('調査表(全体)'!$CM:$CM,'調査表(全体)'!$O:$O,$D$1,'調査表(全体)'!$Q:$Q,$A55)</f>
        <v>0</v>
      </c>
      <c r="H55" s="167">
        <f>SUMIFS('調査表(全体)'!$CN:$CN,'調査表(全体)'!$O:$O,$D$1,'調査表(全体)'!$Q:$Q,$A55)</f>
        <v>0</v>
      </c>
      <c r="I55" s="168">
        <f>SUMIFS('調査表(全体)'!$CO:$CO,'調査表(全体)'!$O:$O,$D$1,'調査表(全体)'!$Q:$Q,$A55)</f>
        <v>0</v>
      </c>
      <c r="K55" s="129"/>
      <c r="L55" s="133"/>
      <c r="M55" s="47" t="s">
        <v>253</v>
      </c>
      <c r="N55" s="157">
        <f>SUMIFS('調査表(全体)'!$CL:$CL,'調査表(全体)'!$O:$O,$L$1,'調査表(全体)'!$Q:$Q,$A55)</f>
        <v>0</v>
      </c>
      <c r="O55" s="167">
        <f>SUMIFS('調査表(全体)'!$CM:$CM,'調査表(全体)'!$O:$O,$L$1,'調査表(全体)'!$Q:$Q,$A55)</f>
        <v>0</v>
      </c>
      <c r="P55" s="167">
        <f>SUMIFS('調査表(全体)'!$CN:$CN,'調査表(全体)'!$O:$O,$L$1,'調査表(全体)'!$Q:$Q,$A55)</f>
        <v>0</v>
      </c>
      <c r="Q55" s="168">
        <f>SUMIFS('調査表(全体)'!$CO:$CO,'調査表(全体)'!$O:$O,$L$1,'調査表(全体)'!$Q:$Q,$A55)</f>
        <v>0</v>
      </c>
      <c r="R55" s="49"/>
      <c r="S55" s="129"/>
      <c r="T55" s="133"/>
      <c r="U55" s="47" t="s">
        <v>253</v>
      </c>
      <c r="V55" s="157">
        <f>SUMIFS('調査表(全体)'!$CL:$CL,'調査表(全体)'!$O:$O,$T$1,'調査表(全体)'!$Q:$Q,$A55)</f>
        <v>0</v>
      </c>
      <c r="W55" s="167">
        <f>SUMIFS('調査表(全体)'!$CM:$CM,'調査表(全体)'!$O:$O,$T$1,'調査表(全体)'!$Q:$Q,$A55)</f>
        <v>0</v>
      </c>
      <c r="X55" s="167">
        <f>SUMIFS('調査表(全体)'!$CN:$CN,'調査表(全体)'!$O:$O,$T$1,'調査表(全体)'!$Q:$Q,$A55)</f>
        <v>0</v>
      </c>
      <c r="Y55" s="168">
        <f>SUMIFS('調査表(全体)'!$CO:$CO,'調査表(全体)'!$O:$O,$T$1,'調査表(全体)'!$Q:$Q,$A55)</f>
        <v>0</v>
      </c>
      <c r="AA55" s="129"/>
      <c r="AB55" s="133"/>
      <c r="AC55" s="47" t="s">
        <v>253</v>
      </c>
      <c r="AD55" s="157">
        <f>SUMIFS('調査表(全体)'!$CL:$CL,'調査表(全体)'!$O:$O,$AB$1,'調査表(全体)'!$Q:$Q,$A55)</f>
        <v>0</v>
      </c>
      <c r="AE55" s="167">
        <f>SUMIFS('調査表(全体)'!$CM:$CM,'調査表(全体)'!$O:$O,$AB$1,'調査表(全体)'!$Q:$Q,$A55)</f>
        <v>0</v>
      </c>
      <c r="AF55" s="167">
        <f>SUMIFS('調査表(全体)'!$CN:$CN,'調査表(全体)'!$O:$O,$AB$1,'調査表(全体)'!$Q:$Q,$A55)</f>
        <v>0</v>
      </c>
      <c r="AG55" s="168">
        <f>SUMIFS('調査表(全体)'!$CO:$CO,'調査表(全体)'!$O:$O,$AB$1,'調査表(全体)'!$Q:$Q,$A55)</f>
        <v>0</v>
      </c>
      <c r="AI55" s="129"/>
      <c r="AJ55" s="133"/>
      <c r="AK55" s="47" t="s">
        <v>253</v>
      </c>
      <c r="AL55" s="157">
        <f>SUMIFS('調査表(全体)'!$CL:$CL,'調査表(全体)'!$O:$O,$AJ$1,'調査表(全体)'!$Q:$Q,$A55)</f>
        <v>0</v>
      </c>
      <c r="AM55" s="167">
        <f>SUMIFS('調査表(全体)'!$CM:$CM,'調査表(全体)'!$O:$O,$AJ$1,'調査表(全体)'!$Q:$Q,$A55)</f>
        <v>0</v>
      </c>
      <c r="AN55" s="167">
        <f>SUMIFS('調査表(全体)'!$CN:$CN,'調査表(全体)'!$O:$O,$AJ$1,'調査表(全体)'!$Q:$Q,$A55)</f>
        <v>0</v>
      </c>
      <c r="AO55" s="168">
        <f>SUMIFS('調査表(全体)'!$CO:$CO,'調査表(全体)'!$O:$O,$AJ$1,'調査表(全体)'!$Q:$Q,$A55)</f>
        <v>0</v>
      </c>
      <c r="AQ55" s="129"/>
      <c r="AR55" s="133"/>
      <c r="AS55" s="47" t="s">
        <v>253</v>
      </c>
      <c r="AT55" s="157">
        <f>SUMIFS('調査表(全体)'!$CL:$CL,'調査表(全体)'!$O:$O,$AR$1,'調査表(全体)'!$Q:$Q,$A55)</f>
        <v>0</v>
      </c>
      <c r="AU55" s="167">
        <f>SUMIFS('調査表(全体)'!$CM:$CM,'調査表(全体)'!$O:$O,$AR$1,'調査表(全体)'!$Q:$Q,$A55)</f>
        <v>0</v>
      </c>
      <c r="AV55" s="167">
        <f>SUMIFS('調査表(全体)'!$CN:$CN,'調査表(全体)'!$O:$O,$AR$1,'調査表(全体)'!$Q:$Q,$A55)</f>
        <v>0</v>
      </c>
      <c r="AW55" s="168">
        <f>SUMIFS('調査表(全体)'!$CO:$CO,'調査表(全体)'!$O:$O,$AR$1,'調査表(全体)'!$Q:$Q,$A55)</f>
        <v>0</v>
      </c>
      <c r="AY55" s="129"/>
      <c r="AZ55" s="133"/>
      <c r="BA55" s="47" t="s">
        <v>253</v>
      </c>
      <c r="BB55" s="157">
        <f>SUMIFS('調査表(全体)'!$CL:$CL,'調査表(全体)'!$O:$O,$AZ$1,'調査表(全体)'!$Q:$Q,$A55)</f>
        <v>0</v>
      </c>
      <c r="BC55" s="167">
        <f>SUMIFS('調査表(全体)'!$CM:$CM,'調査表(全体)'!$O:$O,$AZ$1,'調査表(全体)'!$Q:$Q,$A55)</f>
        <v>0</v>
      </c>
      <c r="BD55" s="167">
        <f>SUMIFS('調査表(全体)'!$CN:$CN,'調査表(全体)'!$O:$O,$AZ$1,'調査表(全体)'!$Q:$Q,$A55)</f>
        <v>0</v>
      </c>
      <c r="BE55" s="168">
        <f>SUMIFS('調査表(全体)'!$CO:$CO,'調査表(全体)'!$O:$O,$AZ$1,'調査表(全体)'!$Q:$Q,$A55)</f>
        <v>0</v>
      </c>
      <c r="BG55" s="129"/>
      <c r="BH55" s="133"/>
      <c r="BI55" s="47" t="s">
        <v>253</v>
      </c>
      <c r="BJ55" s="157">
        <f>SUMIFS('調査表(全体)'!$CL:$CL,'調査表(全体)'!$O:$O,$BH$1,'調査表(全体)'!$Q:$Q,$A55)</f>
        <v>0</v>
      </c>
      <c r="BK55" s="167">
        <f>SUMIFS('調査表(全体)'!$CM:$CM,'調査表(全体)'!$O:$O,$BH$1,'調査表(全体)'!$Q:$Q,$A55)</f>
        <v>0</v>
      </c>
      <c r="BL55" s="167">
        <f>SUMIFS('調査表(全体)'!$CN:$CN,'調査表(全体)'!$O:$O,$BH$1,'調査表(全体)'!$Q:$Q,$A55)</f>
        <v>0</v>
      </c>
      <c r="BM55" s="168">
        <f>SUMIFS('調査表(全体)'!$CO:$CO,'調査表(全体)'!$O:$O,$BH$1,'調査表(全体)'!$Q:$Q,$A55)</f>
        <v>0</v>
      </c>
      <c r="BO55" s="129"/>
      <c r="BP55" s="133"/>
      <c r="BQ55" s="47" t="s">
        <v>253</v>
      </c>
      <c r="BR55" s="157">
        <f>SUMIFS('調査表(全体)'!$CL:$CL,'調査表(全体)'!$O:$O,$BP$1,'調査表(全体)'!$Q:$Q,$A55)</f>
        <v>0</v>
      </c>
      <c r="BS55" s="167">
        <f>SUMIFS('調査表(全体)'!$CM:$CM,'調査表(全体)'!$O:$O,$BP$1,'調査表(全体)'!$Q:$Q,$A55)</f>
        <v>0</v>
      </c>
      <c r="BT55" s="167">
        <f>SUMIFS('調査表(全体)'!$CN:$CN,'調査表(全体)'!$O:$O,$BP$1,'調査表(全体)'!$Q:$Q,$A55)</f>
        <v>0</v>
      </c>
      <c r="BU55" s="168">
        <f>SUMIFS('調査表(全体)'!$CO:$CO,'調査表(全体)'!$O:$O,$BP$1,'調査表(全体)'!$Q:$Q,$A55)</f>
        <v>0</v>
      </c>
      <c r="BW55" s="129"/>
      <c r="BX55" s="133"/>
      <c r="BY55" s="47" t="s">
        <v>253</v>
      </c>
      <c r="BZ55" s="157">
        <f>SUMIFS('調査表(全体)'!$CL:$CL,'調査表(全体)'!$O:$O,$BX$1,'調査表(全体)'!$Q:$Q,$A55)</f>
        <v>0</v>
      </c>
      <c r="CA55" s="167">
        <f>SUMIFS('調査表(全体)'!$CM:$CM,'調査表(全体)'!$O:$O,$BX$1,'調査表(全体)'!$Q:$Q,$A55)</f>
        <v>0</v>
      </c>
      <c r="CB55" s="167">
        <f>SUMIFS('調査表(全体)'!$CN:$CN,'調査表(全体)'!$O:$O,$BX$1,'調査表(全体)'!$Q:$Q,$A55)</f>
        <v>0</v>
      </c>
      <c r="CC55" s="168">
        <f>SUMIFS('調査表(全体)'!$CO:$CO,'調査表(全体)'!$O:$O,$BX$1,'調査表(全体)'!$Q:$Q,$A55)</f>
        <v>0</v>
      </c>
      <c r="CE55" s="129"/>
      <c r="CF55" s="133"/>
      <c r="CG55" s="47" t="s">
        <v>253</v>
      </c>
      <c r="CH55" s="157">
        <f>SUMIFS('調査表(全体)'!$CL:$CL,'調査表(全体)'!$O:$O,$CF$1,'調査表(全体)'!$Q:$Q,$A55)</f>
        <v>0</v>
      </c>
      <c r="CI55" s="167">
        <f>SUMIFS('調査表(全体)'!$CM:$CM,'調査表(全体)'!$O:$O,$CF$1,'調査表(全体)'!$Q:$Q,$A55)</f>
        <v>0</v>
      </c>
      <c r="CJ55" s="167">
        <f>SUMIFS('調査表(全体)'!$CN:$CN,'調査表(全体)'!$O:$O,$CF$1,'調査表(全体)'!$Q:$Q,$A55)</f>
        <v>0</v>
      </c>
      <c r="CK55" s="168">
        <f>SUMIFS('調査表(全体)'!$CO:$CO,'調査表(全体)'!$O:$O,$CF$1,'調査表(全体)'!$Q:$Q,$A55)</f>
        <v>0</v>
      </c>
      <c r="CM55" s="129"/>
      <c r="CN55" s="133"/>
      <c r="CO55" s="47" t="s">
        <v>253</v>
      </c>
      <c r="CP55" s="157">
        <f>SUMIFS('調査表(全体)'!$CL:$CL,'調査表(全体)'!$O:$O,$CN$1,'調査表(全体)'!$Q:$Q,$A55)</f>
        <v>0</v>
      </c>
      <c r="CQ55" s="167">
        <f>SUMIFS('調査表(全体)'!$CM:$CM,'調査表(全体)'!$O:$O,$CN$1,'調査表(全体)'!$Q:$Q,$A55)</f>
        <v>0</v>
      </c>
      <c r="CR55" s="167">
        <f>SUMIFS('調査表(全体)'!$CN:$CN,'調査表(全体)'!$O:$O,$CN$1,'調査表(全体)'!$Q:$Q,$A55)</f>
        <v>0</v>
      </c>
      <c r="CS55" s="168">
        <f>SUMIFS('調査表(全体)'!$CO:$CO,'調査表(全体)'!$O:$O,$CN$1,'調査表(全体)'!$Q:$Q,$A55)</f>
        <v>0</v>
      </c>
      <c r="CU55" s="129"/>
      <c r="CV55" s="133"/>
      <c r="CW55" s="47" t="s">
        <v>253</v>
      </c>
      <c r="CX55" s="157">
        <f>SUMIFS('調査表(全体)'!$CL:$CL,'調査表(全体)'!$O:$O,$CV$1,'調査表(全体)'!$Q:$Q,$A55)</f>
        <v>0</v>
      </c>
      <c r="CY55" s="167">
        <f>SUMIFS('調査表(全体)'!$CM:$CM,'調査表(全体)'!$O:$O,$CV$1,'調査表(全体)'!$Q:$Q,$A55)</f>
        <v>0</v>
      </c>
      <c r="CZ55" s="167">
        <f>SUMIFS('調査表(全体)'!$CN:$CN,'調査表(全体)'!$O:$O,$CV$1,'調査表(全体)'!$Q:$Q,$A55)</f>
        <v>0</v>
      </c>
      <c r="DA55" s="168">
        <f>SUMIFS('調査表(全体)'!$CO:$CO,'調査表(全体)'!$O:$O,$CV$1,'調査表(全体)'!$Q:$Q,$A55)</f>
        <v>0</v>
      </c>
      <c r="DC55" s="129"/>
      <c r="DD55" s="133"/>
      <c r="DE55" s="47" t="s">
        <v>253</v>
      </c>
      <c r="DF55" s="157">
        <f>SUMIFS('調査表(全体)'!$CL:$CL,'調査表(全体)'!$O:$O,$DD$1,'調査表(全体)'!$Q:$Q,$A55)</f>
        <v>0</v>
      </c>
      <c r="DG55" s="167">
        <f>SUMIFS('調査表(全体)'!$CM:$CM,'調査表(全体)'!$O:$O,$DD$1,'調査表(全体)'!$Q:$Q,$A55)</f>
        <v>0</v>
      </c>
      <c r="DH55" s="167">
        <f>SUMIFS('調査表(全体)'!$CN:$CN,'調査表(全体)'!$O:$O,$DD$1,'調査表(全体)'!$Q:$Q,$A55)</f>
        <v>0</v>
      </c>
      <c r="DI55" s="168">
        <f>SUMIFS('調査表(全体)'!$CO:$CO,'調査表(全体)'!$O:$O,$DD$1,'調査表(全体)'!$Q:$Q,$A55)</f>
        <v>0</v>
      </c>
      <c r="DK55" s="129"/>
      <c r="DL55" s="133"/>
      <c r="DM55" s="47" t="s">
        <v>253</v>
      </c>
      <c r="DN55" s="157">
        <f>SUMIFS('調査表(全体)'!$CL:$CL,'調査表(全体)'!$O:$O,$DN$1,'調査表(全体)'!$Q:$Q,$A55)</f>
        <v>0</v>
      </c>
      <c r="DO55" s="167">
        <f>SUMIFS('調査表(全体)'!$CM:$CM,'調査表(全体)'!$O:$O,$DN$1,'調査表(全体)'!$Q:$Q,$A55)</f>
        <v>0</v>
      </c>
      <c r="DP55" s="167">
        <f>SUMIFS('調査表(全体)'!$CN:$CN,'調査表(全体)'!$O:$O,$DN$1,'調査表(全体)'!$Q:$Q,$A55)</f>
        <v>0</v>
      </c>
      <c r="DQ55" s="168">
        <f>SUMIFS('調査表(全体)'!$CO:$CO,'調査表(全体)'!$O:$O,$DN$1,'調査表(全体)'!$Q:$Q,$A55)</f>
        <v>0</v>
      </c>
      <c r="DS55" s="129"/>
      <c r="DT55" s="133"/>
      <c r="DU55" s="47" t="s">
        <v>253</v>
      </c>
      <c r="DV55" s="157">
        <f>SUMIFS('調査表(全体)'!$CL:$CL,'調査表(全体)'!$O:$O,$DT$1,'調査表(全体)'!$Q:$Q,$A55)</f>
        <v>0</v>
      </c>
      <c r="DW55" s="167">
        <f>SUMIFS('調査表(全体)'!$CM:$CM,'調査表(全体)'!$O:$O,$DT$1,'調査表(全体)'!$Q:$Q,$A55)</f>
        <v>0</v>
      </c>
      <c r="DX55" s="167">
        <f>SUMIFS('調査表(全体)'!$CN:$CN,'調査表(全体)'!$O:$O,$DT$1,'調査表(全体)'!$Q:$Q,$A55)</f>
        <v>0</v>
      </c>
      <c r="DY55" s="168">
        <f>SUMIFS('調査表(全体)'!$CO:$CO,'調査表(全体)'!$O:$O,$DT$1,'調査表(全体)'!$Q:$Q,$A55)</f>
        <v>0</v>
      </c>
      <c r="EA55" s="129"/>
      <c r="EB55" s="133"/>
      <c r="EC55" s="47" t="s">
        <v>253</v>
      </c>
      <c r="ED55" s="157">
        <f>SUMIFS('調査表(全体)'!$CL:$CL,'調査表(全体)'!$O:$O,$EB$1,'調査表(全体)'!$Q:$Q,$A55)</f>
        <v>0</v>
      </c>
      <c r="EE55" s="167">
        <f>SUMIFS('調査表(全体)'!$CM:$CM,'調査表(全体)'!$O:$O,$EB$1,'調査表(全体)'!$Q:$Q,$A55)</f>
        <v>0</v>
      </c>
      <c r="EF55" s="167">
        <f>SUMIFS('調査表(全体)'!$CN:$CN,'調査表(全体)'!$O:$O,$EB$1,'調査表(全体)'!$Q:$Q,$A55)</f>
        <v>0</v>
      </c>
      <c r="EG55" s="168">
        <f>SUMIFS('調査表(全体)'!$CO:$CO,'調査表(全体)'!$O:$O,$EB$1,'調査表(全体)'!$Q:$Q,$A55)</f>
        <v>0</v>
      </c>
      <c r="EI55" s="129"/>
      <c r="EJ55" s="133"/>
      <c r="EK55" s="47" t="s">
        <v>253</v>
      </c>
      <c r="EL55" s="157">
        <f>SUMIFS('調査表(全体)'!$CL:$CL,'調査表(全体)'!$O:$O,$EJ$1,'調査表(全体)'!$Q:$Q,$A55)</f>
        <v>0</v>
      </c>
      <c r="EM55" s="167">
        <f>SUMIFS('調査表(全体)'!$CM:$CM,'調査表(全体)'!$O:$O,$EJ$1,'調査表(全体)'!$Q:$Q,$A55)</f>
        <v>0</v>
      </c>
      <c r="EN55" s="167">
        <f>SUMIFS('調査表(全体)'!$CN:$CN,'調査表(全体)'!$O:$O,$EJ$1,'調査表(全体)'!$Q:$Q,$A55)</f>
        <v>0</v>
      </c>
      <c r="EO55" s="168">
        <f>SUMIFS('調査表(全体)'!$CO:$CO,'調査表(全体)'!$O:$O,$EJ$1,'調査表(全体)'!$Q:$Q,$A55)</f>
        <v>0</v>
      </c>
      <c r="EQ55" s="129"/>
      <c r="ER55" s="133"/>
      <c r="ES55" s="47" t="s">
        <v>253</v>
      </c>
      <c r="ET55" s="157">
        <f>SUMIFS('調査表(全体)'!$CL:$CL,'調査表(全体)'!$O:$O,$ER$1,'調査表(全体)'!$Q:$Q,$A55)</f>
        <v>0</v>
      </c>
      <c r="EU55" s="167">
        <f>SUMIFS('調査表(全体)'!$CM:$CM,'調査表(全体)'!$O:$O,$ER$1,'調査表(全体)'!$Q:$Q,$A55)</f>
        <v>0</v>
      </c>
      <c r="EV55" s="167">
        <f>SUMIFS('調査表(全体)'!$CN:$CN,'調査表(全体)'!$O:$O,$ER$1,'調査表(全体)'!$Q:$Q,$A55)</f>
        <v>0</v>
      </c>
      <c r="EW55" s="168">
        <f>SUMIFS('調査表(全体)'!$CO:$CO,'調査表(全体)'!$O:$O,$ER$1,'調査表(全体)'!$Q:$Q,$A55)</f>
        <v>0</v>
      </c>
      <c r="EY55" s="129"/>
      <c r="EZ55" s="133"/>
      <c r="FA55" s="47" t="s">
        <v>253</v>
      </c>
      <c r="FB55" s="157">
        <f>SUMIFS('調査表(全体)'!$CL:$CL,'調査表(全体)'!$O:$O,$EZ$1,'調査表(全体)'!$Q:$Q,$A55)</f>
        <v>0</v>
      </c>
      <c r="FC55" s="167">
        <f>SUMIFS('調査表(全体)'!$CM:$CM,'調査表(全体)'!$O:$O,$EZ$1,'調査表(全体)'!$Q:$Q,$A55)</f>
        <v>0</v>
      </c>
      <c r="FD55" s="167">
        <f>SUMIFS('調査表(全体)'!$CN:$CN,'調査表(全体)'!$O:$O,$EZ$1,'調査表(全体)'!$Q:$Q,$A55)</f>
        <v>0</v>
      </c>
      <c r="FE55" s="168">
        <f>SUMIFS('調査表(全体)'!$CO:$CO,'調査表(全体)'!$O:$O,$EZ$1,'調査表(全体)'!$Q:$Q,$A55)</f>
        <v>0</v>
      </c>
    </row>
    <row r="56" spans="1:161" ht="14.25" thickBot="1" x14ac:dyDescent="0.2">
      <c r="A56" s="151">
        <v>42</v>
      </c>
      <c r="C56" s="130"/>
      <c r="D56" s="73"/>
      <c r="E56" s="67" t="s">
        <v>224</v>
      </c>
      <c r="F56" s="157">
        <f>SUMIFS('調査表(全体)'!$CL:$CL,'調査表(全体)'!$O:$O,$D$1,'調査表(全体)'!$Q:$Q,$A56)</f>
        <v>0</v>
      </c>
      <c r="G56" s="167">
        <f>SUMIFS('調査表(全体)'!$CM:$CM,'調査表(全体)'!$O:$O,$D$1,'調査表(全体)'!$Q:$Q,$A56)</f>
        <v>0</v>
      </c>
      <c r="H56" s="167">
        <f>SUMIFS('調査表(全体)'!$CN:$CN,'調査表(全体)'!$O:$O,$D$1,'調査表(全体)'!$Q:$Q,$A56)</f>
        <v>0</v>
      </c>
      <c r="I56" s="168">
        <f>SUMIFS('調査表(全体)'!$CO:$CO,'調査表(全体)'!$O:$O,$D$1,'調査表(全体)'!$Q:$Q,$A56)</f>
        <v>0</v>
      </c>
      <c r="K56" s="130"/>
      <c r="L56" s="73"/>
      <c r="M56" s="67" t="s">
        <v>224</v>
      </c>
      <c r="N56" s="157">
        <f>SUMIFS('調査表(全体)'!$CL:$CL,'調査表(全体)'!$O:$O,$L$1,'調査表(全体)'!$Q:$Q,$A56)</f>
        <v>0</v>
      </c>
      <c r="O56" s="167">
        <f>SUMIFS('調査表(全体)'!$CM:$CM,'調査表(全体)'!$O:$O,$L$1,'調査表(全体)'!$Q:$Q,$A56)</f>
        <v>0</v>
      </c>
      <c r="P56" s="167">
        <f>SUMIFS('調査表(全体)'!$CN:$CN,'調査表(全体)'!$O:$O,$L$1,'調査表(全体)'!$Q:$Q,$A56)</f>
        <v>0</v>
      </c>
      <c r="Q56" s="168">
        <f>SUMIFS('調査表(全体)'!$CO:$CO,'調査表(全体)'!$O:$O,$L$1,'調査表(全体)'!$Q:$Q,$A56)</f>
        <v>0</v>
      </c>
      <c r="R56" s="49"/>
      <c r="S56" s="130"/>
      <c r="T56" s="73"/>
      <c r="U56" s="67" t="s">
        <v>224</v>
      </c>
      <c r="V56" s="157">
        <f>SUMIFS('調査表(全体)'!$CL:$CL,'調査表(全体)'!$O:$O,$T$1,'調査表(全体)'!$Q:$Q,$A56)</f>
        <v>0</v>
      </c>
      <c r="W56" s="167">
        <f>SUMIFS('調査表(全体)'!$CM:$CM,'調査表(全体)'!$O:$O,$T$1,'調査表(全体)'!$Q:$Q,$A56)</f>
        <v>0</v>
      </c>
      <c r="X56" s="167">
        <f>SUMIFS('調査表(全体)'!$CN:$CN,'調査表(全体)'!$O:$O,$T$1,'調査表(全体)'!$Q:$Q,$A56)</f>
        <v>0</v>
      </c>
      <c r="Y56" s="168">
        <f>SUMIFS('調査表(全体)'!$CO:$CO,'調査表(全体)'!$O:$O,$T$1,'調査表(全体)'!$Q:$Q,$A56)</f>
        <v>0</v>
      </c>
      <c r="AA56" s="130"/>
      <c r="AB56" s="73"/>
      <c r="AC56" s="67" t="s">
        <v>224</v>
      </c>
      <c r="AD56" s="157">
        <f>SUMIFS('調査表(全体)'!$CL:$CL,'調査表(全体)'!$O:$O,$AB$1,'調査表(全体)'!$Q:$Q,$A56)</f>
        <v>0</v>
      </c>
      <c r="AE56" s="167">
        <f>SUMIFS('調査表(全体)'!$CM:$CM,'調査表(全体)'!$O:$O,$AB$1,'調査表(全体)'!$Q:$Q,$A56)</f>
        <v>0</v>
      </c>
      <c r="AF56" s="167">
        <f>SUMIFS('調査表(全体)'!$CN:$CN,'調査表(全体)'!$O:$O,$AB$1,'調査表(全体)'!$Q:$Q,$A56)</f>
        <v>0</v>
      </c>
      <c r="AG56" s="168">
        <f>SUMIFS('調査表(全体)'!$CO:$CO,'調査表(全体)'!$O:$O,$AB$1,'調査表(全体)'!$Q:$Q,$A56)</f>
        <v>0</v>
      </c>
      <c r="AI56" s="130"/>
      <c r="AJ56" s="73"/>
      <c r="AK56" s="67" t="s">
        <v>224</v>
      </c>
      <c r="AL56" s="157">
        <f>SUMIFS('調査表(全体)'!$CL:$CL,'調査表(全体)'!$O:$O,$AJ$1,'調査表(全体)'!$Q:$Q,$A56)</f>
        <v>0</v>
      </c>
      <c r="AM56" s="167">
        <f>SUMIFS('調査表(全体)'!$CM:$CM,'調査表(全体)'!$O:$O,$AJ$1,'調査表(全体)'!$Q:$Q,$A56)</f>
        <v>0</v>
      </c>
      <c r="AN56" s="167">
        <f>SUMIFS('調査表(全体)'!$CN:$CN,'調査表(全体)'!$O:$O,$AJ$1,'調査表(全体)'!$Q:$Q,$A56)</f>
        <v>0</v>
      </c>
      <c r="AO56" s="168">
        <f>SUMIFS('調査表(全体)'!$CO:$CO,'調査表(全体)'!$O:$O,$AJ$1,'調査表(全体)'!$Q:$Q,$A56)</f>
        <v>0</v>
      </c>
      <c r="AQ56" s="130"/>
      <c r="AR56" s="73"/>
      <c r="AS56" s="67" t="s">
        <v>224</v>
      </c>
      <c r="AT56" s="157">
        <f>SUMIFS('調査表(全体)'!$CL:$CL,'調査表(全体)'!$O:$O,$AR$1,'調査表(全体)'!$Q:$Q,$A56)</f>
        <v>0</v>
      </c>
      <c r="AU56" s="167">
        <f>SUMIFS('調査表(全体)'!$CM:$CM,'調査表(全体)'!$O:$O,$AR$1,'調査表(全体)'!$Q:$Q,$A56)</f>
        <v>0</v>
      </c>
      <c r="AV56" s="167">
        <f>SUMIFS('調査表(全体)'!$CN:$CN,'調査表(全体)'!$O:$O,$AR$1,'調査表(全体)'!$Q:$Q,$A56)</f>
        <v>0</v>
      </c>
      <c r="AW56" s="168">
        <f>SUMIFS('調査表(全体)'!$CO:$CO,'調査表(全体)'!$O:$O,$AR$1,'調査表(全体)'!$Q:$Q,$A56)</f>
        <v>0</v>
      </c>
      <c r="AY56" s="130"/>
      <c r="AZ56" s="73"/>
      <c r="BA56" s="67" t="s">
        <v>224</v>
      </c>
      <c r="BB56" s="157">
        <f>SUMIFS('調査表(全体)'!$CL:$CL,'調査表(全体)'!$O:$O,$AZ$1,'調査表(全体)'!$Q:$Q,$A56)</f>
        <v>0</v>
      </c>
      <c r="BC56" s="167">
        <f>SUMIFS('調査表(全体)'!$CM:$CM,'調査表(全体)'!$O:$O,$AZ$1,'調査表(全体)'!$Q:$Q,$A56)</f>
        <v>0</v>
      </c>
      <c r="BD56" s="167">
        <f>SUMIFS('調査表(全体)'!$CN:$CN,'調査表(全体)'!$O:$O,$AZ$1,'調査表(全体)'!$Q:$Q,$A56)</f>
        <v>0</v>
      </c>
      <c r="BE56" s="168">
        <f>SUMIFS('調査表(全体)'!$CO:$CO,'調査表(全体)'!$O:$O,$AZ$1,'調査表(全体)'!$Q:$Q,$A56)</f>
        <v>0</v>
      </c>
      <c r="BG56" s="130"/>
      <c r="BH56" s="73"/>
      <c r="BI56" s="67" t="s">
        <v>224</v>
      </c>
      <c r="BJ56" s="157">
        <f>SUMIFS('調査表(全体)'!$CL:$CL,'調査表(全体)'!$O:$O,$BH$1,'調査表(全体)'!$Q:$Q,$A56)</f>
        <v>0</v>
      </c>
      <c r="BK56" s="167">
        <f>SUMIFS('調査表(全体)'!$CM:$CM,'調査表(全体)'!$O:$O,$BH$1,'調査表(全体)'!$Q:$Q,$A56)</f>
        <v>0</v>
      </c>
      <c r="BL56" s="167">
        <f>SUMIFS('調査表(全体)'!$CN:$CN,'調査表(全体)'!$O:$O,$BH$1,'調査表(全体)'!$Q:$Q,$A56)</f>
        <v>0</v>
      </c>
      <c r="BM56" s="168">
        <f>SUMIFS('調査表(全体)'!$CO:$CO,'調査表(全体)'!$O:$O,$BH$1,'調査表(全体)'!$Q:$Q,$A56)</f>
        <v>0</v>
      </c>
      <c r="BO56" s="130"/>
      <c r="BP56" s="73"/>
      <c r="BQ56" s="67" t="s">
        <v>224</v>
      </c>
      <c r="BR56" s="157">
        <f>SUMIFS('調査表(全体)'!$CL:$CL,'調査表(全体)'!$O:$O,$BP$1,'調査表(全体)'!$Q:$Q,$A56)</f>
        <v>0</v>
      </c>
      <c r="BS56" s="167">
        <f>SUMIFS('調査表(全体)'!$CM:$CM,'調査表(全体)'!$O:$O,$BP$1,'調査表(全体)'!$Q:$Q,$A56)</f>
        <v>0</v>
      </c>
      <c r="BT56" s="167">
        <f>SUMIFS('調査表(全体)'!$CN:$CN,'調査表(全体)'!$O:$O,$BP$1,'調査表(全体)'!$Q:$Q,$A56)</f>
        <v>0</v>
      </c>
      <c r="BU56" s="168">
        <f>SUMIFS('調査表(全体)'!$CO:$CO,'調査表(全体)'!$O:$O,$BP$1,'調査表(全体)'!$Q:$Q,$A56)</f>
        <v>0</v>
      </c>
      <c r="BW56" s="130"/>
      <c r="BX56" s="73"/>
      <c r="BY56" s="67" t="s">
        <v>224</v>
      </c>
      <c r="BZ56" s="157">
        <f>SUMIFS('調査表(全体)'!$CL:$CL,'調査表(全体)'!$O:$O,$BX$1,'調査表(全体)'!$Q:$Q,$A56)</f>
        <v>0</v>
      </c>
      <c r="CA56" s="167">
        <f>SUMIFS('調査表(全体)'!$CM:$CM,'調査表(全体)'!$O:$O,$BX$1,'調査表(全体)'!$Q:$Q,$A56)</f>
        <v>0</v>
      </c>
      <c r="CB56" s="167">
        <f>SUMIFS('調査表(全体)'!$CN:$CN,'調査表(全体)'!$O:$O,$BX$1,'調査表(全体)'!$Q:$Q,$A56)</f>
        <v>0</v>
      </c>
      <c r="CC56" s="168">
        <f>SUMIFS('調査表(全体)'!$CO:$CO,'調査表(全体)'!$O:$O,$BX$1,'調査表(全体)'!$Q:$Q,$A56)</f>
        <v>0</v>
      </c>
      <c r="CE56" s="130"/>
      <c r="CF56" s="73"/>
      <c r="CG56" s="67" t="s">
        <v>224</v>
      </c>
      <c r="CH56" s="157">
        <f>SUMIFS('調査表(全体)'!$CL:$CL,'調査表(全体)'!$O:$O,$CF$1,'調査表(全体)'!$Q:$Q,$A56)</f>
        <v>0</v>
      </c>
      <c r="CI56" s="167">
        <f>SUMIFS('調査表(全体)'!$CM:$CM,'調査表(全体)'!$O:$O,$CF$1,'調査表(全体)'!$Q:$Q,$A56)</f>
        <v>0</v>
      </c>
      <c r="CJ56" s="167">
        <f>SUMIFS('調査表(全体)'!$CN:$CN,'調査表(全体)'!$O:$O,$CF$1,'調査表(全体)'!$Q:$Q,$A56)</f>
        <v>0</v>
      </c>
      <c r="CK56" s="168">
        <f>SUMIFS('調査表(全体)'!$CO:$CO,'調査表(全体)'!$O:$O,$CF$1,'調査表(全体)'!$Q:$Q,$A56)</f>
        <v>0</v>
      </c>
      <c r="CM56" s="130"/>
      <c r="CN56" s="73"/>
      <c r="CO56" s="67" t="s">
        <v>224</v>
      </c>
      <c r="CP56" s="157">
        <f>SUMIFS('調査表(全体)'!$CL:$CL,'調査表(全体)'!$O:$O,$CN$1,'調査表(全体)'!$Q:$Q,$A56)</f>
        <v>0</v>
      </c>
      <c r="CQ56" s="167">
        <f>SUMIFS('調査表(全体)'!$CM:$CM,'調査表(全体)'!$O:$O,$CN$1,'調査表(全体)'!$Q:$Q,$A56)</f>
        <v>0</v>
      </c>
      <c r="CR56" s="167">
        <f>SUMIFS('調査表(全体)'!$CN:$CN,'調査表(全体)'!$O:$O,$CN$1,'調査表(全体)'!$Q:$Q,$A56)</f>
        <v>0</v>
      </c>
      <c r="CS56" s="168">
        <f>SUMIFS('調査表(全体)'!$CO:$CO,'調査表(全体)'!$O:$O,$CN$1,'調査表(全体)'!$Q:$Q,$A56)</f>
        <v>0</v>
      </c>
      <c r="CU56" s="130"/>
      <c r="CV56" s="73"/>
      <c r="CW56" s="67" t="s">
        <v>224</v>
      </c>
      <c r="CX56" s="157">
        <f>SUMIFS('調査表(全体)'!$CL:$CL,'調査表(全体)'!$O:$O,$CV$1,'調査表(全体)'!$Q:$Q,$A56)</f>
        <v>0</v>
      </c>
      <c r="CY56" s="167">
        <f>SUMIFS('調査表(全体)'!$CM:$CM,'調査表(全体)'!$O:$O,$CV$1,'調査表(全体)'!$Q:$Q,$A56)</f>
        <v>0</v>
      </c>
      <c r="CZ56" s="167">
        <f>SUMIFS('調査表(全体)'!$CN:$CN,'調査表(全体)'!$O:$O,$CV$1,'調査表(全体)'!$Q:$Q,$A56)</f>
        <v>0</v>
      </c>
      <c r="DA56" s="168">
        <f>SUMIFS('調査表(全体)'!$CO:$CO,'調査表(全体)'!$O:$O,$CV$1,'調査表(全体)'!$Q:$Q,$A56)</f>
        <v>0</v>
      </c>
      <c r="DC56" s="130"/>
      <c r="DD56" s="73"/>
      <c r="DE56" s="67" t="s">
        <v>224</v>
      </c>
      <c r="DF56" s="157">
        <f>SUMIFS('調査表(全体)'!$CL:$CL,'調査表(全体)'!$O:$O,$DD$1,'調査表(全体)'!$Q:$Q,$A56)</f>
        <v>0</v>
      </c>
      <c r="DG56" s="167">
        <f>SUMIFS('調査表(全体)'!$CM:$CM,'調査表(全体)'!$O:$O,$DD$1,'調査表(全体)'!$Q:$Q,$A56)</f>
        <v>0</v>
      </c>
      <c r="DH56" s="167">
        <f>SUMIFS('調査表(全体)'!$CN:$CN,'調査表(全体)'!$O:$O,$DD$1,'調査表(全体)'!$Q:$Q,$A56)</f>
        <v>0</v>
      </c>
      <c r="DI56" s="168">
        <f>SUMIFS('調査表(全体)'!$CO:$CO,'調査表(全体)'!$O:$O,$DD$1,'調査表(全体)'!$Q:$Q,$A56)</f>
        <v>0</v>
      </c>
      <c r="DK56" s="130"/>
      <c r="DL56" s="73"/>
      <c r="DM56" s="67" t="s">
        <v>224</v>
      </c>
      <c r="DN56" s="157">
        <f>SUMIFS('調査表(全体)'!$CL:$CL,'調査表(全体)'!$O:$O,$DN$1,'調査表(全体)'!$Q:$Q,$A56)</f>
        <v>0</v>
      </c>
      <c r="DO56" s="167">
        <f>SUMIFS('調査表(全体)'!$CM:$CM,'調査表(全体)'!$O:$O,$DN$1,'調査表(全体)'!$Q:$Q,$A56)</f>
        <v>0</v>
      </c>
      <c r="DP56" s="167">
        <f>SUMIFS('調査表(全体)'!$CN:$CN,'調査表(全体)'!$O:$O,$DN$1,'調査表(全体)'!$Q:$Q,$A56)</f>
        <v>0</v>
      </c>
      <c r="DQ56" s="168">
        <f>SUMIFS('調査表(全体)'!$CO:$CO,'調査表(全体)'!$O:$O,$DN$1,'調査表(全体)'!$Q:$Q,$A56)</f>
        <v>0</v>
      </c>
      <c r="DS56" s="130"/>
      <c r="DT56" s="73"/>
      <c r="DU56" s="67" t="s">
        <v>224</v>
      </c>
      <c r="DV56" s="157">
        <f>SUMIFS('調査表(全体)'!$CL:$CL,'調査表(全体)'!$O:$O,$DT$1,'調査表(全体)'!$Q:$Q,$A56)</f>
        <v>0</v>
      </c>
      <c r="DW56" s="167">
        <f>SUMIFS('調査表(全体)'!$CM:$CM,'調査表(全体)'!$O:$O,$DT$1,'調査表(全体)'!$Q:$Q,$A56)</f>
        <v>0</v>
      </c>
      <c r="DX56" s="167">
        <f>SUMIFS('調査表(全体)'!$CN:$CN,'調査表(全体)'!$O:$O,$DT$1,'調査表(全体)'!$Q:$Q,$A56)</f>
        <v>0</v>
      </c>
      <c r="DY56" s="168">
        <f>SUMIFS('調査表(全体)'!$CO:$CO,'調査表(全体)'!$O:$O,$DT$1,'調査表(全体)'!$Q:$Q,$A56)</f>
        <v>0</v>
      </c>
      <c r="EA56" s="130"/>
      <c r="EB56" s="73"/>
      <c r="EC56" s="67" t="s">
        <v>224</v>
      </c>
      <c r="ED56" s="157">
        <f>SUMIFS('調査表(全体)'!$CL:$CL,'調査表(全体)'!$O:$O,$EB$1,'調査表(全体)'!$Q:$Q,$A56)</f>
        <v>0</v>
      </c>
      <c r="EE56" s="167">
        <f>SUMIFS('調査表(全体)'!$CM:$CM,'調査表(全体)'!$O:$O,$EB$1,'調査表(全体)'!$Q:$Q,$A56)</f>
        <v>0</v>
      </c>
      <c r="EF56" s="167">
        <f>SUMIFS('調査表(全体)'!$CN:$CN,'調査表(全体)'!$O:$O,$EB$1,'調査表(全体)'!$Q:$Q,$A56)</f>
        <v>0</v>
      </c>
      <c r="EG56" s="168">
        <f>SUMIFS('調査表(全体)'!$CO:$CO,'調査表(全体)'!$O:$O,$EB$1,'調査表(全体)'!$Q:$Q,$A56)</f>
        <v>0</v>
      </c>
      <c r="EI56" s="130"/>
      <c r="EJ56" s="73"/>
      <c r="EK56" s="67" t="s">
        <v>224</v>
      </c>
      <c r="EL56" s="157">
        <f>SUMIFS('調査表(全体)'!$CL:$CL,'調査表(全体)'!$O:$O,$EJ$1,'調査表(全体)'!$Q:$Q,$A56)</f>
        <v>0</v>
      </c>
      <c r="EM56" s="167">
        <f>SUMIFS('調査表(全体)'!$CM:$CM,'調査表(全体)'!$O:$O,$EJ$1,'調査表(全体)'!$Q:$Q,$A56)</f>
        <v>0</v>
      </c>
      <c r="EN56" s="167">
        <f>SUMIFS('調査表(全体)'!$CN:$CN,'調査表(全体)'!$O:$O,$EJ$1,'調査表(全体)'!$Q:$Q,$A56)</f>
        <v>0</v>
      </c>
      <c r="EO56" s="168">
        <f>SUMIFS('調査表(全体)'!$CO:$CO,'調査表(全体)'!$O:$O,$EJ$1,'調査表(全体)'!$Q:$Q,$A56)</f>
        <v>0</v>
      </c>
      <c r="EQ56" s="130"/>
      <c r="ER56" s="73"/>
      <c r="ES56" s="67" t="s">
        <v>224</v>
      </c>
      <c r="ET56" s="157">
        <f>SUMIFS('調査表(全体)'!$CL:$CL,'調査表(全体)'!$O:$O,$ER$1,'調査表(全体)'!$Q:$Q,$A56)</f>
        <v>0</v>
      </c>
      <c r="EU56" s="167">
        <f>SUMIFS('調査表(全体)'!$CM:$CM,'調査表(全体)'!$O:$O,$ER$1,'調査表(全体)'!$Q:$Q,$A56)</f>
        <v>0</v>
      </c>
      <c r="EV56" s="167">
        <f>SUMIFS('調査表(全体)'!$CN:$CN,'調査表(全体)'!$O:$O,$ER$1,'調査表(全体)'!$Q:$Q,$A56)</f>
        <v>0</v>
      </c>
      <c r="EW56" s="168">
        <f>SUMIFS('調査表(全体)'!$CO:$CO,'調査表(全体)'!$O:$O,$ER$1,'調査表(全体)'!$Q:$Q,$A56)</f>
        <v>0</v>
      </c>
      <c r="EY56" s="130"/>
      <c r="EZ56" s="73"/>
      <c r="FA56" s="67" t="s">
        <v>224</v>
      </c>
      <c r="FB56" s="157">
        <f>SUMIFS('調査表(全体)'!$CL:$CL,'調査表(全体)'!$O:$O,$EZ$1,'調査表(全体)'!$Q:$Q,$A56)</f>
        <v>0</v>
      </c>
      <c r="FC56" s="167">
        <f>SUMIFS('調査表(全体)'!$CM:$CM,'調査表(全体)'!$O:$O,$EZ$1,'調査表(全体)'!$Q:$Q,$A56)</f>
        <v>0</v>
      </c>
      <c r="FD56" s="167">
        <f>SUMIFS('調査表(全体)'!$CN:$CN,'調査表(全体)'!$O:$O,$EZ$1,'調査表(全体)'!$Q:$Q,$A56)</f>
        <v>0</v>
      </c>
      <c r="FE56" s="168">
        <f>SUMIFS('調査表(全体)'!$CO:$CO,'調査表(全体)'!$O:$O,$EZ$1,'調査表(全体)'!$Q:$Q,$A56)</f>
        <v>0</v>
      </c>
    </row>
    <row r="57" spans="1:161" x14ac:dyDescent="0.15">
      <c r="A57" s="154"/>
      <c r="C57" s="126" t="s">
        <v>254</v>
      </c>
      <c r="D57" s="58"/>
      <c r="E57" s="58"/>
      <c r="F57" s="161">
        <f>F58+F59</f>
        <v>1258551312</v>
      </c>
      <c r="G57" s="162">
        <f>G58+G59</f>
        <v>113896869</v>
      </c>
      <c r="H57" s="162">
        <f>H58+H59</f>
        <v>880065094</v>
      </c>
      <c r="I57" s="163">
        <f>I58+I59</f>
        <v>378486218</v>
      </c>
      <c r="K57" s="126" t="s">
        <v>254</v>
      </c>
      <c r="L57" s="58"/>
      <c r="M57" s="58"/>
      <c r="N57" s="161">
        <f>N58+N59</f>
        <v>0</v>
      </c>
      <c r="O57" s="162">
        <f>O58+O59</f>
        <v>0</v>
      </c>
      <c r="P57" s="162">
        <f>P58+P59</f>
        <v>0</v>
      </c>
      <c r="Q57" s="163">
        <f>Q58+Q59</f>
        <v>0</v>
      </c>
      <c r="R57" s="40"/>
      <c r="S57" s="126" t="s">
        <v>254</v>
      </c>
      <c r="T57" s="58"/>
      <c r="U57" s="58"/>
      <c r="V57" s="161">
        <f>V58+V59</f>
        <v>0</v>
      </c>
      <c r="W57" s="162">
        <f>W58+W59</f>
        <v>0</v>
      </c>
      <c r="X57" s="162">
        <f>X58+X59</f>
        <v>0</v>
      </c>
      <c r="Y57" s="163">
        <f>Y58+Y59</f>
        <v>0</v>
      </c>
      <c r="AA57" s="126" t="s">
        <v>254</v>
      </c>
      <c r="AB57" s="58"/>
      <c r="AC57" s="58"/>
      <c r="AD57" s="161">
        <f>AD58+AD59</f>
        <v>0</v>
      </c>
      <c r="AE57" s="162">
        <f>AE58+AE59</f>
        <v>0</v>
      </c>
      <c r="AF57" s="162">
        <f>AF58+AF59</f>
        <v>0</v>
      </c>
      <c r="AG57" s="163">
        <f>AG58+AG59</f>
        <v>0</v>
      </c>
      <c r="AI57" s="126" t="s">
        <v>254</v>
      </c>
      <c r="AJ57" s="58"/>
      <c r="AK57" s="58"/>
      <c r="AL57" s="161">
        <f>AL58+AL59</f>
        <v>0</v>
      </c>
      <c r="AM57" s="162">
        <f>AM58+AM59</f>
        <v>0</v>
      </c>
      <c r="AN57" s="162">
        <f>AN58+AN59</f>
        <v>0</v>
      </c>
      <c r="AO57" s="163">
        <f>AO58+AO59</f>
        <v>0</v>
      </c>
      <c r="AQ57" s="126" t="s">
        <v>254</v>
      </c>
      <c r="AR57" s="58"/>
      <c r="AS57" s="58"/>
      <c r="AT57" s="161">
        <f>AT58+AT59</f>
        <v>0</v>
      </c>
      <c r="AU57" s="162">
        <f>AU58+AU59</f>
        <v>0</v>
      </c>
      <c r="AV57" s="162">
        <f>AV58+AV59</f>
        <v>0</v>
      </c>
      <c r="AW57" s="163">
        <f>AW58+AW59</f>
        <v>0</v>
      </c>
      <c r="AY57" s="126" t="s">
        <v>254</v>
      </c>
      <c r="AZ57" s="58"/>
      <c r="BA57" s="58"/>
      <c r="BB57" s="161">
        <f>BB58+BB59</f>
        <v>0</v>
      </c>
      <c r="BC57" s="162">
        <f>BC58+BC59</f>
        <v>0</v>
      </c>
      <c r="BD57" s="162">
        <f>BD58+BD59</f>
        <v>0</v>
      </c>
      <c r="BE57" s="163">
        <f>BE58+BE59</f>
        <v>0</v>
      </c>
      <c r="BG57" s="126" t="s">
        <v>254</v>
      </c>
      <c r="BH57" s="58"/>
      <c r="BI57" s="58"/>
      <c r="BJ57" s="161">
        <f>BJ58+BJ59</f>
        <v>0</v>
      </c>
      <c r="BK57" s="162">
        <f>BK58+BK59</f>
        <v>0</v>
      </c>
      <c r="BL57" s="162">
        <f>BL58+BL59</f>
        <v>0</v>
      </c>
      <c r="BM57" s="163">
        <f>BM58+BM59</f>
        <v>0</v>
      </c>
      <c r="BO57" s="126" t="s">
        <v>254</v>
      </c>
      <c r="BP57" s="58"/>
      <c r="BQ57" s="58"/>
      <c r="BR57" s="161">
        <f>BR58+BR59</f>
        <v>0</v>
      </c>
      <c r="BS57" s="162">
        <f>BS58+BS59</f>
        <v>0</v>
      </c>
      <c r="BT57" s="162">
        <f>BT58+BT59</f>
        <v>0</v>
      </c>
      <c r="BU57" s="163">
        <f>BU58+BU59</f>
        <v>0</v>
      </c>
      <c r="BW57" s="126" t="s">
        <v>254</v>
      </c>
      <c r="BX57" s="58"/>
      <c r="BY57" s="58"/>
      <c r="BZ57" s="161">
        <f>BZ58+BZ59</f>
        <v>0</v>
      </c>
      <c r="CA57" s="162">
        <f>CA58+CA59</f>
        <v>0</v>
      </c>
      <c r="CB57" s="162">
        <f>CB58+CB59</f>
        <v>0</v>
      </c>
      <c r="CC57" s="163">
        <f>CC58+CC59</f>
        <v>0</v>
      </c>
      <c r="CE57" s="126" t="s">
        <v>254</v>
      </c>
      <c r="CF57" s="58"/>
      <c r="CG57" s="58"/>
      <c r="CH57" s="161">
        <f>CH58+CH59</f>
        <v>0</v>
      </c>
      <c r="CI57" s="162">
        <f>CI58+CI59</f>
        <v>0</v>
      </c>
      <c r="CJ57" s="162">
        <f>CJ58+CJ59</f>
        <v>0</v>
      </c>
      <c r="CK57" s="163">
        <f>CK58+CK59</f>
        <v>0</v>
      </c>
      <c r="CM57" s="126" t="s">
        <v>254</v>
      </c>
      <c r="CN57" s="58"/>
      <c r="CO57" s="58"/>
      <c r="CP57" s="161">
        <f>CP58+CP59</f>
        <v>0</v>
      </c>
      <c r="CQ57" s="162">
        <f>CQ58+CQ59</f>
        <v>0</v>
      </c>
      <c r="CR57" s="162">
        <f>CR58+CR59</f>
        <v>0</v>
      </c>
      <c r="CS57" s="163">
        <f>CS58+CS59</f>
        <v>0</v>
      </c>
      <c r="CU57" s="126" t="s">
        <v>254</v>
      </c>
      <c r="CV57" s="58"/>
      <c r="CW57" s="58"/>
      <c r="CX57" s="161">
        <f>CX58+CX59</f>
        <v>0</v>
      </c>
      <c r="CY57" s="162">
        <f>CY58+CY59</f>
        <v>0</v>
      </c>
      <c r="CZ57" s="162">
        <f>CZ58+CZ59</f>
        <v>0</v>
      </c>
      <c r="DA57" s="163">
        <f>DA58+DA59</f>
        <v>0</v>
      </c>
      <c r="DC57" s="126" t="s">
        <v>254</v>
      </c>
      <c r="DD57" s="58"/>
      <c r="DE57" s="58"/>
      <c r="DF57" s="161">
        <f>DF58+DF59</f>
        <v>0</v>
      </c>
      <c r="DG57" s="162">
        <f>DG58+DG59</f>
        <v>0</v>
      </c>
      <c r="DH57" s="162">
        <f>DH58+DH59</f>
        <v>0</v>
      </c>
      <c r="DI57" s="163">
        <f>DI58+DI59</f>
        <v>0</v>
      </c>
      <c r="DK57" s="126" t="s">
        <v>254</v>
      </c>
      <c r="DL57" s="58"/>
      <c r="DM57" s="58"/>
      <c r="DN57" s="161">
        <f>DN58+DN59</f>
        <v>0</v>
      </c>
      <c r="DO57" s="162">
        <f>DO58+DO59</f>
        <v>0</v>
      </c>
      <c r="DP57" s="162">
        <f>DP58+DP59</f>
        <v>0</v>
      </c>
      <c r="DQ57" s="163">
        <f>DQ58+DQ59</f>
        <v>0</v>
      </c>
      <c r="DS57" s="126" t="s">
        <v>254</v>
      </c>
      <c r="DT57" s="58"/>
      <c r="DU57" s="58"/>
      <c r="DV57" s="161">
        <f>DV58+DV59</f>
        <v>0</v>
      </c>
      <c r="DW57" s="162">
        <f>DW58+DW59</f>
        <v>0</v>
      </c>
      <c r="DX57" s="162">
        <f>DX58+DX59</f>
        <v>0</v>
      </c>
      <c r="DY57" s="163">
        <f>DY58+DY59</f>
        <v>0</v>
      </c>
      <c r="EA57" s="126" t="s">
        <v>254</v>
      </c>
      <c r="EB57" s="58"/>
      <c r="EC57" s="58"/>
      <c r="ED57" s="161">
        <f>ED58+ED59</f>
        <v>0</v>
      </c>
      <c r="EE57" s="162">
        <f>EE58+EE59</f>
        <v>0</v>
      </c>
      <c r="EF57" s="162">
        <f>EF58+EF59</f>
        <v>0</v>
      </c>
      <c r="EG57" s="163">
        <f>EG58+EG59</f>
        <v>0</v>
      </c>
      <c r="EI57" s="126" t="s">
        <v>254</v>
      </c>
      <c r="EJ57" s="58"/>
      <c r="EK57" s="58"/>
      <c r="EL57" s="161">
        <f>EL58+EL59</f>
        <v>0</v>
      </c>
      <c r="EM57" s="162">
        <f>EM58+EM59</f>
        <v>0</v>
      </c>
      <c r="EN57" s="162">
        <f>EN58+EN59</f>
        <v>0</v>
      </c>
      <c r="EO57" s="163">
        <f>EO58+EO59</f>
        <v>0</v>
      </c>
      <c r="EQ57" s="126" t="s">
        <v>254</v>
      </c>
      <c r="ER57" s="58"/>
      <c r="ES57" s="58"/>
      <c r="ET57" s="161">
        <f>ET58+ET59</f>
        <v>0</v>
      </c>
      <c r="EU57" s="162">
        <f>EU58+EU59</f>
        <v>0</v>
      </c>
      <c r="EV57" s="162">
        <f>EV58+EV59</f>
        <v>0</v>
      </c>
      <c r="EW57" s="163">
        <f>EW58+EW59</f>
        <v>0</v>
      </c>
      <c r="EY57" s="126" t="s">
        <v>254</v>
      </c>
      <c r="EZ57" s="58"/>
      <c r="FA57" s="58"/>
      <c r="FB57" s="161">
        <f>FB58+FB59</f>
        <v>0</v>
      </c>
      <c r="FC57" s="162">
        <f>FC58+FC59</f>
        <v>0</v>
      </c>
      <c r="FD57" s="162">
        <f>FD58+FD59</f>
        <v>0</v>
      </c>
      <c r="FE57" s="163">
        <f>FE58+FE59</f>
        <v>0</v>
      </c>
    </row>
    <row r="58" spans="1:161" x14ac:dyDescent="0.15">
      <c r="A58" s="151">
        <v>43</v>
      </c>
      <c r="C58" s="124"/>
      <c r="D58" s="42" t="s">
        <v>255</v>
      </c>
      <c r="E58" s="43"/>
      <c r="F58" s="44">
        <f>SUMIFS('調査表(全体)'!$CL:$CL,'調査表(全体)'!$O:$O,$D$1,'調査表(全体)'!$Q:$Q,$A58)</f>
        <v>0</v>
      </c>
      <c r="G58" s="45">
        <f>SUMIFS('調査表(全体)'!$CM:$CM,'調査表(全体)'!$O:$O,$D$1,'調査表(全体)'!$Q:$Q,$A58)</f>
        <v>0</v>
      </c>
      <c r="H58" s="45">
        <f>SUMIFS('調査表(全体)'!$CN:$CN,'調査表(全体)'!$O:$O,$D$1,'調査表(全体)'!$Q:$Q,$A58)</f>
        <v>0</v>
      </c>
      <c r="I58" s="46">
        <f>SUMIFS('調査表(全体)'!$CO:$CO,'調査表(全体)'!$O:$O,$D$1,'調査表(全体)'!$Q:$Q,$A58)</f>
        <v>0</v>
      </c>
      <c r="K58" s="124"/>
      <c r="L58" s="42" t="s">
        <v>255</v>
      </c>
      <c r="M58" s="43"/>
      <c r="N58" s="44">
        <f>SUMIFS('調査表(全体)'!$CL:$CL,'調査表(全体)'!$O:$O,$L$1,'調査表(全体)'!$Q:$Q,$A58)</f>
        <v>0</v>
      </c>
      <c r="O58" s="45">
        <f>SUMIFS('調査表(全体)'!$CM:$CM,'調査表(全体)'!$O:$O,$L$1,'調査表(全体)'!$Q:$Q,$A58)</f>
        <v>0</v>
      </c>
      <c r="P58" s="45">
        <f>SUMIFS('調査表(全体)'!$CN:$CN,'調査表(全体)'!$O:$O,$L$1,'調査表(全体)'!$Q:$Q,$A58)</f>
        <v>0</v>
      </c>
      <c r="Q58" s="46">
        <f>SUMIFS('調査表(全体)'!$CO:$CO,'調査表(全体)'!$O:$O,$L$1,'調査表(全体)'!$Q:$Q,$A58)</f>
        <v>0</v>
      </c>
      <c r="R58" s="49"/>
      <c r="S58" s="124"/>
      <c r="T58" s="42" t="s">
        <v>255</v>
      </c>
      <c r="U58" s="43"/>
      <c r="V58" s="44">
        <f>SUMIFS('調査表(全体)'!$CL:$CL,'調査表(全体)'!$O:$O,$T$1,'調査表(全体)'!$Q:$Q,$A58)</f>
        <v>0</v>
      </c>
      <c r="W58" s="45">
        <f>SUMIFS('調査表(全体)'!$CM:$CM,'調査表(全体)'!$O:$O,$T$1,'調査表(全体)'!$Q:$Q,$A58)</f>
        <v>0</v>
      </c>
      <c r="X58" s="45">
        <f>SUMIFS('調査表(全体)'!$CN:$CN,'調査表(全体)'!$O:$O,$T$1,'調査表(全体)'!$Q:$Q,$A58)</f>
        <v>0</v>
      </c>
      <c r="Y58" s="46">
        <f>SUMIFS('調査表(全体)'!$CO:$CO,'調査表(全体)'!$O:$O,$T$1,'調査表(全体)'!$Q:$Q,$A58)</f>
        <v>0</v>
      </c>
      <c r="AA58" s="124"/>
      <c r="AB58" s="42" t="s">
        <v>255</v>
      </c>
      <c r="AC58" s="43"/>
      <c r="AD58" s="44">
        <f>SUMIFS('調査表(全体)'!$CL:$CL,'調査表(全体)'!$O:$O,$AB$1,'調査表(全体)'!$Q:$Q,$A58)</f>
        <v>0</v>
      </c>
      <c r="AE58" s="45">
        <f>SUMIFS('調査表(全体)'!$CM:$CM,'調査表(全体)'!$O:$O,$AB$1,'調査表(全体)'!$Q:$Q,$A58)</f>
        <v>0</v>
      </c>
      <c r="AF58" s="45">
        <f>SUMIFS('調査表(全体)'!$CN:$CN,'調査表(全体)'!$O:$O,$AB$1,'調査表(全体)'!$Q:$Q,$A58)</f>
        <v>0</v>
      </c>
      <c r="AG58" s="46">
        <f>SUMIFS('調査表(全体)'!$CO:$CO,'調査表(全体)'!$O:$O,$AB$1,'調査表(全体)'!$Q:$Q,$A58)</f>
        <v>0</v>
      </c>
      <c r="AI58" s="124"/>
      <c r="AJ58" s="42" t="s">
        <v>255</v>
      </c>
      <c r="AK58" s="43"/>
      <c r="AL58" s="44">
        <f>SUMIFS('調査表(全体)'!$CL:$CL,'調査表(全体)'!$O:$O,$AJ$1,'調査表(全体)'!$Q:$Q,$A58)</f>
        <v>0</v>
      </c>
      <c r="AM58" s="45">
        <f>SUMIFS('調査表(全体)'!$CM:$CM,'調査表(全体)'!$O:$O,$AJ$1,'調査表(全体)'!$Q:$Q,$A58)</f>
        <v>0</v>
      </c>
      <c r="AN58" s="45">
        <f>SUMIFS('調査表(全体)'!$CN:$CN,'調査表(全体)'!$O:$O,$AJ$1,'調査表(全体)'!$Q:$Q,$A58)</f>
        <v>0</v>
      </c>
      <c r="AO58" s="46">
        <f>SUMIFS('調査表(全体)'!$CO:$CO,'調査表(全体)'!$O:$O,$AJ$1,'調査表(全体)'!$Q:$Q,$A58)</f>
        <v>0</v>
      </c>
      <c r="AQ58" s="124"/>
      <c r="AR58" s="42" t="s">
        <v>255</v>
      </c>
      <c r="AS58" s="43"/>
      <c r="AT58" s="44">
        <f>SUMIFS('調査表(全体)'!$CL:$CL,'調査表(全体)'!$O:$O,$AR$1,'調査表(全体)'!$Q:$Q,$A58)</f>
        <v>0</v>
      </c>
      <c r="AU58" s="45">
        <f>SUMIFS('調査表(全体)'!$CM:$CM,'調査表(全体)'!$O:$O,$AR$1,'調査表(全体)'!$Q:$Q,$A58)</f>
        <v>0</v>
      </c>
      <c r="AV58" s="45">
        <f>SUMIFS('調査表(全体)'!$CN:$CN,'調査表(全体)'!$O:$O,$AR$1,'調査表(全体)'!$Q:$Q,$A58)</f>
        <v>0</v>
      </c>
      <c r="AW58" s="46">
        <f>SUMIFS('調査表(全体)'!$CO:$CO,'調査表(全体)'!$O:$O,$AR$1,'調査表(全体)'!$Q:$Q,$A58)</f>
        <v>0</v>
      </c>
      <c r="AY58" s="124"/>
      <c r="AZ58" s="42" t="s">
        <v>255</v>
      </c>
      <c r="BA58" s="43"/>
      <c r="BB58" s="44">
        <f>SUMIFS('調査表(全体)'!$CL:$CL,'調査表(全体)'!$O:$O,$AZ$1,'調査表(全体)'!$Q:$Q,$A58)</f>
        <v>0</v>
      </c>
      <c r="BC58" s="45">
        <f>SUMIFS('調査表(全体)'!$CM:$CM,'調査表(全体)'!$O:$O,$AZ$1,'調査表(全体)'!$Q:$Q,$A58)</f>
        <v>0</v>
      </c>
      <c r="BD58" s="45">
        <f>SUMIFS('調査表(全体)'!$CN:$CN,'調査表(全体)'!$O:$O,$AZ$1,'調査表(全体)'!$Q:$Q,$A58)</f>
        <v>0</v>
      </c>
      <c r="BE58" s="46">
        <f>SUMIFS('調査表(全体)'!$CO:$CO,'調査表(全体)'!$O:$O,$AZ$1,'調査表(全体)'!$Q:$Q,$A58)</f>
        <v>0</v>
      </c>
      <c r="BG58" s="124"/>
      <c r="BH58" s="42" t="s">
        <v>255</v>
      </c>
      <c r="BI58" s="43"/>
      <c r="BJ58" s="44">
        <f>SUMIFS('調査表(全体)'!$CL:$CL,'調査表(全体)'!$O:$O,$BH$1,'調査表(全体)'!$Q:$Q,$A58)</f>
        <v>0</v>
      </c>
      <c r="BK58" s="45">
        <f>SUMIFS('調査表(全体)'!$CM:$CM,'調査表(全体)'!$O:$O,$BH$1,'調査表(全体)'!$Q:$Q,$A58)</f>
        <v>0</v>
      </c>
      <c r="BL58" s="45">
        <f>SUMIFS('調査表(全体)'!$CN:$CN,'調査表(全体)'!$O:$O,$BH$1,'調査表(全体)'!$Q:$Q,$A58)</f>
        <v>0</v>
      </c>
      <c r="BM58" s="46">
        <f>SUMIFS('調査表(全体)'!$CO:$CO,'調査表(全体)'!$O:$O,$BH$1,'調査表(全体)'!$Q:$Q,$A58)</f>
        <v>0</v>
      </c>
      <c r="BO58" s="124"/>
      <c r="BP58" s="42" t="s">
        <v>255</v>
      </c>
      <c r="BQ58" s="43"/>
      <c r="BR58" s="44">
        <f>SUMIFS('調査表(全体)'!$CL:$CL,'調査表(全体)'!$O:$O,$BP$1,'調査表(全体)'!$Q:$Q,$A58)</f>
        <v>0</v>
      </c>
      <c r="BS58" s="45">
        <f>SUMIFS('調査表(全体)'!$CM:$CM,'調査表(全体)'!$O:$O,$BP$1,'調査表(全体)'!$Q:$Q,$A58)</f>
        <v>0</v>
      </c>
      <c r="BT58" s="45">
        <f>SUMIFS('調査表(全体)'!$CN:$CN,'調査表(全体)'!$O:$O,$BP$1,'調査表(全体)'!$Q:$Q,$A58)</f>
        <v>0</v>
      </c>
      <c r="BU58" s="46">
        <f>SUMIFS('調査表(全体)'!$CO:$CO,'調査表(全体)'!$O:$O,$BP$1,'調査表(全体)'!$Q:$Q,$A58)</f>
        <v>0</v>
      </c>
      <c r="BW58" s="124"/>
      <c r="BX58" s="42" t="s">
        <v>255</v>
      </c>
      <c r="BY58" s="43"/>
      <c r="BZ58" s="44">
        <f>SUMIFS('調査表(全体)'!$CL:$CL,'調査表(全体)'!$O:$O,$BX$1,'調査表(全体)'!$Q:$Q,$A58)</f>
        <v>0</v>
      </c>
      <c r="CA58" s="45">
        <f>SUMIFS('調査表(全体)'!$CM:$CM,'調査表(全体)'!$O:$O,$BX$1,'調査表(全体)'!$Q:$Q,$A58)</f>
        <v>0</v>
      </c>
      <c r="CB58" s="45">
        <f>SUMIFS('調査表(全体)'!$CN:$CN,'調査表(全体)'!$O:$O,$BX$1,'調査表(全体)'!$Q:$Q,$A58)</f>
        <v>0</v>
      </c>
      <c r="CC58" s="46">
        <f>SUMIFS('調査表(全体)'!$CO:$CO,'調査表(全体)'!$O:$O,$BX$1,'調査表(全体)'!$Q:$Q,$A58)</f>
        <v>0</v>
      </c>
      <c r="CE58" s="124"/>
      <c r="CF58" s="42" t="s">
        <v>255</v>
      </c>
      <c r="CG58" s="43"/>
      <c r="CH58" s="44">
        <f>SUMIFS('調査表(全体)'!$CL:$CL,'調査表(全体)'!$O:$O,$CF$1,'調査表(全体)'!$Q:$Q,$A58)</f>
        <v>0</v>
      </c>
      <c r="CI58" s="45">
        <f>SUMIFS('調査表(全体)'!$CM:$CM,'調査表(全体)'!$O:$O,$CF$1,'調査表(全体)'!$Q:$Q,$A58)</f>
        <v>0</v>
      </c>
      <c r="CJ58" s="45">
        <f>SUMIFS('調査表(全体)'!$CN:$CN,'調査表(全体)'!$O:$O,$CF$1,'調査表(全体)'!$Q:$Q,$A58)</f>
        <v>0</v>
      </c>
      <c r="CK58" s="46">
        <f>SUMIFS('調査表(全体)'!$CO:$CO,'調査表(全体)'!$O:$O,$CF$1,'調査表(全体)'!$Q:$Q,$A58)</f>
        <v>0</v>
      </c>
      <c r="CM58" s="124"/>
      <c r="CN58" s="42" t="s">
        <v>255</v>
      </c>
      <c r="CO58" s="43"/>
      <c r="CP58" s="44">
        <f>SUMIFS('調査表(全体)'!$CL:$CL,'調査表(全体)'!$O:$O,$CN$1,'調査表(全体)'!$Q:$Q,$A58)</f>
        <v>0</v>
      </c>
      <c r="CQ58" s="45">
        <f>SUMIFS('調査表(全体)'!$CM:$CM,'調査表(全体)'!$O:$O,$CN$1,'調査表(全体)'!$Q:$Q,$A58)</f>
        <v>0</v>
      </c>
      <c r="CR58" s="45">
        <f>SUMIFS('調査表(全体)'!$CN:$CN,'調査表(全体)'!$O:$O,$CN$1,'調査表(全体)'!$Q:$Q,$A58)</f>
        <v>0</v>
      </c>
      <c r="CS58" s="46">
        <f>SUMIFS('調査表(全体)'!$CO:$CO,'調査表(全体)'!$O:$O,$CN$1,'調査表(全体)'!$Q:$Q,$A58)</f>
        <v>0</v>
      </c>
      <c r="CU58" s="124"/>
      <c r="CV58" s="42" t="s">
        <v>255</v>
      </c>
      <c r="CW58" s="43"/>
      <c r="CX58" s="44">
        <f>SUMIFS('調査表(全体)'!$CL:$CL,'調査表(全体)'!$O:$O,$CV$1,'調査表(全体)'!$Q:$Q,$A58)</f>
        <v>0</v>
      </c>
      <c r="CY58" s="45">
        <f>SUMIFS('調査表(全体)'!$CM:$CM,'調査表(全体)'!$O:$O,$CV$1,'調査表(全体)'!$Q:$Q,$A58)</f>
        <v>0</v>
      </c>
      <c r="CZ58" s="45">
        <f>SUMIFS('調査表(全体)'!$CN:$CN,'調査表(全体)'!$O:$O,$CV$1,'調査表(全体)'!$Q:$Q,$A58)</f>
        <v>0</v>
      </c>
      <c r="DA58" s="46">
        <f>SUMIFS('調査表(全体)'!$CO:$CO,'調査表(全体)'!$O:$O,$CV$1,'調査表(全体)'!$Q:$Q,$A58)</f>
        <v>0</v>
      </c>
      <c r="DC58" s="124"/>
      <c r="DD58" s="42" t="s">
        <v>255</v>
      </c>
      <c r="DE58" s="43"/>
      <c r="DF58" s="44">
        <f>SUMIFS('調査表(全体)'!$CL:$CL,'調査表(全体)'!$O:$O,$DD$1,'調査表(全体)'!$Q:$Q,$A58)</f>
        <v>0</v>
      </c>
      <c r="DG58" s="45">
        <f>SUMIFS('調査表(全体)'!$CM:$CM,'調査表(全体)'!$O:$O,$DD$1,'調査表(全体)'!$Q:$Q,$A58)</f>
        <v>0</v>
      </c>
      <c r="DH58" s="45">
        <f>SUMIFS('調査表(全体)'!$CN:$CN,'調査表(全体)'!$O:$O,$DD$1,'調査表(全体)'!$Q:$Q,$A58)</f>
        <v>0</v>
      </c>
      <c r="DI58" s="46">
        <f>SUMIFS('調査表(全体)'!$CO:$CO,'調査表(全体)'!$O:$O,$DD$1,'調査表(全体)'!$Q:$Q,$A58)</f>
        <v>0</v>
      </c>
      <c r="DK58" s="124"/>
      <c r="DL58" s="42" t="s">
        <v>255</v>
      </c>
      <c r="DM58" s="43"/>
      <c r="DN58" s="44">
        <f>SUMIFS('調査表(全体)'!$CL:$CL,'調査表(全体)'!$O:$O,$DN$1,'調査表(全体)'!$Q:$Q,$A58)</f>
        <v>0</v>
      </c>
      <c r="DO58" s="45">
        <f>SUMIFS('調査表(全体)'!$CM:$CM,'調査表(全体)'!$O:$O,$DN$1,'調査表(全体)'!$Q:$Q,$A58)</f>
        <v>0</v>
      </c>
      <c r="DP58" s="45">
        <f>SUMIFS('調査表(全体)'!$CN:$CN,'調査表(全体)'!$O:$O,$DN$1,'調査表(全体)'!$Q:$Q,$A58)</f>
        <v>0</v>
      </c>
      <c r="DQ58" s="46">
        <f>SUMIFS('調査表(全体)'!$CO:$CO,'調査表(全体)'!$O:$O,$DN$1,'調査表(全体)'!$Q:$Q,$A58)</f>
        <v>0</v>
      </c>
      <c r="DS58" s="124"/>
      <c r="DT58" s="42" t="s">
        <v>255</v>
      </c>
      <c r="DU58" s="43"/>
      <c r="DV58" s="44">
        <f>SUMIFS('調査表(全体)'!$CL:$CL,'調査表(全体)'!$O:$O,$DT$1,'調査表(全体)'!$Q:$Q,$A58)</f>
        <v>0</v>
      </c>
      <c r="DW58" s="45">
        <f>SUMIFS('調査表(全体)'!$CM:$CM,'調査表(全体)'!$O:$O,$DT$1,'調査表(全体)'!$Q:$Q,$A58)</f>
        <v>0</v>
      </c>
      <c r="DX58" s="45">
        <f>SUMIFS('調査表(全体)'!$CN:$CN,'調査表(全体)'!$O:$O,$DT$1,'調査表(全体)'!$Q:$Q,$A58)</f>
        <v>0</v>
      </c>
      <c r="DY58" s="46">
        <f>SUMIFS('調査表(全体)'!$CO:$CO,'調査表(全体)'!$O:$O,$DT$1,'調査表(全体)'!$Q:$Q,$A58)</f>
        <v>0</v>
      </c>
      <c r="EA58" s="124"/>
      <c r="EB58" s="42" t="s">
        <v>255</v>
      </c>
      <c r="EC58" s="43"/>
      <c r="ED58" s="44">
        <f>SUMIFS('調査表(全体)'!$CL:$CL,'調査表(全体)'!$O:$O,$EB$1,'調査表(全体)'!$Q:$Q,$A58)</f>
        <v>0</v>
      </c>
      <c r="EE58" s="45">
        <f>SUMIFS('調査表(全体)'!$CM:$CM,'調査表(全体)'!$O:$O,$EB$1,'調査表(全体)'!$Q:$Q,$A58)</f>
        <v>0</v>
      </c>
      <c r="EF58" s="45">
        <f>SUMIFS('調査表(全体)'!$CN:$CN,'調査表(全体)'!$O:$O,$EB$1,'調査表(全体)'!$Q:$Q,$A58)</f>
        <v>0</v>
      </c>
      <c r="EG58" s="46">
        <f>SUMIFS('調査表(全体)'!$CO:$CO,'調査表(全体)'!$O:$O,$EB$1,'調査表(全体)'!$Q:$Q,$A58)</f>
        <v>0</v>
      </c>
      <c r="EI58" s="124"/>
      <c r="EJ58" s="42" t="s">
        <v>255</v>
      </c>
      <c r="EK58" s="43"/>
      <c r="EL58" s="44">
        <f>SUMIFS('調査表(全体)'!$CL:$CL,'調査表(全体)'!$O:$O,$EJ$1,'調査表(全体)'!$Q:$Q,$A58)</f>
        <v>0</v>
      </c>
      <c r="EM58" s="45">
        <f>SUMIFS('調査表(全体)'!$CM:$CM,'調査表(全体)'!$O:$O,$EJ$1,'調査表(全体)'!$Q:$Q,$A58)</f>
        <v>0</v>
      </c>
      <c r="EN58" s="45">
        <f>SUMIFS('調査表(全体)'!$CN:$CN,'調査表(全体)'!$O:$O,$EJ$1,'調査表(全体)'!$Q:$Q,$A58)</f>
        <v>0</v>
      </c>
      <c r="EO58" s="46">
        <f>SUMIFS('調査表(全体)'!$CO:$CO,'調査表(全体)'!$O:$O,$EJ$1,'調査表(全体)'!$Q:$Q,$A58)</f>
        <v>0</v>
      </c>
      <c r="EQ58" s="124"/>
      <c r="ER58" s="42" t="s">
        <v>255</v>
      </c>
      <c r="ES58" s="43"/>
      <c r="ET58" s="44">
        <f>SUMIFS('調査表(全体)'!$CL:$CL,'調査表(全体)'!$O:$O,$ER$1,'調査表(全体)'!$Q:$Q,$A58)</f>
        <v>0</v>
      </c>
      <c r="EU58" s="45">
        <f>SUMIFS('調査表(全体)'!$CM:$CM,'調査表(全体)'!$O:$O,$ER$1,'調査表(全体)'!$Q:$Q,$A58)</f>
        <v>0</v>
      </c>
      <c r="EV58" s="45">
        <f>SUMIFS('調査表(全体)'!$CN:$CN,'調査表(全体)'!$O:$O,$ER$1,'調査表(全体)'!$Q:$Q,$A58)</f>
        <v>0</v>
      </c>
      <c r="EW58" s="46">
        <f>SUMIFS('調査表(全体)'!$CO:$CO,'調査表(全体)'!$O:$O,$ER$1,'調査表(全体)'!$Q:$Q,$A58)</f>
        <v>0</v>
      </c>
      <c r="EY58" s="124"/>
      <c r="EZ58" s="42" t="s">
        <v>255</v>
      </c>
      <c r="FA58" s="43"/>
      <c r="FB58" s="44">
        <f>SUMIFS('調査表(全体)'!$CL:$CL,'調査表(全体)'!$O:$O,$EZ$1,'調査表(全体)'!$Q:$Q,$A58)</f>
        <v>0</v>
      </c>
      <c r="FC58" s="45">
        <f>SUMIFS('調査表(全体)'!$CM:$CM,'調査表(全体)'!$O:$O,$EZ$1,'調査表(全体)'!$Q:$Q,$A58)</f>
        <v>0</v>
      </c>
      <c r="FD58" s="45">
        <f>SUMIFS('調査表(全体)'!$CN:$CN,'調査表(全体)'!$O:$O,$EZ$1,'調査表(全体)'!$Q:$Q,$A58)</f>
        <v>0</v>
      </c>
      <c r="FE58" s="46">
        <f>SUMIFS('調査表(全体)'!$CO:$CO,'調査表(全体)'!$O:$O,$EZ$1,'調査表(全体)'!$Q:$Q,$A58)</f>
        <v>0</v>
      </c>
    </row>
    <row r="59" spans="1:161" ht="14.25" thickBot="1" x14ac:dyDescent="0.2">
      <c r="A59" s="151">
        <v>44</v>
      </c>
      <c r="C59" s="124"/>
      <c r="D59" s="50" t="s">
        <v>224</v>
      </c>
      <c r="E59" s="56"/>
      <c r="F59" s="44">
        <f>SUMIFS('調査表(全体)'!$CL:$CL,'調査表(全体)'!$O:$O,$D$1,'調査表(全体)'!$Q:$Q,$A59)</f>
        <v>1258551312</v>
      </c>
      <c r="G59" s="45">
        <f>SUMIFS('調査表(全体)'!$CM:$CM,'調査表(全体)'!$O:$O,$D$1,'調査表(全体)'!$Q:$Q,$A59)</f>
        <v>113896869</v>
      </c>
      <c r="H59" s="45">
        <f>SUMIFS('調査表(全体)'!$CN:$CN,'調査表(全体)'!$O:$O,$D$1,'調査表(全体)'!$Q:$Q,$A59)</f>
        <v>880065094</v>
      </c>
      <c r="I59" s="46">
        <f>SUMIFS('調査表(全体)'!$CO:$CO,'調査表(全体)'!$O:$O,$D$1,'調査表(全体)'!$Q:$Q,$A59)</f>
        <v>378486218</v>
      </c>
      <c r="K59" s="124"/>
      <c r="L59" s="50" t="s">
        <v>224</v>
      </c>
      <c r="M59" s="56"/>
      <c r="N59" s="44">
        <f>SUMIFS('調査表(全体)'!$CL:$CL,'調査表(全体)'!$O:$O,$L$1,'調査表(全体)'!$Q:$Q,$A59)</f>
        <v>0</v>
      </c>
      <c r="O59" s="45">
        <f>SUMIFS('調査表(全体)'!$CM:$CM,'調査表(全体)'!$O:$O,$L$1,'調査表(全体)'!$Q:$Q,$A59)</f>
        <v>0</v>
      </c>
      <c r="P59" s="45">
        <f>SUMIFS('調査表(全体)'!$CN:$CN,'調査表(全体)'!$O:$O,$L$1,'調査表(全体)'!$Q:$Q,$A59)</f>
        <v>0</v>
      </c>
      <c r="Q59" s="46">
        <f>SUMIFS('調査表(全体)'!$CO:$CO,'調査表(全体)'!$O:$O,$L$1,'調査表(全体)'!$Q:$Q,$A59)</f>
        <v>0</v>
      </c>
      <c r="R59" s="49"/>
      <c r="S59" s="124"/>
      <c r="T59" s="50" t="s">
        <v>224</v>
      </c>
      <c r="U59" s="56"/>
      <c r="V59" s="44">
        <f>SUMIFS('調査表(全体)'!$CL:$CL,'調査表(全体)'!$O:$O,$T$1,'調査表(全体)'!$Q:$Q,$A59)</f>
        <v>0</v>
      </c>
      <c r="W59" s="45">
        <f>SUMIFS('調査表(全体)'!$CM:$CM,'調査表(全体)'!$O:$O,$T$1,'調査表(全体)'!$Q:$Q,$A59)</f>
        <v>0</v>
      </c>
      <c r="X59" s="45">
        <f>SUMIFS('調査表(全体)'!$CN:$CN,'調査表(全体)'!$O:$O,$T$1,'調査表(全体)'!$Q:$Q,$A59)</f>
        <v>0</v>
      </c>
      <c r="Y59" s="46">
        <f>SUMIFS('調査表(全体)'!$CO:$CO,'調査表(全体)'!$O:$O,$T$1,'調査表(全体)'!$Q:$Q,$A59)</f>
        <v>0</v>
      </c>
      <c r="AA59" s="124"/>
      <c r="AB59" s="50" t="s">
        <v>224</v>
      </c>
      <c r="AC59" s="56"/>
      <c r="AD59" s="44">
        <f>SUMIFS('調査表(全体)'!$CL:$CL,'調査表(全体)'!$O:$O,$AB$1,'調査表(全体)'!$Q:$Q,$A59)</f>
        <v>0</v>
      </c>
      <c r="AE59" s="45">
        <f>SUMIFS('調査表(全体)'!$CM:$CM,'調査表(全体)'!$O:$O,$AB$1,'調査表(全体)'!$Q:$Q,$A59)</f>
        <v>0</v>
      </c>
      <c r="AF59" s="45">
        <f>SUMIFS('調査表(全体)'!$CN:$CN,'調査表(全体)'!$O:$O,$AB$1,'調査表(全体)'!$Q:$Q,$A59)</f>
        <v>0</v>
      </c>
      <c r="AG59" s="46">
        <f>SUMIFS('調査表(全体)'!$CO:$CO,'調査表(全体)'!$O:$O,$AB$1,'調査表(全体)'!$Q:$Q,$A59)</f>
        <v>0</v>
      </c>
      <c r="AI59" s="124"/>
      <c r="AJ59" s="50" t="s">
        <v>224</v>
      </c>
      <c r="AK59" s="56"/>
      <c r="AL59" s="44">
        <f>SUMIFS('調査表(全体)'!$CL:$CL,'調査表(全体)'!$O:$O,$AJ$1,'調査表(全体)'!$Q:$Q,$A59)</f>
        <v>0</v>
      </c>
      <c r="AM59" s="45">
        <f>SUMIFS('調査表(全体)'!$CM:$CM,'調査表(全体)'!$O:$O,$AJ$1,'調査表(全体)'!$Q:$Q,$A59)</f>
        <v>0</v>
      </c>
      <c r="AN59" s="45">
        <f>SUMIFS('調査表(全体)'!$CN:$CN,'調査表(全体)'!$O:$O,$AJ$1,'調査表(全体)'!$Q:$Q,$A59)</f>
        <v>0</v>
      </c>
      <c r="AO59" s="46">
        <f>SUMIFS('調査表(全体)'!$CO:$CO,'調査表(全体)'!$O:$O,$AJ$1,'調査表(全体)'!$Q:$Q,$A59)</f>
        <v>0</v>
      </c>
      <c r="AQ59" s="124"/>
      <c r="AR59" s="50" t="s">
        <v>224</v>
      </c>
      <c r="AS59" s="56"/>
      <c r="AT59" s="44">
        <f>SUMIFS('調査表(全体)'!$CL:$CL,'調査表(全体)'!$O:$O,$AR$1,'調査表(全体)'!$Q:$Q,$A59)</f>
        <v>0</v>
      </c>
      <c r="AU59" s="45">
        <f>SUMIFS('調査表(全体)'!$CM:$CM,'調査表(全体)'!$O:$O,$AR$1,'調査表(全体)'!$Q:$Q,$A59)</f>
        <v>0</v>
      </c>
      <c r="AV59" s="45">
        <f>SUMIFS('調査表(全体)'!$CN:$CN,'調査表(全体)'!$O:$O,$AR$1,'調査表(全体)'!$Q:$Q,$A59)</f>
        <v>0</v>
      </c>
      <c r="AW59" s="46">
        <f>SUMIFS('調査表(全体)'!$CO:$CO,'調査表(全体)'!$O:$O,$AR$1,'調査表(全体)'!$Q:$Q,$A59)</f>
        <v>0</v>
      </c>
      <c r="AY59" s="124"/>
      <c r="AZ59" s="50" t="s">
        <v>224</v>
      </c>
      <c r="BA59" s="56"/>
      <c r="BB59" s="44">
        <f>SUMIFS('調査表(全体)'!$CL:$CL,'調査表(全体)'!$O:$O,$AZ$1,'調査表(全体)'!$Q:$Q,$A59)</f>
        <v>0</v>
      </c>
      <c r="BC59" s="45">
        <f>SUMIFS('調査表(全体)'!$CM:$CM,'調査表(全体)'!$O:$O,$AZ$1,'調査表(全体)'!$Q:$Q,$A59)</f>
        <v>0</v>
      </c>
      <c r="BD59" s="45">
        <f>SUMIFS('調査表(全体)'!$CN:$CN,'調査表(全体)'!$O:$O,$AZ$1,'調査表(全体)'!$Q:$Q,$A59)</f>
        <v>0</v>
      </c>
      <c r="BE59" s="46">
        <f>SUMIFS('調査表(全体)'!$CO:$CO,'調査表(全体)'!$O:$O,$AZ$1,'調査表(全体)'!$Q:$Q,$A59)</f>
        <v>0</v>
      </c>
      <c r="BG59" s="124"/>
      <c r="BH59" s="50" t="s">
        <v>224</v>
      </c>
      <c r="BI59" s="56"/>
      <c r="BJ59" s="44">
        <f>SUMIFS('調査表(全体)'!$CL:$CL,'調査表(全体)'!$O:$O,$BH$1,'調査表(全体)'!$Q:$Q,$A59)</f>
        <v>0</v>
      </c>
      <c r="BK59" s="45">
        <f>SUMIFS('調査表(全体)'!$CM:$CM,'調査表(全体)'!$O:$O,$BH$1,'調査表(全体)'!$Q:$Q,$A59)</f>
        <v>0</v>
      </c>
      <c r="BL59" s="45">
        <f>SUMIFS('調査表(全体)'!$CN:$CN,'調査表(全体)'!$O:$O,$BH$1,'調査表(全体)'!$Q:$Q,$A59)</f>
        <v>0</v>
      </c>
      <c r="BM59" s="46">
        <f>SUMIFS('調査表(全体)'!$CO:$CO,'調査表(全体)'!$O:$O,$BH$1,'調査表(全体)'!$Q:$Q,$A59)</f>
        <v>0</v>
      </c>
      <c r="BO59" s="124"/>
      <c r="BP59" s="50" t="s">
        <v>224</v>
      </c>
      <c r="BQ59" s="56"/>
      <c r="BR59" s="44">
        <f>SUMIFS('調査表(全体)'!$CL:$CL,'調査表(全体)'!$O:$O,$BP$1,'調査表(全体)'!$Q:$Q,$A59)</f>
        <v>0</v>
      </c>
      <c r="BS59" s="45">
        <f>SUMIFS('調査表(全体)'!$CM:$CM,'調査表(全体)'!$O:$O,$BP$1,'調査表(全体)'!$Q:$Q,$A59)</f>
        <v>0</v>
      </c>
      <c r="BT59" s="45">
        <f>SUMIFS('調査表(全体)'!$CN:$CN,'調査表(全体)'!$O:$O,$BP$1,'調査表(全体)'!$Q:$Q,$A59)</f>
        <v>0</v>
      </c>
      <c r="BU59" s="46">
        <f>SUMIFS('調査表(全体)'!$CO:$CO,'調査表(全体)'!$O:$O,$BP$1,'調査表(全体)'!$Q:$Q,$A59)</f>
        <v>0</v>
      </c>
      <c r="BW59" s="124"/>
      <c r="BX59" s="50" t="s">
        <v>224</v>
      </c>
      <c r="BY59" s="56"/>
      <c r="BZ59" s="44">
        <f>SUMIFS('調査表(全体)'!$CL:$CL,'調査表(全体)'!$O:$O,$BX$1,'調査表(全体)'!$Q:$Q,$A59)</f>
        <v>0</v>
      </c>
      <c r="CA59" s="45">
        <f>SUMIFS('調査表(全体)'!$CM:$CM,'調査表(全体)'!$O:$O,$BX$1,'調査表(全体)'!$Q:$Q,$A59)</f>
        <v>0</v>
      </c>
      <c r="CB59" s="45">
        <f>SUMIFS('調査表(全体)'!$CN:$CN,'調査表(全体)'!$O:$O,$BX$1,'調査表(全体)'!$Q:$Q,$A59)</f>
        <v>0</v>
      </c>
      <c r="CC59" s="46">
        <f>SUMIFS('調査表(全体)'!$CO:$CO,'調査表(全体)'!$O:$O,$BX$1,'調査表(全体)'!$Q:$Q,$A59)</f>
        <v>0</v>
      </c>
      <c r="CE59" s="124"/>
      <c r="CF59" s="50" t="s">
        <v>224</v>
      </c>
      <c r="CG59" s="56"/>
      <c r="CH59" s="44">
        <f>SUMIFS('調査表(全体)'!$CL:$CL,'調査表(全体)'!$O:$O,$CF$1,'調査表(全体)'!$Q:$Q,$A59)</f>
        <v>0</v>
      </c>
      <c r="CI59" s="45">
        <f>SUMIFS('調査表(全体)'!$CM:$CM,'調査表(全体)'!$O:$O,$CF$1,'調査表(全体)'!$Q:$Q,$A59)</f>
        <v>0</v>
      </c>
      <c r="CJ59" s="45">
        <f>SUMIFS('調査表(全体)'!$CN:$CN,'調査表(全体)'!$O:$O,$CF$1,'調査表(全体)'!$Q:$Q,$A59)</f>
        <v>0</v>
      </c>
      <c r="CK59" s="46">
        <f>SUMIFS('調査表(全体)'!$CO:$CO,'調査表(全体)'!$O:$O,$CF$1,'調査表(全体)'!$Q:$Q,$A59)</f>
        <v>0</v>
      </c>
      <c r="CM59" s="124"/>
      <c r="CN59" s="50" t="s">
        <v>224</v>
      </c>
      <c r="CO59" s="56"/>
      <c r="CP59" s="44">
        <f>SUMIFS('調査表(全体)'!$CL:$CL,'調査表(全体)'!$O:$O,$CN$1,'調査表(全体)'!$Q:$Q,$A59)</f>
        <v>0</v>
      </c>
      <c r="CQ59" s="45">
        <f>SUMIFS('調査表(全体)'!$CM:$CM,'調査表(全体)'!$O:$O,$CN$1,'調査表(全体)'!$Q:$Q,$A59)</f>
        <v>0</v>
      </c>
      <c r="CR59" s="45">
        <f>SUMIFS('調査表(全体)'!$CN:$CN,'調査表(全体)'!$O:$O,$CN$1,'調査表(全体)'!$Q:$Q,$A59)</f>
        <v>0</v>
      </c>
      <c r="CS59" s="46">
        <f>SUMIFS('調査表(全体)'!$CO:$CO,'調査表(全体)'!$O:$O,$CN$1,'調査表(全体)'!$Q:$Q,$A59)</f>
        <v>0</v>
      </c>
      <c r="CU59" s="124"/>
      <c r="CV59" s="50" t="s">
        <v>224</v>
      </c>
      <c r="CW59" s="56"/>
      <c r="CX59" s="44">
        <f>SUMIFS('調査表(全体)'!$CL:$CL,'調査表(全体)'!$O:$O,$CV$1,'調査表(全体)'!$Q:$Q,$A59)</f>
        <v>0</v>
      </c>
      <c r="CY59" s="45">
        <f>SUMIFS('調査表(全体)'!$CM:$CM,'調査表(全体)'!$O:$O,$CV$1,'調査表(全体)'!$Q:$Q,$A59)</f>
        <v>0</v>
      </c>
      <c r="CZ59" s="45">
        <f>SUMIFS('調査表(全体)'!$CN:$CN,'調査表(全体)'!$O:$O,$CV$1,'調査表(全体)'!$Q:$Q,$A59)</f>
        <v>0</v>
      </c>
      <c r="DA59" s="46">
        <f>SUMIFS('調査表(全体)'!$CO:$CO,'調査表(全体)'!$O:$O,$CV$1,'調査表(全体)'!$Q:$Q,$A59)</f>
        <v>0</v>
      </c>
      <c r="DC59" s="124"/>
      <c r="DD59" s="50" t="s">
        <v>224</v>
      </c>
      <c r="DE59" s="56"/>
      <c r="DF59" s="44">
        <f>SUMIFS('調査表(全体)'!$CL:$CL,'調査表(全体)'!$O:$O,$DD$1,'調査表(全体)'!$Q:$Q,$A59)</f>
        <v>0</v>
      </c>
      <c r="DG59" s="45">
        <f>SUMIFS('調査表(全体)'!$CM:$CM,'調査表(全体)'!$O:$O,$DD$1,'調査表(全体)'!$Q:$Q,$A59)</f>
        <v>0</v>
      </c>
      <c r="DH59" s="45">
        <f>SUMIFS('調査表(全体)'!$CN:$CN,'調査表(全体)'!$O:$O,$DD$1,'調査表(全体)'!$Q:$Q,$A59)</f>
        <v>0</v>
      </c>
      <c r="DI59" s="46">
        <f>SUMIFS('調査表(全体)'!$CO:$CO,'調査表(全体)'!$O:$O,$DD$1,'調査表(全体)'!$Q:$Q,$A59)</f>
        <v>0</v>
      </c>
      <c r="DK59" s="124"/>
      <c r="DL59" s="50" t="s">
        <v>224</v>
      </c>
      <c r="DM59" s="56"/>
      <c r="DN59" s="44">
        <f>SUMIFS('調査表(全体)'!$CL:$CL,'調査表(全体)'!$O:$O,$DN$1,'調査表(全体)'!$Q:$Q,$A59)</f>
        <v>0</v>
      </c>
      <c r="DO59" s="45">
        <f>SUMIFS('調査表(全体)'!$CM:$CM,'調査表(全体)'!$O:$O,$DN$1,'調査表(全体)'!$Q:$Q,$A59)</f>
        <v>0</v>
      </c>
      <c r="DP59" s="45">
        <f>SUMIFS('調査表(全体)'!$CN:$CN,'調査表(全体)'!$O:$O,$DN$1,'調査表(全体)'!$Q:$Q,$A59)</f>
        <v>0</v>
      </c>
      <c r="DQ59" s="46">
        <f>SUMIFS('調査表(全体)'!$CO:$CO,'調査表(全体)'!$O:$O,$DN$1,'調査表(全体)'!$Q:$Q,$A59)</f>
        <v>0</v>
      </c>
      <c r="DS59" s="124"/>
      <c r="DT59" s="50" t="s">
        <v>224</v>
      </c>
      <c r="DU59" s="56"/>
      <c r="DV59" s="44">
        <f>SUMIFS('調査表(全体)'!$CL:$CL,'調査表(全体)'!$O:$O,$DT$1,'調査表(全体)'!$Q:$Q,$A59)</f>
        <v>0</v>
      </c>
      <c r="DW59" s="45">
        <f>SUMIFS('調査表(全体)'!$CM:$CM,'調査表(全体)'!$O:$O,$DT$1,'調査表(全体)'!$Q:$Q,$A59)</f>
        <v>0</v>
      </c>
      <c r="DX59" s="45">
        <f>SUMIFS('調査表(全体)'!$CN:$CN,'調査表(全体)'!$O:$O,$DT$1,'調査表(全体)'!$Q:$Q,$A59)</f>
        <v>0</v>
      </c>
      <c r="DY59" s="46">
        <f>SUMIFS('調査表(全体)'!$CO:$CO,'調査表(全体)'!$O:$O,$DT$1,'調査表(全体)'!$Q:$Q,$A59)</f>
        <v>0</v>
      </c>
      <c r="EA59" s="124"/>
      <c r="EB59" s="50" t="s">
        <v>224</v>
      </c>
      <c r="EC59" s="56"/>
      <c r="ED59" s="44">
        <f>SUMIFS('調査表(全体)'!$CL:$CL,'調査表(全体)'!$O:$O,$EB$1,'調査表(全体)'!$Q:$Q,$A59)</f>
        <v>0</v>
      </c>
      <c r="EE59" s="45">
        <f>SUMIFS('調査表(全体)'!$CM:$CM,'調査表(全体)'!$O:$O,$EB$1,'調査表(全体)'!$Q:$Q,$A59)</f>
        <v>0</v>
      </c>
      <c r="EF59" s="45">
        <f>SUMIFS('調査表(全体)'!$CN:$CN,'調査表(全体)'!$O:$O,$EB$1,'調査表(全体)'!$Q:$Q,$A59)</f>
        <v>0</v>
      </c>
      <c r="EG59" s="46">
        <f>SUMIFS('調査表(全体)'!$CO:$CO,'調査表(全体)'!$O:$O,$EB$1,'調査表(全体)'!$Q:$Q,$A59)</f>
        <v>0</v>
      </c>
      <c r="EI59" s="124"/>
      <c r="EJ59" s="50" t="s">
        <v>224</v>
      </c>
      <c r="EK59" s="56"/>
      <c r="EL59" s="44">
        <f>SUMIFS('調査表(全体)'!$CL:$CL,'調査表(全体)'!$O:$O,$EJ$1,'調査表(全体)'!$Q:$Q,$A59)</f>
        <v>0</v>
      </c>
      <c r="EM59" s="45">
        <f>SUMIFS('調査表(全体)'!$CM:$CM,'調査表(全体)'!$O:$O,$EJ$1,'調査表(全体)'!$Q:$Q,$A59)</f>
        <v>0</v>
      </c>
      <c r="EN59" s="45">
        <f>SUMIFS('調査表(全体)'!$CN:$CN,'調査表(全体)'!$O:$O,$EJ$1,'調査表(全体)'!$Q:$Q,$A59)</f>
        <v>0</v>
      </c>
      <c r="EO59" s="46">
        <f>SUMIFS('調査表(全体)'!$CO:$CO,'調査表(全体)'!$O:$O,$EJ$1,'調査表(全体)'!$Q:$Q,$A59)</f>
        <v>0</v>
      </c>
      <c r="EQ59" s="124"/>
      <c r="ER59" s="50" t="s">
        <v>224</v>
      </c>
      <c r="ES59" s="56"/>
      <c r="ET59" s="44">
        <f>SUMIFS('調査表(全体)'!$CL:$CL,'調査表(全体)'!$O:$O,$ER$1,'調査表(全体)'!$Q:$Q,$A59)</f>
        <v>0</v>
      </c>
      <c r="EU59" s="45">
        <f>SUMIFS('調査表(全体)'!$CM:$CM,'調査表(全体)'!$O:$O,$ER$1,'調査表(全体)'!$Q:$Q,$A59)</f>
        <v>0</v>
      </c>
      <c r="EV59" s="45">
        <f>SUMIFS('調査表(全体)'!$CN:$CN,'調査表(全体)'!$O:$O,$ER$1,'調査表(全体)'!$Q:$Q,$A59)</f>
        <v>0</v>
      </c>
      <c r="EW59" s="46">
        <f>SUMIFS('調査表(全体)'!$CO:$CO,'調査表(全体)'!$O:$O,$ER$1,'調査表(全体)'!$Q:$Q,$A59)</f>
        <v>0</v>
      </c>
      <c r="EY59" s="124"/>
      <c r="EZ59" s="50" t="s">
        <v>224</v>
      </c>
      <c r="FA59" s="56"/>
      <c r="FB59" s="44">
        <f>SUMIFS('調査表(全体)'!$CL:$CL,'調査表(全体)'!$O:$O,$EZ$1,'調査表(全体)'!$Q:$Q,$A59)</f>
        <v>0</v>
      </c>
      <c r="FC59" s="45">
        <f>SUMIFS('調査表(全体)'!$CM:$CM,'調査表(全体)'!$O:$O,$EZ$1,'調査表(全体)'!$Q:$Q,$A59)</f>
        <v>0</v>
      </c>
      <c r="FD59" s="45">
        <f>SUMIFS('調査表(全体)'!$CN:$CN,'調査表(全体)'!$O:$O,$EZ$1,'調査表(全体)'!$Q:$Q,$A59)</f>
        <v>0</v>
      </c>
      <c r="FE59" s="46">
        <f>SUMIFS('調査表(全体)'!$CO:$CO,'調査表(全体)'!$O:$O,$EZ$1,'調査表(全体)'!$Q:$Q,$A59)</f>
        <v>0</v>
      </c>
    </row>
    <row r="60" spans="1:161" x14ac:dyDescent="0.15">
      <c r="A60" s="154"/>
      <c r="C60" s="126" t="s">
        <v>256</v>
      </c>
      <c r="D60" s="76"/>
      <c r="E60" s="76"/>
      <c r="F60" s="161">
        <f>F61+F62</f>
        <v>0</v>
      </c>
      <c r="G60" s="162">
        <f>G61+G62</f>
        <v>0</v>
      </c>
      <c r="H60" s="162">
        <f>H61+H62</f>
        <v>0</v>
      </c>
      <c r="I60" s="163">
        <f>I61+I62</f>
        <v>0</v>
      </c>
      <c r="K60" s="126" t="s">
        <v>256</v>
      </c>
      <c r="L60" s="76"/>
      <c r="M60" s="76"/>
      <c r="N60" s="161">
        <f>N61+N62</f>
        <v>0</v>
      </c>
      <c r="O60" s="162">
        <f>O61+O62</f>
        <v>0</v>
      </c>
      <c r="P60" s="162">
        <f>P61+P62</f>
        <v>0</v>
      </c>
      <c r="Q60" s="163">
        <f>Q61+Q62</f>
        <v>0</v>
      </c>
      <c r="R60" s="40"/>
      <c r="S60" s="126" t="s">
        <v>256</v>
      </c>
      <c r="T60" s="76"/>
      <c r="U60" s="76"/>
      <c r="V60" s="161">
        <f>V61+V62</f>
        <v>0</v>
      </c>
      <c r="W60" s="162">
        <f>W61+W62</f>
        <v>0</v>
      </c>
      <c r="X60" s="162">
        <f>X61+X62</f>
        <v>0</v>
      </c>
      <c r="Y60" s="163">
        <f>Y61+Y62</f>
        <v>0</v>
      </c>
      <c r="AA60" s="126" t="s">
        <v>256</v>
      </c>
      <c r="AB60" s="76"/>
      <c r="AC60" s="76"/>
      <c r="AD60" s="161">
        <f>AD61+AD62</f>
        <v>0</v>
      </c>
      <c r="AE60" s="162">
        <f>AE61+AE62</f>
        <v>0</v>
      </c>
      <c r="AF60" s="162">
        <f>AF61+AF62</f>
        <v>0</v>
      </c>
      <c r="AG60" s="163">
        <f>AG61+AG62</f>
        <v>0</v>
      </c>
      <c r="AI60" s="126" t="s">
        <v>256</v>
      </c>
      <c r="AJ60" s="76"/>
      <c r="AK60" s="76"/>
      <c r="AL60" s="161">
        <f>AL61+AL62</f>
        <v>0</v>
      </c>
      <c r="AM60" s="162">
        <f>AM61+AM62</f>
        <v>0</v>
      </c>
      <c r="AN60" s="162">
        <f>AN61+AN62</f>
        <v>0</v>
      </c>
      <c r="AO60" s="163">
        <f>AO61+AO62</f>
        <v>0</v>
      </c>
      <c r="AQ60" s="126" t="s">
        <v>256</v>
      </c>
      <c r="AR60" s="76"/>
      <c r="AS60" s="76"/>
      <c r="AT60" s="161">
        <f>AT61+AT62</f>
        <v>0</v>
      </c>
      <c r="AU60" s="162">
        <f>AU61+AU62</f>
        <v>0</v>
      </c>
      <c r="AV60" s="162">
        <f>AV61+AV62</f>
        <v>0</v>
      </c>
      <c r="AW60" s="163">
        <f>AW61+AW62</f>
        <v>0</v>
      </c>
      <c r="AY60" s="126" t="s">
        <v>256</v>
      </c>
      <c r="AZ60" s="76"/>
      <c r="BA60" s="76"/>
      <c r="BB60" s="161">
        <f>BB61+BB62</f>
        <v>0</v>
      </c>
      <c r="BC60" s="162">
        <f>BC61+BC62</f>
        <v>0</v>
      </c>
      <c r="BD60" s="162">
        <f>BD61+BD62</f>
        <v>0</v>
      </c>
      <c r="BE60" s="163">
        <f>BE61+BE62</f>
        <v>0</v>
      </c>
      <c r="BG60" s="126" t="s">
        <v>256</v>
      </c>
      <c r="BH60" s="76"/>
      <c r="BI60" s="76"/>
      <c r="BJ60" s="161">
        <f>BJ61+BJ62</f>
        <v>0</v>
      </c>
      <c r="BK60" s="162">
        <f>BK61+BK62</f>
        <v>0</v>
      </c>
      <c r="BL60" s="162">
        <f>BL61+BL62</f>
        <v>0</v>
      </c>
      <c r="BM60" s="163">
        <f>BM61+BM62</f>
        <v>0</v>
      </c>
      <c r="BO60" s="126" t="s">
        <v>256</v>
      </c>
      <c r="BP60" s="76"/>
      <c r="BQ60" s="76"/>
      <c r="BR60" s="161">
        <f>BR61+BR62</f>
        <v>0</v>
      </c>
      <c r="BS60" s="162">
        <f>BS61+BS62</f>
        <v>0</v>
      </c>
      <c r="BT60" s="162">
        <f>BT61+BT62</f>
        <v>0</v>
      </c>
      <c r="BU60" s="163">
        <f>BU61+BU62</f>
        <v>0</v>
      </c>
      <c r="BW60" s="126" t="s">
        <v>256</v>
      </c>
      <c r="BX60" s="76"/>
      <c r="BY60" s="76"/>
      <c r="BZ60" s="161">
        <f>BZ61+BZ62</f>
        <v>0</v>
      </c>
      <c r="CA60" s="162">
        <f>CA61+CA62</f>
        <v>0</v>
      </c>
      <c r="CB60" s="162">
        <f>CB61+CB62</f>
        <v>0</v>
      </c>
      <c r="CC60" s="163">
        <f>CC61+CC62</f>
        <v>0</v>
      </c>
      <c r="CE60" s="126" t="s">
        <v>256</v>
      </c>
      <c r="CF60" s="76"/>
      <c r="CG60" s="76"/>
      <c r="CH60" s="161">
        <f>CH61+CH62</f>
        <v>0</v>
      </c>
      <c r="CI60" s="162">
        <f>CI61+CI62</f>
        <v>0</v>
      </c>
      <c r="CJ60" s="162">
        <f>CJ61+CJ62</f>
        <v>0</v>
      </c>
      <c r="CK60" s="163">
        <f>CK61+CK62</f>
        <v>0</v>
      </c>
      <c r="CM60" s="126" t="s">
        <v>256</v>
      </c>
      <c r="CN60" s="76"/>
      <c r="CO60" s="76"/>
      <c r="CP60" s="161">
        <f>CP61+CP62</f>
        <v>0</v>
      </c>
      <c r="CQ60" s="162">
        <f>CQ61+CQ62</f>
        <v>0</v>
      </c>
      <c r="CR60" s="162">
        <f>CR61+CR62</f>
        <v>0</v>
      </c>
      <c r="CS60" s="163">
        <f>CS61+CS62</f>
        <v>0</v>
      </c>
      <c r="CU60" s="126" t="s">
        <v>256</v>
      </c>
      <c r="CV60" s="76"/>
      <c r="CW60" s="76"/>
      <c r="CX60" s="161">
        <f>CX61+CX62</f>
        <v>0</v>
      </c>
      <c r="CY60" s="162">
        <f>CY61+CY62</f>
        <v>0</v>
      </c>
      <c r="CZ60" s="162">
        <f>CZ61+CZ62</f>
        <v>0</v>
      </c>
      <c r="DA60" s="163">
        <f>DA61+DA62</f>
        <v>0</v>
      </c>
      <c r="DC60" s="126" t="s">
        <v>256</v>
      </c>
      <c r="DD60" s="76"/>
      <c r="DE60" s="76"/>
      <c r="DF60" s="161">
        <f>DF61+DF62</f>
        <v>0</v>
      </c>
      <c r="DG60" s="162">
        <f>DG61+DG62</f>
        <v>0</v>
      </c>
      <c r="DH60" s="162">
        <f>DH61+DH62</f>
        <v>0</v>
      </c>
      <c r="DI60" s="163">
        <f>DI61+DI62</f>
        <v>0</v>
      </c>
      <c r="DK60" s="126" t="s">
        <v>256</v>
      </c>
      <c r="DL60" s="76"/>
      <c r="DM60" s="76"/>
      <c r="DN60" s="161">
        <f>DN61+DN62</f>
        <v>0</v>
      </c>
      <c r="DO60" s="162">
        <f>DO61+DO62</f>
        <v>0</v>
      </c>
      <c r="DP60" s="162">
        <f>DP61+DP62</f>
        <v>0</v>
      </c>
      <c r="DQ60" s="163">
        <f>DQ61+DQ62</f>
        <v>0</v>
      </c>
      <c r="DS60" s="126" t="s">
        <v>256</v>
      </c>
      <c r="DT60" s="76"/>
      <c r="DU60" s="76"/>
      <c r="DV60" s="161">
        <f>DV61+DV62</f>
        <v>0</v>
      </c>
      <c r="DW60" s="162">
        <f>DW61+DW62</f>
        <v>0</v>
      </c>
      <c r="DX60" s="162">
        <f>DX61+DX62</f>
        <v>0</v>
      </c>
      <c r="DY60" s="163">
        <f>DY61+DY62</f>
        <v>0</v>
      </c>
      <c r="EA60" s="126" t="s">
        <v>256</v>
      </c>
      <c r="EB60" s="76"/>
      <c r="EC60" s="76"/>
      <c r="ED60" s="161">
        <f>ED61+ED62</f>
        <v>0</v>
      </c>
      <c r="EE60" s="162">
        <f>EE61+EE62</f>
        <v>0</v>
      </c>
      <c r="EF60" s="162">
        <f>EF61+EF62</f>
        <v>0</v>
      </c>
      <c r="EG60" s="163">
        <f>EG61+EG62</f>
        <v>0</v>
      </c>
      <c r="EI60" s="126" t="s">
        <v>256</v>
      </c>
      <c r="EJ60" s="76"/>
      <c r="EK60" s="76"/>
      <c r="EL60" s="161">
        <f>EL61+EL62</f>
        <v>0</v>
      </c>
      <c r="EM60" s="162">
        <f>EM61+EM62</f>
        <v>0</v>
      </c>
      <c r="EN60" s="162">
        <f>EN61+EN62</f>
        <v>0</v>
      </c>
      <c r="EO60" s="163">
        <f>EO61+EO62</f>
        <v>0</v>
      </c>
      <c r="EQ60" s="126" t="s">
        <v>256</v>
      </c>
      <c r="ER60" s="76"/>
      <c r="ES60" s="76"/>
      <c r="ET60" s="161">
        <f>ET61+ET62</f>
        <v>0</v>
      </c>
      <c r="EU60" s="162">
        <f>EU61+EU62</f>
        <v>0</v>
      </c>
      <c r="EV60" s="162">
        <f>EV61+EV62</f>
        <v>0</v>
      </c>
      <c r="EW60" s="163">
        <f>EW61+EW62</f>
        <v>0</v>
      </c>
      <c r="EY60" s="126" t="s">
        <v>256</v>
      </c>
      <c r="EZ60" s="76"/>
      <c r="FA60" s="76"/>
      <c r="FB60" s="161">
        <f>FB61+FB62</f>
        <v>0</v>
      </c>
      <c r="FC60" s="162">
        <f>FC61+FC62</f>
        <v>0</v>
      </c>
      <c r="FD60" s="162">
        <f>FD61+FD62</f>
        <v>0</v>
      </c>
      <c r="FE60" s="163">
        <f>FE61+FE62</f>
        <v>0</v>
      </c>
    </row>
    <row r="61" spans="1:161" x14ac:dyDescent="0.15">
      <c r="A61" s="151">
        <v>45</v>
      </c>
      <c r="C61" s="124"/>
      <c r="D61" s="42" t="s">
        <v>257</v>
      </c>
      <c r="E61" s="43"/>
      <c r="F61" s="44">
        <f>SUMIFS('調査表(全体)'!$CL:$CL,'調査表(全体)'!$O:$O,$D$1,'調査表(全体)'!$Q:$Q,$A61)</f>
        <v>0</v>
      </c>
      <c r="G61" s="45">
        <f>SUMIFS('調査表(全体)'!$CM:$CM,'調査表(全体)'!$O:$O,$D$1,'調査表(全体)'!$Q:$Q,$A61)</f>
        <v>0</v>
      </c>
      <c r="H61" s="45">
        <f>SUMIFS('調査表(全体)'!$CN:$CN,'調査表(全体)'!$O:$O,$D$1,'調査表(全体)'!$Q:$Q,$A61)</f>
        <v>0</v>
      </c>
      <c r="I61" s="46">
        <f>SUMIFS('調査表(全体)'!$CO:$CO,'調査表(全体)'!$O:$O,$D$1,'調査表(全体)'!$Q:$Q,$A61)</f>
        <v>0</v>
      </c>
      <c r="K61" s="124"/>
      <c r="L61" s="42" t="s">
        <v>257</v>
      </c>
      <c r="M61" s="43"/>
      <c r="N61" s="44">
        <f>SUMIFS('調査表(全体)'!$CL:$CL,'調査表(全体)'!$O:$O,$L$1,'調査表(全体)'!$Q:$Q,$A61)</f>
        <v>0</v>
      </c>
      <c r="O61" s="45">
        <f>SUMIFS('調査表(全体)'!$CM:$CM,'調査表(全体)'!$O:$O,$L$1,'調査表(全体)'!$Q:$Q,$A61)</f>
        <v>0</v>
      </c>
      <c r="P61" s="45">
        <f>SUMIFS('調査表(全体)'!$CN:$CN,'調査表(全体)'!$O:$O,$L$1,'調査表(全体)'!$Q:$Q,$A61)</f>
        <v>0</v>
      </c>
      <c r="Q61" s="46">
        <f>SUMIFS('調査表(全体)'!$CO:$CO,'調査表(全体)'!$O:$O,$L$1,'調査表(全体)'!$Q:$Q,$A61)</f>
        <v>0</v>
      </c>
      <c r="R61" s="49"/>
      <c r="S61" s="124"/>
      <c r="T61" s="42" t="s">
        <v>257</v>
      </c>
      <c r="U61" s="43"/>
      <c r="V61" s="44">
        <f>SUMIFS('調査表(全体)'!$CL:$CL,'調査表(全体)'!$O:$O,$T$1,'調査表(全体)'!$Q:$Q,$A61)</f>
        <v>0</v>
      </c>
      <c r="W61" s="45">
        <f>SUMIFS('調査表(全体)'!$CM:$CM,'調査表(全体)'!$O:$O,$T$1,'調査表(全体)'!$Q:$Q,$A61)</f>
        <v>0</v>
      </c>
      <c r="X61" s="45">
        <f>SUMIFS('調査表(全体)'!$CN:$CN,'調査表(全体)'!$O:$O,$T$1,'調査表(全体)'!$Q:$Q,$A61)</f>
        <v>0</v>
      </c>
      <c r="Y61" s="46">
        <f>SUMIFS('調査表(全体)'!$CO:$CO,'調査表(全体)'!$O:$O,$T$1,'調査表(全体)'!$Q:$Q,$A61)</f>
        <v>0</v>
      </c>
      <c r="AA61" s="124"/>
      <c r="AB61" s="42" t="s">
        <v>257</v>
      </c>
      <c r="AC61" s="43"/>
      <c r="AD61" s="44">
        <f>SUMIFS('調査表(全体)'!$CL:$CL,'調査表(全体)'!$O:$O,$AB$1,'調査表(全体)'!$Q:$Q,$A61)</f>
        <v>0</v>
      </c>
      <c r="AE61" s="45">
        <f>SUMIFS('調査表(全体)'!$CM:$CM,'調査表(全体)'!$O:$O,$AB$1,'調査表(全体)'!$Q:$Q,$A61)</f>
        <v>0</v>
      </c>
      <c r="AF61" s="45">
        <f>SUMIFS('調査表(全体)'!$CN:$CN,'調査表(全体)'!$O:$O,$AB$1,'調査表(全体)'!$Q:$Q,$A61)</f>
        <v>0</v>
      </c>
      <c r="AG61" s="46">
        <f>SUMIFS('調査表(全体)'!$CO:$CO,'調査表(全体)'!$O:$O,$AB$1,'調査表(全体)'!$Q:$Q,$A61)</f>
        <v>0</v>
      </c>
      <c r="AI61" s="124"/>
      <c r="AJ61" s="42" t="s">
        <v>257</v>
      </c>
      <c r="AK61" s="43"/>
      <c r="AL61" s="44">
        <f>SUMIFS('調査表(全体)'!$CL:$CL,'調査表(全体)'!$O:$O,$AJ$1,'調査表(全体)'!$Q:$Q,$A61)</f>
        <v>0</v>
      </c>
      <c r="AM61" s="45">
        <f>SUMIFS('調査表(全体)'!$CM:$CM,'調査表(全体)'!$O:$O,$AJ$1,'調査表(全体)'!$Q:$Q,$A61)</f>
        <v>0</v>
      </c>
      <c r="AN61" s="45">
        <f>SUMIFS('調査表(全体)'!$CN:$CN,'調査表(全体)'!$O:$O,$AJ$1,'調査表(全体)'!$Q:$Q,$A61)</f>
        <v>0</v>
      </c>
      <c r="AO61" s="46">
        <f>SUMIFS('調査表(全体)'!$CO:$CO,'調査表(全体)'!$O:$O,$AJ$1,'調査表(全体)'!$Q:$Q,$A61)</f>
        <v>0</v>
      </c>
      <c r="AQ61" s="124"/>
      <c r="AR61" s="42" t="s">
        <v>257</v>
      </c>
      <c r="AS61" s="43"/>
      <c r="AT61" s="44">
        <f>SUMIFS('調査表(全体)'!$CL:$CL,'調査表(全体)'!$O:$O,$AR$1,'調査表(全体)'!$Q:$Q,$A61)</f>
        <v>0</v>
      </c>
      <c r="AU61" s="45">
        <f>SUMIFS('調査表(全体)'!$CM:$CM,'調査表(全体)'!$O:$O,$AR$1,'調査表(全体)'!$Q:$Q,$A61)</f>
        <v>0</v>
      </c>
      <c r="AV61" s="45">
        <f>SUMIFS('調査表(全体)'!$CN:$CN,'調査表(全体)'!$O:$O,$AR$1,'調査表(全体)'!$Q:$Q,$A61)</f>
        <v>0</v>
      </c>
      <c r="AW61" s="46">
        <f>SUMIFS('調査表(全体)'!$CO:$CO,'調査表(全体)'!$O:$O,$AR$1,'調査表(全体)'!$Q:$Q,$A61)</f>
        <v>0</v>
      </c>
      <c r="AY61" s="124"/>
      <c r="AZ61" s="42" t="s">
        <v>257</v>
      </c>
      <c r="BA61" s="43"/>
      <c r="BB61" s="44">
        <f>SUMIFS('調査表(全体)'!$CL:$CL,'調査表(全体)'!$O:$O,$AZ$1,'調査表(全体)'!$Q:$Q,$A61)</f>
        <v>0</v>
      </c>
      <c r="BC61" s="45">
        <f>SUMIFS('調査表(全体)'!$CM:$CM,'調査表(全体)'!$O:$O,$AZ$1,'調査表(全体)'!$Q:$Q,$A61)</f>
        <v>0</v>
      </c>
      <c r="BD61" s="45">
        <f>SUMIFS('調査表(全体)'!$CN:$CN,'調査表(全体)'!$O:$O,$AZ$1,'調査表(全体)'!$Q:$Q,$A61)</f>
        <v>0</v>
      </c>
      <c r="BE61" s="46">
        <f>SUMIFS('調査表(全体)'!$CO:$CO,'調査表(全体)'!$O:$O,$AZ$1,'調査表(全体)'!$Q:$Q,$A61)</f>
        <v>0</v>
      </c>
      <c r="BG61" s="124"/>
      <c r="BH61" s="42" t="s">
        <v>257</v>
      </c>
      <c r="BI61" s="43"/>
      <c r="BJ61" s="44">
        <f>SUMIFS('調査表(全体)'!$CL:$CL,'調査表(全体)'!$O:$O,$BH$1,'調査表(全体)'!$Q:$Q,$A61)</f>
        <v>0</v>
      </c>
      <c r="BK61" s="45">
        <f>SUMIFS('調査表(全体)'!$CM:$CM,'調査表(全体)'!$O:$O,$BH$1,'調査表(全体)'!$Q:$Q,$A61)</f>
        <v>0</v>
      </c>
      <c r="BL61" s="45">
        <f>SUMIFS('調査表(全体)'!$CN:$CN,'調査表(全体)'!$O:$O,$BH$1,'調査表(全体)'!$Q:$Q,$A61)</f>
        <v>0</v>
      </c>
      <c r="BM61" s="46">
        <f>SUMIFS('調査表(全体)'!$CO:$CO,'調査表(全体)'!$O:$O,$BH$1,'調査表(全体)'!$Q:$Q,$A61)</f>
        <v>0</v>
      </c>
      <c r="BO61" s="124"/>
      <c r="BP61" s="42" t="s">
        <v>257</v>
      </c>
      <c r="BQ61" s="43"/>
      <c r="BR61" s="44">
        <f>SUMIFS('調査表(全体)'!$CL:$CL,'調査表(全体)'!$O:$O,$BP$1,'調査表(全体)'!$Q:$Q,$A61)</f>
        <v>0</v>
      </c>
      <c r="BS61" s="45">
        <f>SUMIFS('調査表(全体)'!$CM:$CM,'調査表(全体)'!$O:$O,$BP$1,'調査表(全体)'!$Q:$Q,$A61)</f>
        <v>0</v>
      </c>
      <c r="BT61" s="45">
        <f>SUMIFS('調査表(全体)'!$CN:$CN,'調査表(全体)'!$O:$O,$BP$1,'調査表(全体)'!$Q:$Q,$A61)</f>
        <v>0</v>
      </c>
      <c r="BU61" s="46">
        <f>SUMIFS('調査表(全体)'!$CO:$CO,'調査表(全体)'!$O:$O,$BP$1,'調査表(全体)'!$Q:$Q,$A61)</f>
        <v>0</v>
      </c>
      <c r="BW61" s="124"/>
      <c r="BX61" s="42" t="s">
        <v>257</v>
      </c>
      <c r="BY61" s="43"/>
      <c r="BZ61" s="44">
        <f>SUMIFS('調査表(全体)'!$CL:$CL,'調査表(全体)'!$O:$O,$BX$1,'調査表(全体)'!$Q:$Q,$A61)</f>
        <v>0</v>
      </c>
      <c r="CA61" s="45">
        <f>SUMIFS('調査表(全体)'!$CM:$CM,'調査表(全体)'!$O:$O,$BX$1,'調査表(全体)'!$Q:$Q,$A61)</f>
        <v>0</v>
      </c>
      <c r="CB61" s="45">
        <f>SUMIFS('調査表(全体)'!$CN:$CN,'調査表(全体)'!$O:$O,$BX$1,'調査表(全体)'!$Q:$Q,$A61)</f>
        <v>0</v>
      </c>
      <c r="CC61" s="46">
        <f>SUMIFS('調査表(全体)'!$CO:$CO,'調査表(全体)'!$O:$O,$BX$1,'調査表(全体)'!$Q:$Q,$A61)</f>
        <v>0</v>
      </c>
      <c r="CE61" s="124"/>
      <c r="CF61" s="42" t="s">
        <v>257</v>
      </c>
      <c r="CG61" s="43"/>
      <c r="CH61" s="44">
        <f>SUMIFS('調査表(全体)'!$CL:$CL,'調査表(全体)'!$O:$O,$CF$1,'調査表(全体)'!$Q:$Q,$A61)</f>
        <v>0</v>
      </c>
      <c r="CI61" s="45">
        <f>SUMIFS('調査表(全体)'!$CM:$CM,'調査表(全体)'!$O:$O,$CF$1,'調査表(全体)'!$Q:$Q,$A61)</f>
        <v>0</v>
      </c>
      <c r="CJ61" s="45">
        <f>SUMIFS('調査表(全体)'!$CN:$CN,'調査表(全体)'!$O:$O,$CF$1,'調査表(全体)'!$Q:$Q,$A61)</f>
        <v>0</v>
      </c>
      <c r="CK61" s="46">
        <f>SUMIFS('調査表(全体)'!$CO:$CO,'調査表(全体)'!$O:$O,$CF$1,'調査表(全体)'!$Q:$Q,$A61)</f>
        <v>0</v>
      </c>
      <c r="CM61" s="124"/>
      <c r="CN61" s="42" t="s">
        <v>257</v>
      </c>
      <c r="CO61" s="43"/>
      <c r="CP61" s="44">
        <f>SUMIFS('調査表(全体)'!$CL:$CL,'調査表(全体)'!$O:$O,$CN$1,'調査表(全体)'!$Q:$Q,$A61)</f>
        <v>0</v>
      </c>
      <c r="CQ61" s="45">
        <f>SUMIFS('調査表(全体)'!$CM:$CM,'調査表(全体)'!$O:$O,$CN$1,'調査表(全体)'!$Q:$Q,$A61)</f>
        <v>0</v>
      </c>
      <c r="CR61" s="45">
        <f>SUMIFS('調査表(全体)'!$CN:$CN,'調査表(全体)'!$O:$O,$CN$1,'調査表(全体)'!$Q:$Q,$A61)</f>
        <v>0</v>
      </c>
      <c r="CS61" s="46">
        <f>SUMIFS('調査表(全体)'!$CO:$CO,'調査表(全体)'!$O:$O,$CN$1,'調査表(全体)'!$Q:$Q,$A61)</f>
        <v>0</v>
      </c>
      <c r="CU61" s="124"/>
      <c r="CV61" s="42" t="s">
        <v>257</v>
      </c>
      <c r="CW61" s="43"/>
      <c r="CX61" s="44">
        <f>SUMIFS('調査表(全体)'!$CL:$CL,'調査表(全体)'!$O:$O,$CV$1,'調査表(全体)'!$Q:$Q,$A61)</f>
        <v>0</v>
      </c>
      <c r="CY61" s="45">
        <f>SUMIFS('調査表(全体)'!$CM:$CM,'調査表(全体)'!$O:$O,$CV$1,'調査表(全体)'!$Q:$Q,$A61)</f>
        <v>0</v>
      </c>
      <c r="CZ61" s="45">
        <f>SUMIFS('調査表(全体)'!$CN:$CN,'調査表(全体)'!$O:$O,$CV$1,'調査表(全体)'!$Q:$Q,$A61)</f>
        <v>0</v>
      </c>
      <c r="DA61" s="46">
        <f>SUMIFS('調査表(全体)'!$CO:$CO,'調査表(全体)'!$O:$O,$CV$1,'調査表(全体)'!$Q:$Q,$A61)</f>
        <v>0</v>
      </c>
      <c r="DC61" s="124"/>
      <c r="DD61" s="42" t="s">
        <v>257</v>
      </c>
      <c r="DE61" s="43"/>
      <c r="DF61" s="44">
        <f>SUMIFS('調査表(全体)'!$CL:$CL,'調査表(全体)'!$O:$O,$DD$1,'調査表(全体)'!$Q:$Q,$A61)</f>
        <v>0</v>
      </c>
      <c r="DG61" s="45">
        <f>SUMIFS('調査表(全体)'!$CM:$CM,'調査表(全体)'!$O:$O,$DD$1,'調査表(全体)'!$Q:$Q,$A61)</f>
        <v>0</v>
      </c>
      <c r="DH61" s="45">
        <f>SUMIFS('調査表(全体)'!$CN:$CN,'調査表(全体)'!$O:$O,$DD$1,'調査表(全体)'!$Q:$Q,$A61)</f>
        <v>0</v>
      </c>
      <c r="DI61" s="46">
        <f>SUMIFS('調査表(全体)'!$CO:$CO,'調査表(全体)'!$O:$O,$DD$1,'調査表(全体)'!$Q:$Q,$A61)</f>
        <v>0</v>
      </c>
      <c r="DK61" s="124"/>
      <c r="DL61" s="42" t="s">
        <v>257</v>
      </c>
      <c r="DM61" s="43"/>
      <c r="DN61" s="44">
        <f>SUMIFS('調査表(全体)'!$CL:$CL,'調査表(全体)'!$O:$O,$DN$1,'調査表(全体)'!$Q:$Q,$A61)</f>
        <v>0</v>
      </c>
      <c r="DO61" s="45">
        <f>SUMIFS('調査表(全体)'!$CM:$CM,'調査表(全体)'!$O:$O,$DN$1,'調査表(全体)'!$Q:$Q,$A61)</f>
        <v>0</v>
      </c>
      <c r="DP61" s="45">
        <f>SUMIFS('調査表(全体)'!$CN:$CN,'調査表(全体)'!$O:$O,$DN$1,'調査表(全体)'!$Q:$Q,$A61)</f>
        <v>0</v>
      </c>
      <c r="DQ61" s="46">
        <f>SUMIFS('調査表(全体)'!$CO:$CO,'調査表(全体)'!$O:$O,$DN$1,'調査表(全体)'!$Q:$Q,$A61)</f>
        <v>0</v>
      </c>
      <c r="DS61" s="124"/>
      <c r="DT61" s="42" t="s">
        <v>257</v>
      </c>
      <c r="DU61" s="43"/>
      <c r="DV61" s="44">
        <f>SUMIFS('調査表(全体)'!$CL:$CL,'調査表(全体)'!$O:$O,$DT$1,'調査表(全体)'!$Q:$Q,$A61)</f>
        <v>0</v>
      </c>
      <c r="DW61" s="45">
        <f>SUMIFS('調査表(全体)'!$CM:$CM,'調査表(全体)'!$O:$O,$DT$1,'調査表(全体)'!$Q:$Q,$A61)</f>
        <v>0</v>
      </c>
      <c r="DX61" s="45">
        <f>SUMIFS('調査表(全体)'!$CN:$CN,'調査表(全体)'!$O:$O,$DT$1,'調査表(全体)'!$Q:$Q,$A61)</f>
        <v>0</v>
      </c>
      <c r="DY61" s="46">
        <f>SUMIFS('調査表(全体)'!$CO:$CO,'調査表(全体)'!$O:$O,$DT$1,'調査表(全体)'!$Q:$Q,$A61)</f>
        <v>0</v>
      </c>
      <c r="EA61" s="124"/>
      <c r="EB61" s="42" t="s">
        <v>257</v>
      </c>
      <c r="EC61" s="43"/>
      <c r="ED61" s="44">
        <f>SUMIFS('調査表(全体)'!$CL:$CL,'調査表(全体)'!$O:$O,$EB$1,'調査表(全体)'!$Q:$Q,$A61)</f>
        <v>0</v>
      </c>
      <c r="EE61" s="45">
        <f>SUMIFS('調査表(全体)'!$CM:$CM,'調査表(全体)'!$O:$O,$EB$1,'調査表(全体)'!$Q:$Q,$A61)</f>
        <v>0</v>
      </c>
      <c r="EF61" s="45">
        <f>SUMIFS('調査表(全体)'!$CN:$CN,'調査表(全体)'!$O:$O,$EB$1,'調査表(全体)'!$Q:$Q,$A61)</f>
        <v>0</v>
      </c>
      <c r="EG61" s="46">
        <f>SUMIFS('調査表(全体)'!$CO:$CO,'調査表(全体)'!$O:$O,$EB$1,'調査表(全体)'!$Q:$Q,$A61)</f>
        <v>0</v>
      </c>
      <c r="EI61" s="124"/>
      <c r="EJ61" s="42" t="s">
        <v>257</v>
      </c>
      <c r="EK61" s="43"/>
      <c r="EL61" s="44">
        <f>SUMIFS('調査表(全体)'!$CL:$CL,'調査表(全体)'!$O:$O,$EJ$1,'調査表(全体)'!$Q:$Q,$A61)</f>
        <v>0</v>
      </c>
      <c r="EM61" s="45">
        <f>SUMIFS('調査表(全体)'!$CM:$CM,'調査表(全体)'!$O:$O,$EJ$1,'調査表(全体)'!$Q:$Q,$A61)</f>
        <v>0</v>
      </c>
      <c r="EN61" s="45">
        <f>SUMIFS('調査表(全体)'!$CN:$CN,'調査表(全体)'!$O:$O,$EJ$1,'調査表(全体)'!$Q:$Q,$A61)</f>
        <v>0</v>
      </c>
      <c r="EO61" s="46">
        <f>SUMIFS('調査表(全体)'!$CO:$CO,'調査表(全体)'!$O:$O,$EJ$1,'調査表(全体)'!$Q:$Q,$A61)</f>
        <v>0</v>
      </c>
      <c r="EQ61" s="124"/>
      <c r="ER61" s="42" t="s">
        <v>257</v>
      </c>
      <c r="ES61" s="43"/>
      <c r="ET61" s="44">
        <f>SUMIFS('調査表(全体)'!$CL:$CL,'調査表(全体)'!$O:$O,$ER$1,'調査表(全体)'!$Q:$Q,$A61)</f>
        <v>0</v>
      </c>
      <c r="EU61" s="45">
        <f>SUMIFS('調査表(全体)'!$CM:$CM,'調査表(全体)'!$O:$O,$ER$1,'調査表(全体)'!$Q:$Q,$A61)</f>
        <v>0</v>
      </c>
      <c r="EV61" s="45">
        <f>SUMIFS('調査表(全体)'!$CN:$CN,'調査表(全体)'!$O:$O,$ER$1,'調査表(全体)'!$Q:$Q,$A61)</f>
        <v>0</v>
      </c>
      <c r="EW61" s="46">
        <f>SUMIFS('調査表(全体)'!$CO:$CO,'調査表(全体)'!$O:$O,$ER$1,'調査表(全体)'!$Q:$Q,$A61)</f>
        <v>0</v>
      </c>
      <c r="EY61" s="124"/>
      <c r="EZ61" s="42" t="s">
        <v>257</v>
      </c>
      <c r="FA61" s="43"/>
      <c r="FB61" s="44">
        <f>SUMIFS('調査表(全体)'!$CL:$CL,'調査表(全体)'!$O:$O,$EZ$1,'調査表(全体)'!$Q:$Q,$A61)</f>
        <v>0</v>
      </c>
      <c r="FC61" s="45">
        <f>SUMIFS('調査表(全体)'!$CM:$CM,'調査表(全体)'!$O:$O,$EZ$1,'調査表(全体)'!$Q:$Q,$A61)</f>
        <v>0</v>
      </c>
      <c r="FD61" s="45">
        <f>SUMIFS('調査表(全体)'!$CN:$CN,'調査表(全体)'!$O:$O,$EZ$1,'調査表(全体)'!$Q:$Q,$A61)</f>
        <v>0</v>
      </c>
      <c r="FE61" s="46">
        <f>SUMIFS('調査表(全体)'!$CO:$CO,'調査表(全体)'!$O:$O,$EZ$1,'調査表(全体)'!$Q:$Q,$A61)</f>
        <v>0</v>
      </c>
    </row>
    <row r="62" spans="1:161" ht="14.25" thickBot="1" x14ac:dyDescent="0.2">
      <c r="A62" s="152">
        <v>46</v>
      </c>
      <c r="C62" s="127"/>
      <c r="D62" s="65" t="s">
        <v>224</v>
      </c>
      <c r="E62" s="73"/>
      <c r="F62" s="44">
        <f>SUMIFS('調査表(全体)'!$CL:$CL,'調査表(全体)'!$O:$O,$D$1,'調査表(全体)'!$Q:$Q,$A62)</f>
        <v>0</v>
      </c>
      <c r="G62" s="45">
        <f>SUMIFS('調査表(全体)'!$CM:$CM,'調査表(全体)'!$O:$O,$D$1,'調査表(全体)'!$Q:$Q,$A62)</f>
        <v>0</v>
      </c>
      <c r="H62" s="45">
        <f>SUMIFS('調査表(全体)'!$CN:$CN,'調査表(全体)'!$O:$O,$D$1,'調査表(全体)'!$Q:$Q,$A62)</f>
        <v>0</v>
      </c>
      <c r="I62" s="46">
        <f>SUMIFS('調査表(全体)'!$CO:$CO,'調査表(全体)'!$O:$O,$D$1,'調査表(全体)'!$Q:$Q,$A62)</f>
        <v>0</v>
      </c>
      <c r="K62" s="127"/>
      <c r="L62" s="65" t="s">
        <v>224</v>
      </c>
      <c r="M62" s="73"/>
      <c r="N62" s="44">
        <f>SUMIFS('調査表(全体)'!$CL:$CL,'調査表(全体)'!$O:$O,$L$1,'調査表(全体)'!$Q:$Q,$A62)</f>
        <v>0</v>
      </c>
      <c r="O62" s="45">
        <f>SUMIFS('調査表(全体)'!$CM:$CM,'調査表(全体)'!$O:$O,$L$1,'調査表(全体)'!$Q:$Q,$A62)</f>
        <v>0</v>
      </c>
      <c r="P62" s="45">
        <f>SUMIFS('調査表(全体)'!$CN:$CN,'調査表(全体)'!$O:$O,$L$1,'調査表(全体)'!$Q:$Q,$A62)</f>
        <v>0</v>
      </c>
      <c r="Q62" s="46">
        <f>SUMIFS('調査表(全体)'!$CO:$CO,'調査表(全体)'!$O:$O,$L$1,'調査表(全体)'!$Q:$Q,$A62)</f>
        <v>0</v>
      </c>
      <c r="R62" s="49"/>
      <c r="S62" s="127"/>
      <c r="T62" s="65" t="s">
        <v>224</v>
      </c>
      <c r="U62" s="73"/>
      <c r="V62" s="44">
        <f>SUMIFS('調査表(全体)'!$CL:$CL,'調査表(全体)'!$O:$O,$T$1,'調査表(全体)'!$Q:$Q,$A62)</f>
        <v>0</v>
      </c>
      <c r="W62" s="45">
        <f>SUMIFS('調査表(全体)'!$CM:$CM,'調査表(全体)'!$O:$O,$T$1,'調査表(全体)'!$Q:$Q,$A62)</f>
        <v>0</v>
      </c>
      <c r="X62" s="45">
        <f>SUMIFS('調査表(全体)'!$CN:$CN,'調査表(全体)'!$O:$O,$T$1,'調査表(全体)'!$Q:$Q,$A62)</f>
        <v>0</v>
      </c>
      <c r="Y62" s="46">
        <f>SUMIFS('調査表(全体)'!$CO:$CO,'調査表(全体)'!$O:$O,$T$1,'調査表(全体)'!$Q:$Q,$A62)</f>
        <v>0</v>
      </c>
      <c r="AA62" s="127"/>
      <c r="AB62" s="65" t="s">
        <v>224</v>
      </c>
      <c r="AC62" s="73"/>
      <c r="AD62" s="44">
        <f>SUMIFS('調査表(全体)'!$CL:$CL,'調査表(全体)'!$O:$O,$AB$1,'調査表(全体)'!$Q:$Q,$A62)</f>
        <v>0</v>
      </c>
      <c r="AE62" s="45">
        <f>SUMIFS('調査表(全体)'!$CM:$CM,'調査表(全体)'!$O:$O,$AB$1,'調査表(全体)'!$Q:$Q,$A62)</f>
        <v>0</v>
      </c>
      <c r="AF62" s="45">
        <f>SUMIFS('調査表(全体)'!$CN:$CN,'調査表(全体)'!$O:$O,$AB$1,'調査表(全体)'!$Q:$Q,$A62)</f>
        <v>0</v>
      </c>
      <c r="AG62" s="46">
        <f>SUMIFS('調査表(全体)'!$CO:$CO,'調査表(全体)'!$O:$O,$AB$1,'調査表(全体)'!$Q:$Q,$A62)</f>
        <v>0</v>
      </c>
      <c r="AI62" s="127"/>
      <c r="AJ62" s="65" t="s">
        <v>224</v>
      </c>
      <c r="AK62" s="73"/>
      <c r="AL62" s="44">
        <f>SUMIFS('調査表(全体)'!$CL:$CL,'調査表(全体)'!$O:$O,$AJ$1,'調査表(全体)'!$Q:$Q,$A62)</f>
        <v>0</v>
      </c>
      <c r="AM62" s="45">
        <f>SUMIFS('調査表(全体)'!$CM:$CM,'調査表(全体)'!$O:$O,$AJ$1,'調査表(全体)'!$Q:$Q,$A62)</f>
        <v>0</v>
      </c>
      <c r="AN62" s="45">
        <f>SUMIFS('調査表(全体)'!$CN:$CN,'調査表(全体)'!$O:$O,$AJ$1,'調査表(全体)'!$Q:$Q,$A62)</f>
        <v>0</v>
      </c>
      <c r="AO62" s="46">
        <f>SUMIFS('調査表(全体)'!$CO:$CO,'調査表(全体)'!$O:$O,$AJ$1,'調査表(全体)'!$Q:$Q,$A62)</f>
        <v>0</v>
      </c>
      <c r="AQ62" s="127"/>
      <c r="AR62" s="65" t="s">
        <v>224</v>
      </c>
      <c r="AS62" s="73"/>
      <c r="AT62" s="44">
        <f>SUMIFS('調査表(全体)'!$CL:$CL,'調査表(全体)'!$O:$O,$AR$1,'調査表(全体)'!$Q:$Q,$A62)</f>
        <v>0</v>
      </c>
      <c r="AU62" s="45">
        <f>SUMIFS('調査表(全体)'!$CM:$CM,'調査表(全体)'!$O:$O,$AR$1,'調査表(全体)'!$Q:$Q,$A62)</f>
        <v>0</v>
      </c>
      <c r="AV62" s="45">
        <f>SUMIFS('調査表(全体)'!$CN:$CN,'調査表(全体)'!$O:$O,$AR$1,'調査表(全体)'!$Q:$Q,$A62)</f>
        <v>0</v>
      </c>
      <c r="AW62" s="46">
        <f>SUMIFS('調査表(全体)'!$CO:$CO,'調査表(全体)'!$O:$O,$AR$1,'調査表(全体)'!$Q:$Q,$A62)</f>
        <v>0</v>
      </c>
      <c r="AY62" s="127"/>
      <c r="AZ62" s="65" t="s">
        <v>224</v>
      </c>
      <c r="BA62" s="73"/>
      <c r="BB62" s="44">
        <f>SUMIFS('調査表(全体)'!$CL:$CL,'調査表(全体)'!$O:$O,$AZ$1,'調査表(全体)'!$Q:$Q,$A62)</f>
        <v>0</v>
      </c>
      <c r="BC62" s="45">
        <f>SUMIFS('調査表(全体)'!$CM:$CM,'調査表(全体)'!$O:$O,$AZ$1,'調査表(全体)'!$Q:$Q,$A62)</f>
        <v>0</v>
      </c>
      <c r="BD62" s="45">
        <f>SUMIFS('調査表(全体)'!$CN:$CN,'調査表(全体)'!$O:$O,$AZ$1,'調査表(全体)'!$Q:$Q,$A62)</f>
        <v>0</v>
      </c>
      <c r="BE62" s="46">
        <f>SUMIFS('調査表(全体)'!$CO:$CO,'調査表(全体)'!$O:$O,$AZ$1,'調査表(全体)'!$Q:$Q,$A62)</f>
        <v>0</v>
      </c>
      <c r="BG62" s="127"/>
      <c r="BH62" s="65" t="s">
        <v>224</v>
      </c>
      <c r="BI62" s="73"/>
      <c r="BJ62" s="44">
        <f>SUMIFS('調査表(全体)'!$CL:$CL,'調査表(全体)'!$O:$O,$BH$1,'調査表(全体)'!$Q:$Q,$A62)</f>
        <v>0</v>
      </c>
      <c r="BK62" s="45">
        <f>SUMIFS('調査表(全体)'!$CM:$CM,'調査表(全体)'!$O:$O,$BH$1,'調査表(全体)'!$Q:$Q,$A62)</f>
        <v>0</v>
      </c>
      <c r="BL62" s="45">
        <f>SUMIFS('調査表(全体)'!$CN:$CN,'調査表(全体)'!$O:$O,$BH$1,'調査表(全体)'!$Q:$Q,$A62)</f>
        <v>0</v>
      </c>
      <c r="BM62" s="46">
        <f>SUMIFS('調査表(全体)'!$CO:$CO,'調査表(全体)'!$O:$O,$BH$1,'調査表(全体)'!$Q:$Q,$A62)</f>
        <v>0</v>
      </c>
      <c r="BO62" s="127"/>
      <c r="BP62" s="65" t="s">
        <v>224</v>
      </c>
      <c r="BQ62" s="73"/>
      <c r="BR62" s="44">
        <f>SUMIFS('調査表(全体)'!$CL:$CL,'調査表(全体)'!$O:$O,$BP$1,'調査表(全体)'!$Q:$Q,$A62)</f>
        <v>0</v>
      </c>
      <c r="BS62" s="45">
        <f>SUMIFS('調査表(全体)'!$CM:$CM,'調査表(全体)'!$O:$O,$BP$1,'調査表(全体)'!$Q:$Q,$A62)</f>
        <v>0</v>
      </c>
      <c r="BT62" s="45">
        <f>SUMIFS('調査表(全体)'!$CN:$CN,'調査表(全体)'!$O:$O,$BP$1,'調査表(全体)'!$Q:$Q,$A62)</f>
        <v>0</v>
      </c>
      <c r="BU62" s="46">
        <f>SUMIFS('調査表(全体)'!$CO:$CO,'調査表(全体)'!$O:$O,$BP$1,'調査表(全体)'!$Q:$Q,$A62)</f>
        <v>0</v>
      </c>
      <c r="BW62" s="127"/>
      <c r="BX62" s="65" t="s">
        <v>224</v>
      </c>
      <c r="BY62" s="73"/>
      <c r="BZ62" s="44">
        <f>SUMIFS('調査表(全体)'!$CL:$CL,'調査表(全体)'!$O:$O,$BX$1,'調査表(全体)'!$Q:$Q,$A62)</f>
        <v>0</v>
      </c>
      <c r="CA62" s="45">
        <f>SUMIFS('調査表(全体)'!$CM:$CM,'調査表(全体)'!$O:$O,$BX$1,'調査表(全体)'!$Q:$Q,$A62)</f>
        <v>0</v>
      </c>
      <c r="CB62" s="45">
        <f>SUMIFS('調査表(全体)'!$CN:$CN,'調査表(全体)'!$O:$O,$BX$1,'調査表(全体)'!$Q:$Q,$A62)</f>
        <v>0</v>
      </c>
      <c r="CC62" s="46">
        <f>SUMIFS('調査表(全体)'!$CO:$CO,'調査表(全体)'!$O:$O,$BX$1,'調査表(全体)'!$Q:$Q,$A62)</f>
        <v>0</v>
      </c>
      <c r="CE62" s="127"/>
      <c r="CF62" s="65" t="s">
        <v>224</v>
      </c>
      <c r="CG62" s="73"/>
      <c r="CH62" s="44">
        <f>SUMIFS('調査表(全体)'!$CL:$CL,'調査表(全体)'!$O:$O,$CF$1,'調査表(全体)'!$Q:$Q,$A62)</f>
        <v>0</v>
      </c>
      <c r="CI62" s="45">
        <f>SUMIFS('調査表(全体)'!$CM:$CM,'調査表(全体)'!$O:$O,$CF$1,'調査表(全体)'!$Q:$Q,$A62)</f>
        <v>0</v>
      </c>
      <c r="CJ62" s="45">
        <f>SUMIFS('調査表(全体)'!$CN:$CN,'調査表(全体)'!$O:$O,$CF$1,'調査表(全体)'!$Q:$Q,$A62)</f>
        <v>0</v>
      </c>
      <c r="CK62" s="46">
        <f>SUMIFS('調査表(全体)'!$CO:$CO,'調査表(全体)'!$O:$O,$CF$1,'調査表(全体)'!$Q:$Q,$A62)</f>
        <v>0</v>
      </c>
      <c r="CM62" s="127"/>
      <c r="CN62" s="65" t="s">
        <v>224</v>
      </c>
      <c r="CO62" s="73"/>
      <c r="CP62" s="44">
        <f>SUMIFS('調査表(全体)'!$CL:$CL,'調査表(全体)'!$O:$O,$CN$1,'調査表(全体)'!$Q:$Q,$A62)</f>
        <v>0</v>
      </c>
      <c r="CQ62" s="45">
        <f>SUMIFS('調査表(全体)'!$CM:$CM,'調査表(全体)'!$O:$O,$CN$1,'調査表(全体)'!$Q:$Q,$A62)</f>
        <v>0</v>
      </c>
      <c r="CR62" s="45">
        <f>SUMIFS('調査表(全体)'!$CN:$CN,'調査表(全体)'!$O:$O,$CN$1,'調査表(全体)'!$Q:$Q,$A62)</f>
        <v>0</v>
      </c>
      <c r="CS62" s="46">
        <f>SUMIFS('調査表(全体)'!$CO:$CO,'調査表(全体)'!$O:$O,$CN$1,'調査表(全体)'!$Q:$Q,$A62)</f>
        <v>0</v>
      </c>
      <c r="CU62" s="127"/>
      <c r="CV62" s="65" t="s">
        <v>224</v>
      </c>
      <c r="CW62" s="73"/>
      <c r="CX62" s="44">
        <f>SUMIFS('調査表(全体)'!$CL:$CL,'調査表(全体)'!$O:$O,$CV$1,'調査表(全体)'!$Q:$Q,$A62)</f>
        <v>0</v>
      </c>
      <c r="CY62" s="45">
        <f>SUMIFS('調査表(全体)'!$CM:$CM,'調査表(全体)'!$O:$O,$CV$1,'調査表(全体)'!$Q:$Q,$A62)</f>
        <v>0</v>
      </c>
      <c r="CZ62" s="45">
        <f>SUMIFS('調査表(全体)'!$CN:$CN,'調査表(全体)'!$O:$O,$CV$1,'調査表(全体)'!$Q:$Q,$A62)</f>
        <v>0</v>
      </c>
      <c r="DA62" s="46">
        <f>SUMIFS('調査表(全体)'!$CO:$CO,'調査表(全体)'!$O:$O,$CV$1,'調査表(全体)'!$Q:$Q,$A62)</f>
        <v>0</v>
      </c>
      <c r="DC62" s="127"/>
      <c r="DD62" s="65" t="s">
        <v>224</v>
      </c>
      <c r="DE62" s="73"/>
      <c r="DF62" s="44">
        <f>SUMIFS('調査表(全体)'!$CL:$CL,'調査表(全体)'!$O:$O,$DD$1,'調査表(全体)'!$Q:$Q,$A62)</f>
        <v>0</v>
      </c>
      <c r="DG62" s="45">
        <f>SUMIFS('調査表(全体)'!$CM:$CM,'調査表(全体)'!$O:$O,$DD$1,'調査表(全体)'!$Q:$Q,$A62)</f>
        <v>0</v>
      </c>
      <c r="DH62" s="45">
        <f>SUMIFS('調査表(全体)'!$CN:$CN,'調査表(全体)'!$O:$O,$DD$1,'調査表(全体)'!$Q:$Q,$A62)</f>
        <v>0</v>
      </c>
      <c r="DI62" s="46">
        <f>SUMIFS('調査表(全体)'!$CO:$CO,'調査表(全体)'!$O:$O,$DD$1,'調査表(全体)'!$Q:$Q,$A62)</f>
        <v>0</v>
      </c>
      <c r="DK62" s="127"/>
      <c r="DL62" s="65" t="s">
        <v>224</v>
      </c>
      <c r="DM62" s="73"/>
      <c r="DN62" s="44">
        <f>SUMIFS('調査表(全体)'!$CL:$CL,'調査表(全体)'!$O:$O,$DN$1,'調査表(全体)'!$Q:$Q,$A62)</f>
        <v>0</v>
      </c>
      <c r="DO62" s="45">
        <f>SUMIFS('調査表(全体)'!$CM:$CM,'調査表(全体)'!$O:$O,$DN$1,'調査表(全体)'!$Q:$Q,$A62)</f>
        <v>0</v>
      </c>
      <c r="DP62" s="45">
        <f>SUMIFS('調査表(全体)'!$CN:$CN,'調査表(全体)'!$O:$O,$DN$1,'調査表(全体)'!$Q:$Q,$A62)</f>
        <v>0</v>
      </c>
      <c r="DQ62" s="46">
        <f>SUMIFS('調査表(全体)'!$CO:$CO,'調査表(全体)'!$O:$O,$DN$1,'調査表(全体)'!$Q:$Q,$A62)</f>
        <v>0</v>
      </c>
      <c r="DS62" s="127"/>
      <c r="DT62" s="65" t="s">
        <v>224</v>
      </c>
      <c r="DU62" s="73"/>
      <c r="DV62" s="44">
        <f>SUMIFS('調査表(全体)'!$CL:$CL,'調査表(全体)'!$O:$O,$DT$1,'調査表(全体)'!$Q:$Q,$A62)</f>
        <v>0</v>
      </c>
      <c r="DW62" s="45">
        <f>SUMIFS('調査表(全体)'!$CM:$CM,'調査表(全体)'!$O:$O,$DT$1,'調査表(全体)'!$Q:$Q,$A62)</f>
        <v>0</v>
      </c>
      <c r="DX62" s="45">
        <f>SUMIFS('調査表(全体)'!$CN:$CN,'調査表(全体)'!$O:$O,$DT$1,'調査表(全体)'!$Q:$Q,$A62)</f>
        <v>0</v>
      </c>
      <c r="DY62" s="46">
        <f>SUMIFS('調査表(全体)'!$CO:$CO,'調査表(全体)'!$O:$O,$DT$1,'調査表(全体)'!$Q:$Q,$A62)</f>
        <v>0</v>
      </c>
      <c r="EA62" s="127"/>
      <c r="EB62" s="65" t="s">
        <v>224</v>
      </c>
      <c r="EC62" s="73"/>
      <c r="ED62" s="44">
        <f>SUMIFS('調査表(全体)'!$CL:$CL,'調査表(全体)'!$O:$O,$EB$1,'調査表(全体)'!$Q:$Q,$A62)</f>
        <v>0</v>
      </c>
      <c r="EE62" s="45">
        <f>SUMIFS('調査表(全体)'!$CM:$CM,'調査表(全体)'!$O:$O,$EB$1,'調査表(全体)'!$Q:$Q,$A62)</f>
        <v>0</v>
      </c>
      <c r="EF62" s="45">
        <f>SUMIFS('調査表(全体)'!$CN:$CN,'調査表(全体)'!$O:$O,$EB$1,'調査表(全体)'!$Q:$Q,$A62)</f>
        <v>0</v>
      </c>
      <c r="EG62" s="46">
        <f>SUMIFS('調査表(全体)'!$CO:$CO,'調査表(全体)'!$O:$O,$EB$1,'調査表(全体)'!$Q:$Q,$A62)</f>
        <v>0</v>
      </c>
      <c r="EI62" s="127"/>
      <c r="EJ62" s="65" t="s">
        <v>224</v>
      </c>
      <c r="EK62" s="73"/>
      <c r="EL62" s="44">
        <f>SUMIFS('調査表(全体)'!$CL:$CL,'調査表(全体)'!$O:$O,$EJ$1,'調査表(全体)'!$Q:$Q,$A62)</f>
        <v>0</v>
      </c>
      <c r="EM62" s="45">
        <f>SUMIFS('調査表(全体)'!$CM:$CM,'調査表(全体)'!$O:$O,$EJ$1,'調査表(全体)'!$Q:$Q,$A62)</f>
        <v>0</v>
      </c>
      <c r="EN62" s="45">
        <f>SUMIFS('調査表(全体)'!$CN:$CN,'調査表(全体)'!$O:$O,$EJ$1,'調査表(全体)'!$Q:$Q,$A62)</f>
        <v>0</v>
      </c>
      <c r="EO62" s="46">
        <f>SUMIFS('調査表(全体)'!$CO:$CO,'調査表(全体)'!$O:$O,$EJ$1,'調査表(全体)'!$Q:$Q,$A62)</f>
        <v>0</v>
      </c>
      <c r="EQ62" s="127"/>
      <c r="ER62" s="65" t="s">
        <v>224</v>
      </c>
      <c r="ES62" s="73"/>
      <c r="ET62" s="44">
        <f>SUMIFS('調査表(全体)'!$CL:$CL,'調査表(全体)'!$O:$O,$ER$1,'調査表(全体)'!$Q:$Q,$A62)</f>
        <v>0</v>
      </c>
      <c r="EU62" s="45">
        <f>SUMIFS('調査表(全体)'!$CM:$CM,'調査表(全体)'!$O:$O,$ER$1,'調査表(全体)'!$Q:$Q,$A62)</f>
        <v>0</v>
      </c>
      <c r="EV62" s="45">
        <f>SUMIFS('調査表(全体)'!$CN:$CN,'調査表(全体)'!$O:$O,$ER$1,'調査表(全体)'!$Q:$Q,$A62)</f>
        <v>0</v>
      </c>
      <c r="EW62" s="46">
        <f>SUMIFS('調査表(全体)'!$CO:$CO,'調査表(全体)'!$O:$O,$ER$1,'調査表(全体)'!$Q:$Q,$A62)</f>
        <v>0</v>
      </c>
      <c r="EY62" s="127"/>
      <c r="EZ62" s="65" t="s">
        <v>224</v>
      </c>
      <c r="FA62" s="73"/>
      <c r="FB62" s="44">
        <f>SUMIFS('調査表(全体)'!$CL:$CL,'調査表(全体)'!$O:$O,$EZ$1,'調査表(全体)'!$Q:$Q,$A62)</f>
        <v>0</v>
      </c>
      <c r="FC62" s="45">
        <f>SUMIFS('調査表(全体)'!$CM:$CM,'調査表(全体)'!$O:$O,$EZ$1,'調査表(全体)'!$Q:$Q,$A62)</f>
        <v>0</v>
      </c>
      <c r="FD62" s="45">
        <f>SUMIFS('調査表(全体)'!$CN:$CN,'調査表(全体)'!$O:$O,$EZ$1,'調査表(全体)'!$Q:$Q,$A62)</f>
        <v>0</v>
      </c>
      <c r="FE62" s="46">
        <f>SUMIFS('調査表(全体)'!$CO:$CO,'調査表(全体)'!$O:$O,$EZ$1,'調査表(全体)'!$Q:$Q,$A62)</f>
        <v>0</v>
      </c>
    </row>
    <row r="63" spans="1:161" ht="14.25" thickBot="1" x14ac:dyDescent="0.2">
      <c r="A63" s="1"/>
      <c r="C63" s="77" t="s">
        <v>57</v>
      </c>
      <c r="D63" s="78"/>
      <c r="E63" s="78"/>
      <c r="F63" s="164">
        <f>F6+F22+F32+F35+F42+F57+F60</f>
        <v>1258551312</v>
      </c>
      <c r="G63" s="165">
        <f>G6+G22+G32+G35+G42+G57+G60</f>
        <v>113896869</v>
      </c>
      <c r="H63" s="165">
        <f>H6+H22+H32+H35+H42+H57+H60</f>
        <v>880065094</v>
      </c>
      <c r="I63" s="166">
        <f>I6+I22+I32+I35+I42+I57+I60</f>
        <v>378486218</v>
      </c>
      <c r="K63" s="77" t="s">
        <v>57</v>
      </c>
      <c r="L63" s="78"/>
      <c r="M63" s="78"/>
      <c r="N63" s="164">
        <f>N6+N22+N32+N35+N42+N57+N60</f>
        <v>0</v>
      </c>
      <c r="O63" s="165">
        <f>O6+O22+O32+O35+O42+O57+O60</f>
        <v>0</v>
      </c>
      <c r="P63" s="165">
        <f>P6+P22+P32+P35+P42+P57+P60</f>
        <v>0</v>
      </c>
      <c r="Q63" s="166">
        <f>Q6+Q22+Q32+Q35+Q42+Q57+Q60</f>
        <v>0</v>
      </c>
      <c r="R63" s="40"/>
      <c r="S63" s="77" t="s">
        <v>57</v>
      </c>
      <c r="T63" s="78"/>
      <c r="U63" s="78"/>
      <c r="V63" s="164">
        <f>V6+V22+V32+V35+V42+V57+V60</f>
        <v>0</v>
      </c>
      <c r="W63" s="165">
        <f>W6+W22+W32+W35+W42+W57+W60</f>
        <v>0</v>
      </c>
      <c r="X63" s="165">
        <f>X6+X22+X32+X35+X42+X57+X60</f>
        <v>0</v>
      </c>
      <c r="Y63" s="166">
        <f>Y6+Y22+Y32+Y35+Y42+Y57+Y60</f>
        <v>0</v>
      </c>
      <c r="AA63" s="77" t="s">
        <v>57</v>
      </c>
      <c r="AB63" s="78"/>
      <c r="AC63" s="78"/>
      <c r="AD63" s="164">
        <f>AD6+AD22+AD32+AD35+AD42+AD57+AD60</f>
        <v>0</v>
      </c>
      <c r="AE63" s="165">
        <f>AE6+AE22+AE32+AE35+AE42+AE57+AE60</f>
        <v>0</v>
      </c>
      <c r="AF63" s="165">
        <f>AF6+AF22+AF32+AF35+AF42+AF57+AF60</f>
        <v>0</v>
      </c>
      <c r="AG63" s="166">
        <f>AG6+AG22+AG32+AG35+AG42+AG57+AG60</f>
        <v>0</v>
      </c>
      <c r="AI63" s="77" t="s">
        <v>57</v>
      </c>
      <c r="AJ63" s="78"/>
      <c r="AK63" s="78"/>
      <c r="AL63" s="164">
        <f>AL6+AL22+AL32+AL35+AL42+AL57+AL60</f>
        <v>0</v>
      </c>
      <c r="AM63" s="165">
        <f>AM6+AM22+AM32+AM35+AM42+AM57+AM60</f>
        <v>0</v>
      </c>
      <c r="AN63" s="165">
        <f>AN6+AN22+AN32+AN35+AN42+AN57+AN60</f>
        <v>0</v>
      </c>
      <c r="AO63" s="166">
        <f>AO6+AO22+AO32+AO35+AO42+AO57+AO60</f>
        <v>0</v>
      </c>
      <c r="AQ63" s="77" t="s">
        <v>57</v>
      </c>
      <c r="AR63" s="78"/>
      <c r="AS63" s="78"/>
      <c r="AT63" s="164">
        <f>AT6+AT22+AT32+AT35+AT42+AT57+AT60</f>
        <v>0</v>
      </c>
      <c r="AU63" s="165">
        <f>AU6+AU22+AU32+AU35+AU42+AU57+AU60</f>
        <v>0</v>
      </c>
      <c r="AV63" s="165">
        <f>AV6+AV22+AV32+AV35+AV42+AV57+AV60</f>
        <v>0</v>
      </c>
      <c r="AW63" s="166">
        <f>AW6+AW22+AW32+AW35+AW42+AW57+AW60</f>
        <v>0</v>
      </c>
      <c r="AY63" s="77" t="s">
        <v>57</v>
      </c>
      <c r="AZ63" s="78"/>
      <c r="BA63" s="78"/>
      <c r="BB63" s="164">
        <f>BB6+BB22+BB32+BB35+BB42+BB57+BB60</f>
        <v>0</v>
      </c>
      <c r="BC63" s="165">
        <f>BC6+BC22+BC32+BC35+BC42+BC57+BC60</f>
        <v>0</v>
      </c>
      <c r="BD63" s="165">
        <f>BD6+BD22+BD32+BD35+BD42+BD57+BD60</f>
        <v>0</v>
      </c>
      <c r="BE63" s="166">
        <f>BE6+BE22+BE32+BE35+BE42+BE57+BE60</f>
        <v>0</v>
      </c>
      <c r="BG63" s="77" t="s">
        <v>57</v>
      </c>
      <c r="BH63" s="78"/>
      <c r="BI63" s="78"/>
      <c r="BJ63" s="164">
        <f>BJ6+BJ22+BJ32+BJ35+BJ42+BJ57+BJ60</f>
        <v>0</v>
      </c>
      <c r="BK63" s="165">
        <f>BK6+BK22+BK32+BK35+BK42+BK57+BK60</f>
        <v>0</v>
      </c>
      <c r="BL63" s="165">
        <f>BL6+BL22+BL32+BL35+BL42+BL57+BL60</f>
        <v>0</v>
      </c>
      <c r="BM63" s="166">
        <f>BM6+BM22+BM32+BM35+BM42+BM57+BM60</f>
        <v>0</v>
      </c>
      <c r="BO63" s="77" t="s">
        <v>57</v>
      </c>
      <c r="BP63" s="78"/>
      <c r="BQ63" s="78"/>
      <c r="BR63" s="164">
        <f>BR6+BR22+BR32+BR35+BR42+BR57+BR60</f>
        <v>0</v>
      </c>
      <c r="BS63" s="165">
        <f>BS6+BS22+BS32+BS35+BS42+BS57+BS60</f>
        <v>0</v>
      </c>
      <c r="BT63" s="165">
        <f>BT6+BT22+BT32+BT35+BT42+BT57+BT60</f>
        <v>0</v>
      </c>
      <c r="BU63" s="166">
        <f>BU6+BU22+BU32+BU35+BU42+BU57+BU60</f>
        <v>0</v>
      </c>
      <c r="BW63" s="77" t="s">
        <v>57</v>
      </c>
      <c r="BX63" s="78"/>
      <c r="BY63" s="78"/>
      <c r="BZ63" s="164">
        <f>BZ6+BZ22+BZ32+BZ35+BZ42+BZ57+BZ60</f>
        <v>0</v>
      </c>
      <c r="CA63" s="165">
        <f>CA6+CA22+CA32+CA35+CA42+CA57+CA60</f>
        <v>0</v>
      </c>
      <c r="CB63" s="165">
        <f>CB6+CB22+CB32+CB35+CB42+CB57+CB60</f>
        <v>0</v>
      </c>
      <c r="CC63" s="166">
        <f>CC6+CC22+CC32+CC35+CC42+CC57+CC60</f>
        <v>0</v>
      </c>
      <c r="CE63" s="77" t="s">
        <v>57</v>
      </c>
      <c r="CF63" s="78"/>
      <c r="CG63" s="78"/>
      <c r="CH63" s="164">
        <f>CH6+CH22+CH32+CH35+CH42+CH57+CH60</f>
        <v>0</v>
      </c>
      <c r="CI63" s="165">
        <f>CI6+CI22+CI32+CI35+CI42+CI57+CI60</f>
        <v>0</v>
      </c>
      <c r="CJ63" s="165">
        <f>CJ6+CJ22+CJ32+CJ35+CJ42+CJ57+CJ60</f>
        <v>0</v>
      </c>
      <c r="CK63" s="166">
        <f>CK6+CK22+CK32+CK35+CK42+CK57+CK60</f>
        <v>0</v>
      </c>
      <c r="CM63" s="77" t="s">
        <v>57</v>
      </c>
      <c r="CN63" s="78"/>
      <c r="CO63" s="78"/>
      <c r="CP63" s="164">
        <f>CP6+CP22+CP32+CP35+CP42+CP57+CP60</f>
        <v>0</v>
      </c>
      <c r="CQ63" s="165">
        <f>CQ6+CQ22+CQ32+CQ35+CQ42+CQ57+CQ60</f>
        <v>0</v>
      </c>
      <c r="CR63" s="165">
        <f>CR6+CR22+CR32+CR35+CR42+CR57+CR60</f>
        <v>0</v>
      </c>
      <c r="CS63" s="166">
        <f>CS6+CS22+CS32+CS35+CS42+CS57+CS60</f>
        <v>0</v>
      </c>
      <c r="CU63" s="77" t="s">
        <v>57</v>
      </c>
      <c r="CV63" s="78"/>
      <c r="CW63" s="78"/>
      <c r="CX63" s="164">
        <f>CX6+CX22+CX32+CX35+CX42+CX57+CX60</f>
        <v>0</v>
      </c>
      <c r="CY63" s="165">
        <f>CY6+CY22+CY32+CY35+CY42+CY57+CY60</f>
        <v>0</v>
      </c>
      <c r="CZ63" s="165">
        <f>CZ6+CZ22+CZ32+CZ35+CZ42+CZ57+CZ60</f>
        <v>0</v>
      </c>
      <c r="DA63" s="166">
        <f>DA6+DA22+DA32+DA35+DA42+DA57+DA60</f>
        <v>0</v>
      </c>
      <c r="DC63" s="77" t="s">
        <v>57</v>
      </c>
      <c r="DD63" s="78"/>
      <c r="DE63" s="78"/>
      <c r="DF63" s="164">
        <f>DF6+DF22+DF32+DF35+DF42+DF57+DF60</f>
        <v>0</v>
      </c>
      <c r="DG63" s="165">
        <f>DG6+DG22+DG32+DG35+DG42+DG57+DG60</f>
        <v>0</v>
      </c>
      <c r="DH63" s="165">
        <f>DH6+DH22+DH32+DH35+DH42+DH57+DH60</f>
        <v>0</v>
      </c>
      <c r="DI63" s="166">
        <f>DI6+DI22+DI32+DI35+DI42+DI57+DI60</f>
        <v>0</v>
      </c>
      <c r="DK63" s="77" t="s">
        <v>57</v>
      </c>
      <c r="DL63" s="78"/>
      <c r="DM63" s="78"/>
      <c r="DN63" s="164">
        <f>DN6+DN22+DN32+DN35+DN42+DN57+DN60</f>
        <v>0</v>
      </c>
      <c r="DO63" s="165">
        <f>DO6+DO22+DO32+DO35+DO42+DO57+DO60</f>
        <v>0</v>
      </c>
      <c r="DP63" s="165">
        <f>DP6+DP22+DP32+DP35+DP42+DP57+DP60</f>
        <v>0</v>
      </c>
      <c r="DQ63" s="166">
        <f>DQ6+DQ22+DQ32+DQ35+DQ42+DQ57+DQ60</f>
        <v>0</v>
      </c>
      <c r="DS63" s="77" t="s">
        <v>57</v>
      </c>
      <c r="DT63" s="78"/>
      <c r="DU63" s="78"/>
      <c r="DV63" s="164">
        <f>DV6+DV22+DV32+DV35+DV42+DV57+DV60</f>
        <v>0</v>
      </c>
      <c r="DW63" s="165">
        <f>DW6+DW22+DW32+DW35+DW42+DW57+DW60</f>
        <v>0</v>
      </c>
      <c r="DX63" s="165">
        <f>DX6+DX22+DX32+DX35+DX42+DX57+DX60</f>
        <v>0</v>
      </c>
      <c r="DY63" s="166">
        <f>DY6+DY22+DY32+DY35+DY42+DY57+DY60</f>
        <v>0</v>
      </c>
      <c r="EA63" s="77" t="s">
        <v>57</v>
      </c>
      <c r="EB63" s="78"/>
      <c r="EC63" s="78"/>
      <c r="ED63" s="164">
        <f>ED6+ED22+ED32+ED35+ED42+ED57+ED60</f>
        <v>0</v>
      </c>
      <c r="EE63" s="165">
        <f>EE6+EE22+EE32+EE35+EE42+EE57+EE60</f>
        <v>0</v>
      </c>
      <c r="EF63" s="165">
        <f>EF6+EF22+EF32+EF35+EF42+EF57+EF60</f>
        <v>0</v>
      </c>
      <c r="EG63" s="166">
        <f>EG6+EG22+EG32+EG35+EG42+EG57+EG60</f>
        <v>0</v>
      </c>
      <c r="EI63" s="77" t="s">
        <v>57</v>
      </c>
      <c r="EJ63" s="78"/>
      <c r="EK63" s="78"/>
      <c r="EL63" s="164">
        <f>EL6+EL22+EL32+EL35+EL42+EL57+EL60</f>
        <v>0</v>
      </c>
      <c r="EM63" s="165">
        <f>EM6+EM22+EM32+EM35+EM42+EM57+EM60</f>
        <v>0</v>
      </c>
      <c r="EN63" s="165">
        <f>EN6+EN22+EN32+EN35+EN42+EN57+EN60</f>
        <v>0</v>
      </c>
      <c r="EO63" s="166">
        <f>EO6+EO22+EO32+EO35+EO42+EO57+EO60</f>
        <v>0</v>
      </c>
      <c r="EQ63" s="77" t="s">
        <v>57</v>
      </c>
      <c r="ER63" s="78"/>
      <c r="ES63" s="78"/>
      <c r="ET63" s="164">
        <f>ET6+ET22+ET32+ET35+ET42+ET57+ET60</f>
        <v>0</v>
      </c>
      <c r="EU63" s="165">
        <f>EU6+EU22+EU32+EU35+EU42+EU57+EU60</f>
        <v>0</v>
      </c>
      <c r="EV63" s="165">
        <f>EV6+EV22+EV32+EV35+EV42+EV57+EV60</f>
        <v>0</v>
      </c>
      <c r="EW63" s="166">
        <f>EW6+EW22+EW32+EW35+EW42+EW57+EW60</f>
        <v>0</v>
      </c>
      <c r="EY63" s="77" t="s">
        <v>57</v>
      </c>
      <c r="EZ63" s="78"/>
      <c r="FA63" s="78"/>
      <c r="FB63" s="164">
        <f>FB6+FB22+FB32+FB35+FB42+FB57+FB60</f>
        <v>0</v>
      </c>
      <c r="FC63" s="165">
        <f>FC6+FC22+FC32+FC35+FC42+FC57+FC60</f>
        <v>0</v>
      </c>
      <c r="FD63" s="165">
        <f>FD6+FD22+FD32+FD35+FD42+FD57+FD60</f>
        <v>0</v>
      </c>
      <c r="FE63" s="166">
        <f>FE6+FE22+FE32+FE35+FE42+FE57+FE60</f>
        <v>0</v>
      </c>
    </row>
    <row r="64" spans="1:161" ht="15.75" customHeight="1" thickBot="1" x14ac:dyDescent="0.2">
      <c r="A64" s="19"/>
      <c r="CU64" s="1112"/>
      <c r="CV64" s="1113"/>
      <c r="CW64" s="1114"/>
      <c r="CX64" s="145"/>
      <c r="CY64" s="146"/>
      <c r="CZ64" s="146"/>
      <c r="DA64" s="147"/>
      <c r="DK64" s="1112"/>
      <c r="DL64" s="1113"/>
      <c r="DM64" s="1114"/>
      <c r="DN64" s="145"/>
      <c r="DO64" s="146"/>
      <c r="DP64" s="146"/>
      <c r="DQ64" s="147"/>
    </row>
    <row r="65" spans="1:161" ht="18" customHeight="1" thickBot="1" x14ac:dyDescent="0.2">
      <c r="A65" s="155"/>
      <c r="C65" s="80" t="s">
        <v>258</v>
      </c>
      <c r="D65" s="81"/>
      <c r="E65" s="81"/>
      <c r="F65" s="171">
        <f>SUMIFS('調査表(全体)'!$CL:$CL,'調査表(全体)'!$O:$O,D$1,'調査表(全体)'!$K:$K,1)</f>
        <v>0</v>
      </c>
      <c r="G65" s="172">
        <f>SUMIFS('調査表(全体)'!$CM:$CM,'調査表(全体)'!$O:$O,D$1,'調査表(全体)'!$K:$K,1)</f>
        <v>0</v>
      </c>
      <c r="H65" s="172">
        <f>SUMIFS('調査表(全体)'!$CN:$CN,'調査表(全体)'!$O:$O,D$1,'調査表(全体)'!$K:$K,1)</f>
        <v>0</v>
      </c>
      <c r="I65" s="173">
        <f>SUMIFS('調査表(全体)'!$CO:$CO,'調査表(全体)'!$O:$O,D$1,'調査表(全体)'!$K:$K,1)</f>
        <v>0</v>
      </c>
      <c r="K65" s="80" t="s">
        <v>258</v>
      </c>
      <c r="L65" s="81"/>
      <c r="M65" s="81"/>
      <c r="N65" s="171">
        <f>SUMIFS('調査表(全体)'!$CL:$CL,'調査表(全体)'!$O:$O,L$1,'調査表(全体)'!$K:$K,1)</f>
        <v>0</v>
      </c>
      <c r="O65" s="172">
        <f>SUMIFS('調査表(全体)'!$CM:$CM,'調査表(全体)'!$O:$O,L$1,'調査表(全体)'!$K:$K,1)</f>
        <v>0</v>
      </c>
      <c r="P65" s="172">
        <f>SUMIFS('調査表(全体)'!$CN:$CN,'調査表(全体)'!$O:$O,L$1,'調査表(全体)'!$K:$K,1)</f>
        <v>0</v>
      </c>
      <c r="Q65" s="173">
        <f>SUMIFS('調査表(全体)'!$CO:$CO,'調査表(全体)'!$O:$O,L$1,'調査表(全体)'!$K:$K,1)</f>
        <v>0</v>
      </c>
      <c r="R65" s="40"/>
      <c r="S65" s="80" t="s">
        <v>258</v>
      </c>
      <c r="T65" s="81"/>
      <c r="U65" s="81"/>
      <c r="V65" s="171">
        <f>SUMIFS('調査表(全体)'!$CL:$CL,'調査表(全体)'!$O:$O,T$1,'調査表(全体)'!$K:$K,1)</f>
        <v>0</v>
      </c>
      <c r="W65" s="172">
        <f>SUMIFS('調査表(全体)'!$CM:$CM,'調査表(全体)'!$O:$O,T$1,'調査表(全体)'!$K:$K,1)</f>
        <v>0</v>
      </c>
      <c r="X65" s="172">
        <f>SUMIFS('調査表(全体)'!$CN:$CN,'調査表(全体)'!$O:$O,T$1,'調査表(全体)'!$K:$K,1)</f>
        <v>0</v>
      </c>
      <c r="Y65" s="173">
        <f>SUMIFS('調査表(全体)'!$CO:$CO,'調査表(全体)'!$O:$O,T$1,'調査表(全体)'!$K:$K,1)</f>
        <v>0</v>
      </c>
      <c r="AA65" s="80" t="s">
        <v>258</v>
      </c>
      <c r="AB65" s="81"/>
      <c r="AC65" s="81"/>
      <c r="AD65" s="171">
        <f>SUMIFS('調査表(全体)'!$CL:$CL,'調査表(全体)'!$O:$O,AB$1,'調査表(全体)'!$K:$K,1)</f>
        <v>0</v>
      </c>
      <c r="AE65" s="172">
        <f>SUMIFS('調査表(全体)'!$CM:$CM,'調査表(全体)'!$O:$O,AB$1,'調査表(全体)'!$K:$K,1)</f>
        <v>0</v>
      </c>
      <c r="AF65" s="172">
        <f>SUMIFS('調査表(全体)'!$CN:$CN,'調査表(全体)'!$O:$O,AB$1,'調査表(全体)'!$K:$K,1)</f>
        <v>0</v>
      </c>
      <c r="AG65" s="173">
        <f>SUMIFS('調査表(全体)'!$CO:$CO,'調査表(全体)'!$O:$O,AB$1,'調査表(全体)'!$K:$K,1)</f>
        <v>0</v>
      </c>
      <c r="AI65" s="80" t="s">
        <v>258</v>
      </c>
      <c r="AJ65" s="81"/>
      <c r="AK65" s="81"/>
      <c r="AL65" s="171">
        <f>SUMIFS('調査表(全体)'!$CL:$CL,'調査表(全体)'!$O:$O,AJ$1,'調査表(全体)'!$K:$K,1)</f>
        <v>0</v>
      </c>
      <c r="AM65" s="172">
        <f>SUMIFS('調査表(全体)'!$CM:$CM,'調査表(全体)'!$O:$O,AJ$1,'調査表(全体)'!$K:$K,1)</f>
        <v>0</v>
      </c>
      <c r="AN65" s="172">
        <f>SUMIFS('調査表(全体)'!$CN:$CN,'調査表(全体)'!$O:$O,AJ$1,'調査表(全体)'!$K:$K,1)</f>
        <v>0</v>
      </c>
      <c r="AO65" s="173">
        <f>SUMIFS('調査表(全体)'!$CO:$CO,'調査表(全体)'!$O:$O,AJ$1,'調査表(全体)'!$K:$K,1)</f>
        <v>0</v>
      </c>
      <c r="AQ65" s="80" t="s">
        <v>258</v>
      </c>
      <c r="AR65" s="81"/>
      <c r="AS65" s="81"/>
      <c r="AT65" s="171">
        <f>SUMIFS('調査表(全体)'!$CL:$CL,'調査表(全体)'!$O:$O,AR$1,'調査表(全体)'!$K:$K,1)</f>
        <v>0</v>
      </c>
      <c r="AU65" s="172">
        <f>SUMIFS('調査表(全体)'!$CM:$CM,'調査表(全体)'!$O:$O,AR$1,'調査表(全体)'!$K:$K,1)</f>
        <v>0</v>
      </c>
      <c r="AV65" s="172">
        <f>SUMIFS('調査表(全体)'!$CN:$CN,'調査表(全体)'!$O:$O,AR$1,'調査表(全体)'!$K:$K,1)</f>
        <v>0</v>
      </c>
      <c r="AW65" s="173">
        <f>SUMIFS('調査表(全体)'!$CO:$CO,'調査表(全体)'!$O:$O,AR$1,'調査表(全体)'!$K:$K,1)</f>
        <v>0</v>
      </c>
      <c r="AY65" s="80" t="s">
        <v>258</v>
      </c>
      <c r="AZ65" s="81"/>
      <c r="BA65" s="81"/>
      <c r="BB65" s="171">
        <f>SUMIFS('調査表(全体)'!$CL:$CL,'調査表(全体)'!$O:$O,AZ$1,'調査表(全体)'!$K:$K,1)</f>
        <v>0</v>
      </c>
      <c r="BC65" s="172">
        <f>SUMIFS('調査表(全体)'!$CM:$CM,'調査表(全体)'!$O:$O,AZ$1,'調査表(全体)'!$K:$K,1)</f>
        <v>0</v>
      </c>
      <c r="BD65" s="172">
        <f>SUMIFS('調査表(全体)'!$CN:$CN,'調査表(全体)'!$O:$O,AZ$1,'調査表(全体)'!$K:$K,1)</f>
        <v>0</v>
      </c>
      <c r="BE65" s="173">
        <f>SUMIFS('調査表(全体)'!$CO:$CO,'調査表(全体)'!$O:$O,AZ$1,'調査表(全体)'!$K:$K,1)</f>
        <v>0</v>
      </c>
      <c r="BG65" s="80" t="s">
        <v>258</v>
      </c>
      <c r="BH65" s="81"/>
      <c r="BI65" s="81"/>
      <c r="BJ65" s="171">
        <f>SUMIFS('調査表(全体)'!$CL:$CL,'調査表(全体)'!$O:$O,BH$1,'調査表(全体)'!$K:$K,1)</f>
        <v>0</v>
      </c>
      <c r="BK65" s="172">
        <f>SUMIFS('調査表(全体)'!$CM:$CM,'調査表(全体)'!$O:$O,BH$1,'調査表(全体)'!$K:$K,1)</f>
        <v>0</v>
      </c>
      <c r="BL65" s="172">
        <f>SUMIFS('調査表(全体)'!$CN:$CN,'調査表(全体)'!$O:$O,BH$1,'調査表(全体)'!$K:$K,1)</f>
        <v>0</v>
      </c>
      <c r="BM65" s="173">
        <f>SUMIFS('調査表(全体)'!$CO:$CO,'調査表(全体)'!$O:$O,BH$1,'調査表(全体)'!$K:$K,1)</f>
        <v>0</v>
      </c>
      <c r="BO65" s="80" t="s">
        <v>258</v>
      </c>
      <c r="BP65" s="81"/>
      <c r="BQ65" s="81"/>
      <c r="BR65" s="171">
        <f>SUMIFS('調査表(全体)'!$CL:$CL,'調査表(全体)'!$O:$O,BP$1,'調査表(全体)'!$K:$K,1)</f>
        <v>0</v>
      </c>
      <c r="BS65" s="172">
        <f>SUMIFS('調査表(全体)'!$CM:$CM,'調査表(全体)'!$O:$O,BP$1,'調査表(全体)'!$K:$K,1)</f>
        <v>0</v>
      </c>
      <c r="BT65" s="172">
        <f>SUMIFS('調査表(全体)'!$CN:$CN,'調査表(全体)'!$O:$O,BP$1,'調査表(全体)'!$K:$K,1)</f>
        <v>0</v>
      </c>
      <c r="BU65" s="173">
        <f>SUMIFS('調査表(全体)'!$CO:$CO,'調査表(全体)'!$O:$O,BP$1,'調査表(全体)'!$K:$K,1)</f>
        <v>0</v>
      </c>
      <c r="BW65" s="80" t="s">
        <v>258</v>
      </c>
      <c r="BX65" s="81"/>
      <c r="BY65" s="81"/>
      <c r="BZ65" s="171">
        <f>SUMIFS('調査表(全体)'!$CL:$CL,'調査表(全体)'!$O:$O,BX$1,'調査表(全体)'!$K:$K,1)</f>
        <v>0</v>
      </c>
      <c r="CA65" s="172">
        <f>SUMIFS('調査表(全体)'!$CM:$CM,'調査表(全体)'!$O:$O,BX$1,'調査表(全体)'!$K:$K,1)</f>
        <v>0</v>
      </c>
      <c r="CB65" s="172">
        <f>SUMIFS('調査表(全体)'!$CN:$CN,'調査表(全体)'!$O:$O,BX$1,'調査表(全体)'!$K:$K,1)</f>
        <v>0</v>
      </c>
      <c r="CC65" s="173">
        <f>SUMIFS('調査表(全体)'!$CO:$CO,'調査表(全体)'!$O:$O,BX$1,'調査表(全体)'!$K:$K,1)</f>
        <v>0</v>
      </c>
      <c r="CE65" s="80" t="s">
        <v>258</v>
      </c>
      <c r="CF65" s="81"/>
      <c r="CG65" s="81"/>
      <c r="CH65" s="171">
        <f>SUMIFS('調査表(全体)'!$CL:$CL,'調査表(全体)'!$O:$O,CF$1,'調査表(全体)'!$K:$K,1)</f>
        <v>0</v>
      </c>
      <c r="CI65" s="172">
        <f>SUMIFS('調査表(全体)'!$CM:$CM,'調査表(全体)'!$O:$O,CF$1,'調査表(全体)'!$K:$K,1)</f>
        <v>0</v>
      </c>
      <c r="CJ65" s="172">
        <f>SUMIFS('調査表(全体)'!$CN:$CN,'調査表(全体)'!$O:$O,CF$1,'調査表(全体)'!$K:$K,1)</f>
        <v>0</v>
      </c>
      <c r="CK65" s="173">
        <f>SUMIFS('調査表(全体)'!$CO:$CO,'調査表(全体)'!$O:$O,CF$1,'調査表(全体)'!$K:$K,1)</f>
        <v>0</v>
      </c>
      <c r="CM65" s="80" t="s">
        <v>258</v>
      </c>
      <c r="CN65" s="81"/>
      <c r="CO65" s="81"/>
      <c r="CP65" s="171">
        <f>SUMIFS('調査表(全体)'!$CL:$CL,'調査表(全体)'!$O:$O,CN$1,'調査表(全体)'!$K:$K,1)</f>
        <v>0</v>
      </c>
      <c r="CQ65" s="172">
        <f>SUMIFS('調査表(全体)'!$CM:$CM,'調査表(全体)'!$O:$O,CN$1,'調査表(全体)'!$K:$K,1)</f>
        <v>0</v>
      </c>
      <c r="CR65" s="172">
        <f>SUMIFS('調査表(全体)'!$CN:$CN,'調査表(全体)'!$O:$O,CN$1,'調査表(全体)'!$K:$K,1)</f>
        <v>0</v>
      </c>
      <c r="CS65" s="173">
        <f>SUMIFS('調査表(全体)'!$CO:$CO,'調査表(全体)'!$O:$O,CN$1,'調査表(全体)'!$K:$K,1)</f>
        <v>0</v>
      </c>
      <c r="CU65" s="80" t="s">
        <v>258</v>
      </c>
      <c r="CV65" s="81"/>
      <c r="CW65" s="81"/>
      <c r="CX65" s="171">
        <f>SUMIFS('調査表(全体)'!$CL:$CL,'調査表(全体)'!$O:$O,CV$1,'調査表(全体)'!$K:$K,1)</f>
        <v>0</v>
      </c>
      <c r="CY65" s="172">
        <f>SUMIFS('調査表(全体)'!$CM:$CM,'調査表(全体)'!$O:$O,CV$1,'調査表(全体)'!$K:$K,1)</f>
        <v>0</v>
      </c>
      <c r="CZ65" s="172">
        <f>SUMIFS('調査表(全体)'!$CN:$CN,'調査表(全体)'!$O:$O,CV$1,'調査表(全体)'!$K:$K,1)</f>
        <v>0</v>
      </c>
      <c r="DA65" s="173">
        <f>SUMIFS('調査表(全体)'!$CO:$CO,'調査表(全体)'!$O:$O,CV$1,'調査表(全体)'!$K:$K,1)</f>
        <v>0</v>
      </c>
      <c r="DC65" s="80" t="s">
        <v>258</v>
      </c>
      <c r="DD65" s="81"/>
      <c r="DE65" s="81"/>
      <c r="DF65" s="171">
        <f>SUMIFS('調査表(全体)'!$CL:$CL,'調査表(全体)'!$O:$O,DD$1,'調査表(全体)'!$K:$K,1)</f>
        <v>0</v>
      </c>
      <c r="DG65" s="172">
        <f>SUMIFS('調査表(全体)'!$CM:$CM,'調査表(全体)'!$O:$O,DD$1,'調査表(全体)'!$K:$K,1)</f>
        <v>0</v>
      </c>
      <c r="DH65" s="172">
        <f>SUMIFS('調査表(全体)'!$CN:$CN,'調査表(全体)'!$O:$O,DD$1,'調査表(全体)'!$K:$K,1)</f>
        <v>0</v>
      </c>
      <c r="DI65" s="173">
        <f>SUMIFS('調査表(全体)'!$CO:$CO,'調査表(全体)'!$O:$O,DD$1,'調査表(全体)'!$K:$K,1)</f>
        <v>0</v>
      </c>
      <c r="DK65" s="80" t="s">
        <v>258</v>
      </c>
      <c r="DL65" s="81"/>
      <c r="DM65" s="81"/>
      <c r="DN65" s="171">
        <f>SUMIFS('調査表(全体)'!$CL:$CL,'調査表(全体)'!$O:$O,DL$1,'調査表(全体)'!$K:$K,1)</f>
        <v>0</v>
      </c>
      <c r="DO65" s="172">
        <f>SUMIFS('調査表(全体)'!$CM:$CM,'調査表(全体)'!$O:$O,DL$1,'調査表(全体)'!$K:$K,1)</f>
        <v>0</v>
      </c>
      <c r="DP65" s="172">
        <f>SUMIFS('調査表(全体)'!$CN:$CN,'調査表(全体)'!$O:$O,DL$1,'調査表(全体)'!$K:$K,1)</f>
        <v>0</v>
      </c>
      <c r="DQ65" s="173">
        <f>SUMIFS('調査表(全体)'!$CO:$CO,'調査表(全体)'!$O:$O,DL$1,'調査表(全体)'!$K:$K,1)</f>
        <v>0</v>
      </c>
      <c r="DS65" s="80" t="s">
        <v>258</v>
      </c>
      <c r="DT65" s="81"/>
      <c r="DU65" s="81"/>
      <c r="DV65" s="171">
        <f>SUMIFS('調査表(全体)'!$CL:$CL,'調査表(全体)'!$O:$O,DT$1,'調査表(全体)'!$K:$K,1)</f>
        <v>0</v>
      </c>
      <c r="DW65" s="172">
        <f>SUMIFS('調査表(全体)'!$CM:$CM,'調査表(全体)'!$O:$O,DT$1,'調査表(全体)'!$K:$K,1)</f>
        <v>0</v>
      </c>
      <c r="DX65" s="172">
        <f>SUMIFS('調査表(全体)'!$CN:$CN,'調査表(全体)'!$O:$O,DT$1,'調査表(全体)'!$K:$K,1)</f>
        <v>0</v>
      </c>
      <c r="DY65" s="173">
        <f>SUMIFS('調査表(全体)'!$CO:$CO,'調査表(全体)'!$O:$O,DT$1,'調査表(全体)'!$K:$K,1)</f>
        <v>0</v>
      </c>
      <c r="EA65" s="80" t="s">
        <v>258</v>
      </c>
      <c r="EB65" s="81"/>
      <c r="EC65" s="81"/>
      <c r="ED65" s="171">
        <f>SUMIFS('調査表(全体)'!$CL:$CL,'調査表(全体)'!$O:$O,EB$1,'調査表(全体)'!$K:$K,1)</f>
        <v>0</v>
      </c>
      <c r="EE65" s="172">
        <f>SUMIFS('調査表(全体)'!$CM:$CM,'調査表(全体)'!$O:$O,EB$1,'調査表(全体)'!$K:$K,1)</f>
        <v>0</v>
      </c>
      <c r="EF65" s="172">
        <f>SUMIFS('調査表(全体)'!$CN:$CN,'調査表(全体)'!$O:$O,EB$1,'調査表(全体)'!$K:$K,1)</f>
        <v>0</v>
      </c>
      <c r="EG65" s="173">
        <f>SUMIFS('調査表(全体)'!$CO:$CO,'調査表(全体)'!$O:$O,EB$1,'調査表(全体)'!$K:$K,1)</f>
        <v>0</v>
      </c>
      <c r="EI65" s="80" t="s">
        <v>258</v>
      </c>
      <c r="EJ65" s="81"/>
      <c r="EK65" s="81"/>
      <c r="EL65" s="171">
        <f>SUMIFS('調査表(全体)'!$CL:$CL,'調査表(全体)'!$O:$O,EJ$1,'調査表(全体)'!$K:$K,1)</f>
        <v>0</v>
      </c>
      <c r="EM65" s="172">
        <f>SUMIFS('調査表(全体)'!$CM:$CM,'調査表(全体)'!$O:$O,EJ$1,'調査表(全体)'!$K:$K,1)</f>
        <v>0</v>
      </c>
      <c r="EN65" s="172">
        <f>SUMIFS('調査表(全体)'!$CN:$CN,'調査表(全体)'!$O:$O,EJ$1,'調査表(全体)'!$K:$K,1)</f>
        <v>0</v>
      </c>
      <c r="EO65" s="173">
        <f>SUMIFS('調査表(全体)'!$CO:$CO,'調査表(全体)'!$O:$O,EJ$1,'調査表(全体)'!$K:$K,1)</f>
        <v>0</v>
      </c>
      <c r="EQ65" s="80" t="s">
        <v>258</v>
      </c>
      <c r="ER65" s="81"/>
      <c r="ES65" s="81"/>
      <c r="ET65" s="171">
        <f>SUMIFS('調査表(全体)'!$CL:$CL,'調査表(全体)'!$O:$O,ER$1,'調査表(全体)'!$K:$K,1)</f>
        <v>0</v>
      </c>
      <c r="EU65" s="172">
        <f>SUMIFS('調査表(全体)'!$CM:$CM,'調査表(全体)'!$O:$O,ER$1,'調査表(全体)'!$K:$K,1)</f>
        <v>0</v>
      </c>
      <c r="EV65" s="172">
        <f>SUMIFS('調査表(全体)'!$CN:$CN,'調査表(全体)'!$O:$O,ER$1,'調査表(全体)'!$K:$K,1)</f>
        <v>0</v>
      </c>
      <c r="EW65" s="173">
        <f>SUMIFS('調査表(全体)'!$CO:$CO,'調査表(全体)'!$O:$O,ER$1,'調査表(全体)'!$K:$K,1)</f>
        <v>0</v>
      </c>
      <c r="EY65" s="80" t="s">
        <v>258</v>
      </c>
      <c r="EZ65" s="81"/>
      <c r="FA65" s="81"/>
      <c r="FB65" s="171">
        <f>SUMIFS('調査表(全体)'!$CL:$CL,'調査表(全体)'!$O:$O,EZ$1,'調査表(全体)'!$K:$K,1)</f>
        <v>0</v>
      </c>
      <c r="FC65" s="172">
        <f>SUMIFS('調査表(全体)'!$CM:$CM,'調査表(全体)'!$O:$O,EZ$1,'調査表(全体)'!$K:$K,1)</f>
        <v>0</v>
      </c>
      <c r="FD65" s="172">
        <f>SUMIFS('調査表(全体)'!$CN:$CN,'調査表(全体)'!$O:$O,EZ$1,'調査表(全体)'!$K:$K,1)</f>
        <v>0</v>
      </c>
      <c r="FE65" s="173">
        <f>SUMIFS('調査表(全体)'!$CO:$CO,'調査表(全体)'!$O:$O,EZ$1,'調査表(全体)'!$K:$K,1)</f>
        <v>0</v>
      </c>
    </row>
    <row r="66" spans="1:161" ht="18" customHeight="1" thickBot="1" x14ac:dyDescent="0.2">
      <c r="H66" s="535" t="s">
        <v>291</v>
      </c>
      <c r="I66" s="170">
        <f>SUMIFS('調査表(全体)'!$AW:$AW,'調査表(全体)'!$O:$O,D$1,'調査表(全体)'!$K:$K,1)</f>
        <v>0</v>
      </c>
      <c r="P66" s="535" t="s">
        <v>291</v>
      </c>
      <c r="Q66" s="170">
        <f>SUMIFS('調査表(全体)'!$AW:$AW,'調査表(全体)'!$O:$O,L$1,'調査表(全体)'!$K:$K,1)</f>
        <v>0</v>
      </c>
      <c r="X66" s="535" t="s">
        <v>291</v>
      </c>
      <c r="Y66" s="170">
        <f>SUMIFS('調査表(全体)'!$AW:$AW,'調査表(全体)'!$O:$O,T$1,'調査表(全体)'!$K:$K,1)</f>
        <v>0</v>
      </c>
      <c r="AF66" s="535" t="s">
        <v>291</v>
      </c>
      <c r="AG66" s="170">
        <f>SUMIFS('調査表(全体)'!$AW:$AW,'調査表(全体)'!$O:$O,AB$1,'調査表(全体)'!$K:$K,1)</f>
        <v>0</v>
      </c>
      <c r="AN66" s="535" t="s">
        <v>291</v>
      </c>
      <c r="AO66" s="170">
        <f>SUMIFS('調査表(全体)'!$AW:$AW,'調査表(全体)'!$O:$O,AJ$1,'調査表(全体)'!$K:$K,1)</f>
        <v>0</v>
      </c>
      <c r="AV66" s="535" t="s">
        <v>291</v>
      </c>
      <c r="AW66" s="170">
        <f>SUMIFS('調査表(全体)'!$AW:$AW,'調査表(全体)'!$O:$O,AR$1,'調査表(全体)'!$K:$K,1)</f>
        <v>0</v>
      </c>
      <c r="BD66" s="535" t="s">
        <v>291</v>
      </c>
      <c r="BE66" s="170">
        <f>SUMIFS('調査表(全体)'!$AW:$AW,'調査表(全体)'!$O:$O,AZ$1,'調査表(全体)'!$K:$K,1)</f>
        <v>0</v>
      </c>
      <c r="BL66" s="535" t="s">
        <v>291</v>
      </c>
      <c r="BM66" s="170">
        <f>SUMIFS('調査表(全体)'!$AW:$AW,'調査表(全体)'!$O:$O,BH$1,'調査表(全体)'!$K:$K,1)</f>
        <v>0</v>
      </c>
      <c r="BT66" s="535" t="s">
        <v>291</v>
      </c>
      <c r="BU66" s="170">
        <f>SUMIFS('調査表(全体)'!$AW:$AW,'調査表(全体)'!$O:$O,BP$1,'調査表(全体)'!$K:$K,1)</f>
        <v>0</v>
      </c>
      <c r="CB66" s="535" t="s">
        <v>291</v>
      </c>
      <c r="CC66" s="170">
        <f>SUMIFS('調査表(全体)'!$AW:$AW,'調査表(全体)'!$O:$O,BX$1,'調査表(全体)'!$K:$K,1)</f>
        <v>0</v>
      </c>
      <c r="CJ66" s="535" t="s">
        <v>291</v>
      </c>
      <c r="CK66" s="170">
        <f>SUMIFS('調査表(全体)'!$AW:$AW,'調査表(全体)'!$O:$O,CF$1,'調査表(全体)'!$K:$K,1)</f>
        <v>0</v>
      </c>
      <c r="CR66" s="535" t="s">
        <v>291</v>
      </c>
      <c r="CS66" s="170">
        <f>SUMIFS('調査表(全体)'!$AW:$AW,'調査表(全体)'!$O:$O,CN$1,'調査表(全体)'!$K:$K,1)</f>
        <v>0</v>
      </c>
      <c r="CZ66" s="535" t="s">
        <v>291</v>
      </c>
      <c r="DA66" s="170">
        <f>SUMIFS('調査表(全体)'!$AW:$AW,'調査表(全体)'!$O:$O,CV$1,'調査表(全体)'!$K:$K,1)</f>
        <v>0</v>
      </c>
      <c r="DH66" s="535" t="s">
        <v>291</v>
      </c>
      <c r="DI66" s="170">
        <f>SUMIFS('調査表(全体)'!$AW:$AW,'調査表(全体)'!$O:$O,DD$1,'調査表(全体)'!$K:$K,1)</f>
        <v>0</v>
      </c>
      <c r="DP66" s="535" t="s">
        <v>291</v>
      </c>
      <c r="DQ66" s="170">
        <f>SUMIFS('調査表(全体)'!$AW:$AW,'調査表(全体)'!$O:$O,DL$1,'調査表(全体)'!$K:$K,1)</f>
        <v>0</v>
      </c>
      <c r="DX66" s="535" t="s">
        <v>291</v>
      </c>
      <c r="DY66" s="170">
        <f>SUMIFS('調査表(全体)'!$AW:$AW,'調査表(全体)'!$O:$O,DT$1,'調査表(全体)'!$K:$K,1)</f>
        <v>0</v>
      </c>
      <c r="EF66" s="535" t="s">
        <v>291</v>
      </c>
      <c r="EG66" s="170">
        <f>SUMIFS('調査表(全体)'!$AW:$AW,'調査表(全体)'!$O:$O,EB$1,'調査表(全体)'!$K:$K,1)</f>
        <v>0</v>
      </c>
      <c r="EN66" s="535" t="s">
        <v>291</v>
      </c>
      <c r="EO66" s="170">
        <f>SUMIFS('調査表(全体)'!$AW:$AW,'調査表(全体)'!$O:$O,EJ$1,'調査表(全体)'!$K:$K,1)</f>
        <v>0</v>
      </c>
      <c r="EV66" s="535" t="s">
        <v>291</v>
      </c>
      <c r="EW66" s="170">
        <f>SUMIFS('調査表(全体)'!$AW:$AW,'調査表(全体)'!$O:$O,ER$1,'調査表(全体)'!$K:$K,1)</f>
        <v>0</v>
      </c>
      <c r="FD66" s="535" t="s">
        <v>291</v>
      </c>
      <c r="FE66" s="170">
        <f>SUMIFS('調査表(全体)'!$AW:$AW,'調査表(全体)'!$O:$O,EZ$1,'調査表(全体)'!$K:$K,1)</f>
        <v>0</v>
      </c>
    </row>
    <row r="67" spans="1:161" ht="14.25" thickBot="1" x14ac:dyDescent="0.2"/>
    <row r="68" spans="1:161" s="138" customFormat="1" ht="14.25" thickBot="1" x14ac:dyDescent="0.2">
      <c r="A68" s="141"/>
      <c r="C68" s="135" t="str">
        <f>C1</f>
        <v>会計1</v>
      </c>
      <c r="D68" s="140">
        <f>D1</f>
        <v>1</v>
      </c>
      <c r="E68" s="136" t="str">
        <f>E1</f>
        <v>士別地方消防事務組合</v>
      </c>
      <c r="F68" s="137"/>
      <c r="K68" s="135" t="str">
        <f>K1</f>
        <v>会計1</v>
      </c>
      <c r="L68" s="140">
        <f>L1</f>
        <v>2</v>
      </c>
      <c r="M68" s="136">
        <f>M1</f>
        <v>0</v>
      </c>
      <c r="N68" s="137"/>
      <c r="R68" s="139"/>
      <c r="S68" s="135" t="str">
        <f>S1</f>
        <v>会計1</v>
      </c>
      <c r="T68" s="140">
        <f>T1</f>
        <v>3</v>
      </c>
      <c r="U68" s="136">
        <f>U1</f>
        <v>0</v>
      </c>
      <c r="V68" s="137"/>
      <c r="AA68" s="135" t="str">
        <f>AA1</f>
        <v>会計1</v>
      </c>
      <c r="AB68" s="140">
        <f>AB1</f>
        <v>4</v>
      </c>
      <c r="AC68" s="136">
        <f>AC1</f>
        <v>0</v>
      </c>
      <c r="AD68" s="137"/>
      <c r="AI68" s="135" t="str">
        <f>AI1</f>
        <v>会計1</v>
      </c>
      <c r="AJ68" s="140">
        <f>AJ1</f>
        <v>5</v>
      </c>
      <c r="AK68" s="136">
        <f>AK1</f>
        <v>0</v>
      </c>
      <c r="AL68" s="137"/>
      <c r="AQ68" s="138" t="str">
        <f>AQ1</f>
        <v>会計1</v>
      </c>
      <c r="AR68" s="141">
        <f>AR1</f>
        <v>6</v>
      </c>
      <c r="AS68" s="138">
        <f>AS1</f>
        <v>0</v>
      </c>
      <c r="AY68" s="138" t="str">
        <f>AY1</f>
        <v>会計1</v>
      </c>
      <c r="AZ68" s="141">
        <f>AZ1</f>
        <v>7</v>
      </c>
      <c r="BA68" s="138">
        <f>BA1</f>
        <v>0</v>
      </c>
      <c r="BG68" s="138" t="str">
        <f>BG1</f>
        <v>会計1</v>
      </c>
      <c r="BH68" s="141">
        <f>BH1</f>
        <v>8</v>
      </c>
      <c r="BI68" s="138">
        <f>BI1</f>
        <v>0</v>
      </c>
      <c r="BO68" s="135" t="str">
        <f>BO1</f>
        <v>会計1</v>
      </c>
      <c r="BP68" s="140">
        <f>BP1</f>
        <v>9</v>
      </c>
      <c r="BQ68" s="143">
        <f>BQ1</f>
        <v>0</v>
      </c>
      <c r="BR68" s="137"/>
      <c r="BW68" s="135" t="str">
        <f>BW1</f>
        <v>会計1</v>
      </c>
      <c r="BX68" s="140">
        <f>BX1</f>
        <v>10</v>
      </c>
      <c r="BY68" s="143">
        <f>BY1</f>
        <v>0</v>
      </c>
      <c r="BZ68" s="137"/>
      <c r="CE68" s="135" t="str">
        <f>CE1</f>
        <v>会計1</v>
      </c>
      <c r="CF68" s="140">
        <f>CF1</f>
        <v>11</v>
      </c>
      <c r="CG68" s="143">
        <f>CG1</f>
        <v>0</v>
      </c>
      <c r="CH68" s="137"/>
      <c r="CM68" s="138" t="str">
        <f>CM1</f>
        <v>会計1</v>
      </c>
      <c r="CN68" s="141">
        <f>CN1</f>
        <v>12</v>
      </c>
      <c r="CO68" s="142">
        <f>CO1</f>
        <v>0</v>
      </c>
      <c r="CU68" s="138" t="str">
        <f>CU1</f>
        <v>会計1</v>
      </c>
      <c r="CV68" s="141">
        <f>CV1</f>
        <v>13</v>
      </c>
      <c r="CW68" s="142">
        <f>CW1</f>
        <v>0</v>
      </c>
      <c r="DC68" s="138" t="str">
        <f>DC1</f>
        <v>会計1</v>
      </c>
      <c r="DD68" s="141">
        <f>DD1</f>
        <v>14</v>
      </c>
      <c r="DE68" s="142">
        <f>DE1</f>
        <v>0</v>
      </c>
      <c r="DK68" s="135" t="str">
        <f>DK1</f>
        <v>会計1</v>
      </c>
      <c r="DL68" s="140">
        <f>DL1</f>
        <v>15</v>
      </c>
      <c r="DM68" s="143">
        <f>DM1</f>
        <v>0</v>
      </c>
      <c r="DS68" s="135" t="str">
        <f>DS1</f>
        <v>会計1</v>
      </c>
      <c r="DT68" s="140">
        <f>DT1</f>
        <v>16</v>
      </c>
      <c r="DU68" s="143">
        <f>DU1</f>
        <v>0</v>
      </c>
      <c r="DV68" s="137"/>
      <c r="EA68" s="135" t="str">
        <f>EA1</f>
        <v>会計1</v>
      </c>
      <c r="EB68" s="140">
        <f>EB1</f>
        <v>17</v>
      </c>
      <c r="EC68" s="143">
        <f>EC1</f>
        <v>0</v>
      </c>
      <c r="ED68" s="137"/>
      <c r="EI68" s="135" t="str">
        <f>EI1</f>
        <v>会計1</v>
      </c>
      <c r="EJ68" s="140">
        <f>EJ1</f>
        <v>18</v>
      </c>
      <c r="EK68" s="144">
        <f>EK1</f>
        <v>0</v>
      </c>
      <c r="EQ68" s="135" t="str">
        <f>EQ1</f>
        <v>会計1</v>
      </c>
      <c r="ER68" s="140">
        <f>ER1</f>
        <v>19</v>
      </c>
      <c r="ES68" s="143">
        <f>ES1</f>
        <v>0</v>
      </c>
      <c r="ET68" s="137"/>
      <c r="EY68" s="135" t="str">
        <f>EY1</f>
        <v>会計1</v>
      </c>
      <c r="EZ68" s="140">
        <f>EZ1</f>
        <v>20</v>
      </c>
      <c r="FA68" s="143">
        <f>FA1</f>
        <v>0</v>
      </c>
      <c r="FB68" s="137"/>
    </row>
    <row r="69" spans="1:161" x14ac:dyDescent="0.15">
      <c r="C69" s="1115" t="s">
        <v>205</v>
      </c>
      <c r="D69" s="1116"/>
      <c r="E69" s="1117"/>
      <c r="F69" s="28"/>
      <c r="G69" s="82"/>
      <c r="H69" s="82"/>
      <c r="I69" s="83"/>
      <c r="K69" s="1115" t="s">
        <v>205</v>
      </c>
      <c r="L69" s="1116"/>
      <c r="M69" s="1117"/>
      <c r="N69" s="28"/>
      <c r="O69" s="82"/>
      <c r="P69" s="82"/>
      <c r="Q69" s="83"/>
      <c r="R69" s="32"/>
      <c r="S69" s="1118" t="s">
        <v>205</v>
      </c>
      <c r="T69" s="1124"/>
      <c r="U69" s="1120"/>
      <c r="V69" s="134"/>
      <c r="W69" s="82"/>
      <c r="X69" s="82"/>
      <c r="Y69" s="83"/>
      <c r="AA69" s="1115" t="s">
        <v>205</v>
      </c>
      <c r="AB69" s="1116"/>
      <c r="AC69" s="1117"/>
      <c r="AD69" s="28"/>
      <c r="AE69" s="82"/>
      <c r="AF69" s="82"/>
      <c r="AG69" s="83"/>
      <c r="AI69" s="1115" t="s">
        <v>205</v>
      </c>
      <c r="AJ69" s="1116"/>
      <c r="AK69" s="1117"/>
      <c r="AL69" s="28"/>
      <c r="AM69" s="82"/>
      <c r="AN69" s="82"/>
      <c r="AO69" s="83"/>
      <c r="AQ69" s="1115" t="s">
        <v>205</v>
      </c>
      <c r="AR69" s="1116"/>
      <c r="AS69" s="1117"/>
      <c r="AT69" s="28"/>
      <c r="AU69" s="82"/>
      <c r="AV69" s="82"/>
      <c r="AW69" s="83"/>
      <c r="AY69" s="1115" t="s">
        <v>205</v>
      </c>
      <c r="AZ69" s="1116"/>
      <c r="BA69" s="1117"/>
      <c r="BB69" s="28"/>
      <c r="BC69" s="82"/>
      <c r="BD69" s="82"/>
      <c r="BE69" s="83"/>
      <c r="BG69" s="1115" t="s">
        <v>205</v>
      </c>
      <c r="BH69" s="1116"/>
      <c r="BI69" s="1117"/>
      <c r="BJ69" s="28"/>
      <c r="BK69" s="82"/>
      <c r="BL69" s="82"/>
      <c r="BM69" s="83"/>
      <c r="BO69" s="1115" t="s">
        <v>205</v>
      </c>
      <c r="BP69" s="1116"/>
      <c r="BQ69" s="1117"/>
      <c r="BR69" s="28"/>
      <c r="BS69" s="82"/>
      <c r="BT69" s="82"/>
      <c r="BU69" s="83"/>
      <c r="BW69" s="1115" t="s">
        <v>205</v>
      </c>
      <c r="BX69" s="1116"/>
      <c r="BY69" s="1117"/>
      <c r="BZ69" s="28"/>
      <c r="CA69" s="82"/>
      <c r="CB69" s="82"/>
      <c r="CC69" s="83"/>
      <c r="CE69" s="1115" t="s">
        <v>205</v>
      </c>
      <c r="CF69" s="1116"/>
      <c r="CG69" s="1117"/>
      <c r="CH69" s="28"/>
      <c r="CI69" s="82"/>
      <c r="CJ69" s="82"/>
      <c r="CK69" s="83"/>
      <c r="CM69" s="1115" t="s">
        <v>205</v>
      </c>
      <c r="CN69" s="1116"/>
      <c r="CO69" s="1117"/>
      <c r="CP69" s="28"/>
      <c r="CQ69" s="82"/>
      <c r="CR69" s="82"/>
      <c r="CS69" s="83"/>
      <c r="CU69" s="1115" t="s">
        <v>205</v>
      </c>
      <c r="CV69" s="1116"/>
      <c r="CW69" s="1117"/>
      <c r="CX69" s="28"/>
      <c r="CY69" s="82"/>
      <c r="CZ69" s="82"/>
      <c r="DA69" s="83"/>
      <c r="DC69" s="1115" t="s">
        <v>205</v>
      </c>
      <c r="DD69" s="1116"/>
      <c r="DE69" s="1117"/>
      <c r="DF69" s="28"/>
      <c r="DG69" s="82"/>
      <c r="DH69" s="82"/>
      <c r="DI69" s="83"/>
      <c r="DK69" s="1115" t="s">
        <v>205</v>
      </c>
      <c r="DL69" s="1116"/>
      <c r="DM69" s="1117"/>
      <c r="DN69" s="28"/>
      <c r="DO69" s="82"/>
      <c r="DP69" s="82"/>
      <c r="DQ69" s="83"/>
      <c r="DS69" s="1115" t="s">
        <v>205</v>
      </c>
      <c r="DT69" s="1116"/>
      <c r="DU69" s="1117"/>
      <c r="DV69" s="28"/>
      <c r="DW69" s="82"/>
      <c r="DX69" s="82"/>
      <c r="DY69" s="83"/>
      <c r="EA69" s="1115" t="s">
        <v>205</v>
      </c>
      <c r="EB69" s="1116"/>
      <c r="EC69" s="1117"/>
      <c r="ED69" s="28"/>
      <c r="EE69" s="82"/>
      <c r="EF69" s="82"/>
      <c r="EG69" s="83"/>
      <c r="EI69" s="1115" t="s">
        <v>205</v>
      </c>
      <c r="EJ69" s="1116"/>
      <c r="EK69" s="1117"/>
      <c r="EL69" s="28"/>
      <c r="EM69" s="82"/>
      <c r="EN69" s="82"/>
      <c r="EO69" s="83"/>
      <c r="EQ69" s="1115" t="s">
        <v>205</v>
      </c>
      <c r="ER69" s="1116"/>
      <c r="ES69" s="1117"/>
      <c r="ET69" s="28"/>
      <c r="EU69" s="82"/>
      <c r="EV69" s="82"/>
      <c r="EW69" s="83"/>
      <c r="EY69" s="1115" t="s">
        <v>205</v>
      </c>
      <c r="EZ69" s="1116"/>
      <c r="FA69" s="1117"/>
      <c r="FB69" s="28"/>
      <c r="FC69" s="82"/>
      <c r="FD69" s="82"/>
      <c r="FE69" s="83"/>
    </row>
    <row r="70" spans="1:161" x14ac:dyDescent="0.15">
      <c r="C70" s="1118"/>
      <c r="D70" s="1119"/>
      <c r="E70" s="1120"/>
      <c r="F70" s="33" t="s">
        <v>206</v>
      </c>
      <c r="G70" s="34" t="s">
        <v>59</v>
      </c>
      <c r="H70" s="34" t="s">
        <v>207</v>
      </c>
      <c r="I70" s="35" t="s">
        <v>208</v>
      </c>
      <c r="K70" s="1118"/>
      <c r="L70" s="1119"/>
      <c r="M70" s="1120"/>
      <c r="N70" s="33" t="s">
        <v>206</v>
      </c>
      <c r="O70" s="34" t="s">
        <v>59</v>
      </c>
      <c r="P70" s="34" t="s">
        <v>207</v>
      </c>
      <c r="Q70" s="35" t="s">
        <v>208</v>
      </c>
      <c r="R70" s="31"/>
      <c r="S70" s="1118"/>
      <c r="T70" s="1119"/>
      <c r="U70" s="1120"/>
      <c r="V70" s="33" t="s">
        <v>206</v>
      </c>
      <c r="W70" s="34" t="s">
        <v>59</v>
      </c>
      <c r="X70" s="34" t="s">
        <v>207</v>
      </c>
      <c r="Y70" s="35" t="s">
        <v>208</v>
      </c>
      <c r="AA70" s="1118"/>
      <c r="AB70" s="1119"/>
      <c r="AC70" s="1120"/>
      <c r="AD70" s="33" t="s">
        <v>206</v>
      </c>
      <c r="AE70" s="34" t="s">
        <v>59</v>
      </c>
      <c r="AF70" s="34" t="s">
        <v>207</v>
      </c>
      <c r="AG70" s="35" t="s">
        <v>208</v>
      </c>
      <c r="AI70" s="1118"/>
      <c r="AJ70" s="1119"/>
      <c r="AK70" s="1120"/>
      <c r="AL70" s="33" t="s">
        <v>206</v>
      </c>
      <c r="AM70" s="34" t="s">
        <v>59</v>
      </c>
      <c r="AN70" s="34" t="s">
        <v>207</v>
      </c>
      <c r="AO70" s="35" t="s">
        <v>208</v>
      </c>
      <c r="AQ70" s="1118"/>
      <c r="AR70" s="1119"/>
      <c r="AS70" s="1120"/>
      <c r="AT70" s="33" t="s">
        <v>206</v>
      </c>
      <c r="AU70" s="34" t="s">
        <v>59</v>
      </c>
      <c r="AV70" s="34" t="s">
        <v>207</v>
      </c>
      <c r="AW70" s="35" t="s">
        <v>208</v>
      </c>
      <c r="AY70" s="1118"/>
      <c r="AZ70" s="1119"/>
      <c r="BA70" s="1120"/>
      <c r="BB70" s="33" t="s">
        <v>206</v>
      </c>
      <c r="BC70" s="34" t="s">
        <v>59</v>
      </c>
      <c r="BD70" s="34" t="s">
        <v>207</v>
      </c>
      <c r="BE70" s="35" t="s">
        <v>208</v>
      </c>
      <c r="BG70" s="1118"/>
      <c r="BH70" s="1119"/>
      <c r="BI70" s="1120"/>
      <c r="BJ70" s="33" t="s">
        <v>206</v>
      </c>
      <c r="BK70" s="34" t="s">
        <v>59</v>
      </c>
      <c r="BL70" s="34" t="s">
        <v>207</v>
      </c>
      <c r="BM70" s="35" t="s">
        <v>208</v>
      </c>
      <c r="BO70" s="1118"/>
      <c r="BP70" s="1119"/>
      <c r="BQ70" s="1120"/>
      <c r="BR70" s="33" t="s">
        <v>206</v>
      </c>
      <c r="BS70" s="34" t="s">
        <v>59</v>
      </c>
      <c r="BT70" s="34" t="s">
        <v>207</v>
      </c>
      <c r="BU70" s="35" t="s">
        <v>208</v>
      </c>
      <c r="BW70" s="1118"/>
      <c r="BX70" s="1119"/>
      <c r="BY70" s="1120"/>
      <c r="BZ70" s="33" t="s">
        <v>206</v>
      </c>
      <c r="CA70" s="34" t="s">
        <v>59</v>
      </c>
      <c r="CB70" s="34" t="s">
        <v>207</v>
      </c>
      <c r="CC70" s="35" t="s">
        <v>208</v>
      </c>
      <c r="CE70" s="1118"/>
      <c r="CF70" s="1119"/>
      <c r="CG70" s="1120"/>
      <c r="CH70" s="33" t="s">
        <v>206</v>
      </c>
      <c r="CI70" s="34" t="s">
        <v>59</v>
      </c>
      <c r="CJ70" s="34" t="s">
        <v>207</v>
      </c>
      <c r="CK70" s="35" t="s">
        <v>208</v>
      </c>
      <c r="CM70" s="1118"/>
      <c r="CN70" s="1119"/>
      <c r="CO70" s="1120"/>
      <c r="CP70" s="33" t="s">
        <v>206</v>
      </c>
      <c r="CQ70" s="34" t="s">
        <v>59</v>
      </c>
      <c r="CR70" s="34" t="s">
        <v>207</v>
      </c>
      <c r="CS70" s="35" t="s">
        <v>208</v>
      </c>
      <c r="CU70" s="1118"/>
      <c r="CV70" s="1119"/>
      <c r="CW70" s="1120"/>
      <c r="CX70" s="33" t="s">
        <v>206</v>
      </c>
      <c r="CY70" s="34" t="s">
        <v>59</v>
      </c>
      <c r="CZ70" s="34" t="s">
        <v>207</v>
      </c>
      <c r="DA70" s="35" t="s">
        <v>208</v>
      </c>
      <c r="DC70" s="1118"/>
      <c r="DD70" s="1119"/>
      <c r="DE70" s="1120"/>
      <c r="DF70" s="33" t="s">
        <v>206</v>
      </c>
      <c r="DG70" s="34" t="s">
        <v>59</v>
      </c>
      <c r="DH70" s="34" t="s">
        <v>207</v>
      </c>
      <c r="DI70" s="35" t="s">
        <v>208</v>
      </c>
      <c r="DK70" s="1118"/>
      <c r="DL70" s="1119"/>
      <c r="DM70" s="1120"/>
      <c r="DN70" s="33" t="s">
        <v>206</v>
      </c>
      <c r="DO70" s="34" t="s">
        <v>59</v>
      </c>
      <c r="DP70" s="34" t="s">
        <v>207</v>
      </c>
      <c r="DQ70" s="35" t="s">
        <v>208</v>
      </c>
      <c r="DS70" s="1118"/>
      <c r="DT70" s="1119"/>
      <c r="DU70" s="1120"/>
      <c r="DV70" s="33" t="s">
        <v>206</v>
      </c>
      <c r="DW70" s="34" t="s">
        <v>59</v>
      </c>
      <c r="DX70" s="34" t="s">
        <v>207</v>
      </c>
      <c r="DY70" s="35" t="s">
        <v>208</v>
      </c>
      <c r="EA70" s="1118"/>
      <c r="EB70" s="1119"/>
      <c r="EC70" s="1120"/>
      <c r="ED70" s="33" t="s">
        <v>206</v>
      </c>
      <c r="EE70" s="34" t="s">
        <v>59</v>
      </c>
      <c r="EF70" s="34" t="s">
        <v>207</v>
      </c>
      <c r="EG70" s="35" t="s">
        <v>208</v>
      </c>
      <c r="EI70" s="1118"/>
      <c r="EJ70" s="1119"/>
      <c r="EK70" s="1120"/>
      <c r="EL70" s="33" t="s">
        <v>206</v>
      </c>
      <c r="EM70" s="34" t="s">
        <v>59</v>
      </c>
      <c r="EN70" s="34" t="s">
        <v>207</v>
      </c>
      <c r="EO70" s="35" t="s">
        <v>208</v>
      </c>
      <c r="EQ70" s="1118"/>
      <c r="ER70" s="1119"/>
      <c r="ES70" s="1120"/>
      <c r="ET70" s="33" t="s">
        <v>206</v>
      </c>
      <c r="EU70" s="34" t="s">
        <v>59</v>
      </c>
      <c r="EV70" s="34" t="s">
        <v>207</v>
      </c>
      <c r="EW70" s="35" t="s">
        <v>208</v>
      </c>
      <c r="EY70" s="1118"/>
      <c r="EZ70" s="1119"/>
      <c r="FA70" s="1120"/>
      <c r="FB70" s="33" t="s">
        <v>206</v>
      </c>
      <c r="FC70" s="34" t="s">
        <v>59</v>
      </c>
      <c r="FD70" s="34" t="s">
        <v>207</v>
      </c>
      <c r="FE70" s="35" t="s">
        <v>208</v>
      </c>
    </row>
    <row r="71" spans="1:161" ht="14.25" thickBot="1" x14ac:dyDescent="0.2">
      <c r="C71" s="1121"/>
      <c r="D71" s="1122"/>
      <c r="E71" s="1123"/>
      <c r="F71" s="36"/>
      <c r="G71" s="84"/>
      <c r="H71" s="84"/>
      <c r="I71" s="85"/>
      <c r="K71" s="1121"/>
      <c r="L71" s="1122"/>
      <c r="M71" s="1123"/>
      <c r="N71" s="36"/>
      <c r="O71" s="84"/>
      <c r="P71" s="84"/>
      <c r="Q71" s="85"/>
      <c r="R71" s="31"/>
      <c r="S71" s="1121"/>
      <c r="T71" s="1122"/>
      <c r="U71" s="1123"/>
      <c r="V71" s="36"/>
      <c r="W71" s="84"/>
      <c r="X71" s="84"/>
      <c r="Y71" s="85"/>
      <c r="AA71" s="1121"/>
      <c r="AB71" s="1122"/>
      <c r="AC71" s="1123"/>
      <c r="AD71" s="36"/>
      <c r="AE71" s="84"/>
      <c r="AF71" s="84"/>
      <c r="AG71" s="85"/>
      <c r="AI71" s="1121"/>
      <c r="AJ71" s="1122"/>
      <c r="AK71" s="1123"/>
      <c r="AL71" s="36"/>
      <c r="AM71" s="84"/>
      <c r="AN71" s="84"/>
      <c r="AO71" s="85"/>
      <c r="AQ71" s="1121"/>
      <c r="AR71" s="1122"/>
      <c r="AS71" s="1123"/>
      <c r="AT71" s="36"/>
      <c r="AU71" s="84"/>
      <c r="AV71" s="84"/>
      <c r="AW71" s="85"/>
      <c r="AY71" s="1121"/>
      <c r="AZ71" s="1122"/>
      <c r="BA71" s="1123"/>
      <c r="BB71" s="36"/>
      <c r="BC71" s="84"/>
      <c r="BD71" s="84"/>
      <c r="BE71" s="85"/>
      <c r="BG71" s="1121"/>
      <c r="BH71" s="1122"/>
      <c r="BI71" s="1123"/>
      <c r="BJ71" s="36"/>
      <c r="BK71" s="84"/>
      <c r="BL71" s="84"/>
      <c r="BM71" s="85"/>
      <c r="BO71" s="1121"/>
      <c r="BP71" s="1122"/>
      <c r="BQ71" s="1123"/>
      <c r="BR71" s="36"/>
      <c r="BS71" s="84"/>
      <c r="BT71" s="84"/>
      <c r="BU71" s="85"/>
      <c r="BW71" s="1121"/>
      <c r="BX71" s="1122"/>
      <c r="BY71" s="1123"/>
      <c r="BZ71" s="36"/>
      <c r="CA71" s="84"/>
      <c r="CB71" s="84"/>
      <c r="CC71" s="85"/>
      <c r="CE71" s="1121"/>
      <c r="CF71" s="1122"/>
      <c r="CG71" s="1123"/>
      <c r="CH71" s="36"/>
      <c r="CI71" s="84"/>
      <c r="CJ71" s="84"/>
      <c r="CK71" s="85"/>
      <c r="CM71" s="1121"/>
      <c r="CN71" s="1122"/>
      <c r="CO71" s="1123"/>
      <c r="CP71" s="36"/>
      <c r="CQ71" s="84"/>
      <c r="CR71" s="84"/>
      <c r="CS71" s="85"/>
      <c r="CU71" s="1121"/>
      <c r="CV71" s="1122"/>
      <c r="CW71" s="1123"/>
      <c r="CX71" s="36"/>
      <c r="CY71" s="84"/>
      <c r="CZ71" s="84"/>
      <c r="DA71" s="85"/>
      <c r="DC71" s="1121"/>
      <c r="DD71" s="1122"/>
      <c r="DE71" s="1123"/>
      <c r="DF71" s="36"/>
      <c r="DG71" s="84"/>
      <c r="DH71" s="84"/>
      <c r="DI71" s="85"/>
      <c r="DK71" s="1121"/>
      <c r="DL71" s="1122"/>
      <c r="DM71" s="1123"/>
      <c r="DN71" s="36"/>
      <c r="DO71" s="84"/>
      <c r="DP71" s="84"/>
      <c r="DQ71" s="85"/>
      <c r="DS71" s="1121"/>
      <c r="DT71" s="1122"/>
      <c r="DU71" s="1123"/>
      <c r="DV71" s="36"/>
      <c r="DW71" s="84"/>
      <c r="DX71" s="84"/>
      <c r="DY71" s="85"/>
      <c r="EA71" s="1121"/>
      <c r="EB71" s="1122"/>
      <c r="EC71" s="1123"/>
      <c r="ED71" s="36"/>
      <c r="EE71" s="84"/>
      <c r="EF71" s="84"/>
      <c r="EG71" s="85"/>
      <c r="EI71" s="1121"/>
      <c r="EJ71" s="1122"/>
      <c r="EK71" s="1123"/>
      <c r="EL71" s="36"/>
      <c r="EM71" s="84"/>
      <c r="EN71" s="84"/>
      <c r="EO71" s="85"/>
      <c r="EQ71" s="1121"/>
      <c r="ER71" s="1122"/>
      <c r="ES71" s="1123"/>
      <c r="ET71" s="36"/>
      <c r="EU71" s="84"/>
      <c r="EV71" s="84"/>
      <c r="EW71" s="85"/>
      <c r="EY71" s="1121"/>
      <c r="EZ71" s="1122"/>
      <c r="FA71" s="1123"/>
      <c r="FB71" s="36"/>
      <c r="FC71" s="84"/>
      <c r="FD71" s="84"/>
      <c r="FE71" s="85"/>
    </row>
    <row r="72" spans="1:161" ht="16.5" customHeight="1" x14ac:dyDescent="0.15">
      <c r="C72" s="86" t="s">
        <v>212</v>
      </c>
      <c r="D72" s="58"/>
      <c r="E72" s="58"/>
      <c r="F72" s="59">
        <f>F6</f>
        <v>0</v>
      </c>
      <c r="G72" s="60">
        <f>G6</f>
        <v>0</v>
      </c>
      <c r="H72" s="60">
        <f>H6</f>
        <v>0</v>
      </c>
      <c r="I72" s="61">
        <f>I6</f>
        <v>0</v>
      </c>
      <c r="K72" s="87" t="s">
        <v>212</v>
      </c>
      <c r="L72" s="62"/>
      <c r="M72" s="62"/>
      <c r="N72" s="63">
        <f>N6</f>
        <v>0</v>
      </c>
      <c r="O72" s="64">
        <f>O6</f>
        <v>0</v>
      </c>
      <c r="P72" s="64">
        <f>P6</f>
        <v>0</v>
      </c>
      <c r="Q72" s="41">
        <f>Q6</f>
        <v>0</v>
      </c>
      <c r="R72" s="40"/>
      <c r="S72" s="87" t="s">
        <v>212</v>
      </c>
      <c r="T72" s="62"/>
      <c r="U72" s="62"/>
      <c r="V72" s="63">
        <f>V6</f>
        <v>0</v>
      </c>
      <c r="W72" s="64">
        <f>W6</f>
        <v>0</v>
      </c>
      <c r="X72" s="64">
        <f>X6</f>
        <v>0</v>
      </c>
      <c r="Y72" s="41">
        <f>Y6</f>
        <v>0</v>
      </c>
      <c r="AA72" s="87" t="s">
        <v>212</v>
      </c>
      <c r="AB72" s="62"/>
      <c r="AC72" s="62"/>
      <c r="AD72" s="63">
        <f>AD6</f>
        <v>0</v>
      </c>
      <c r="AE72" s="63">
        <f>AE6</f>
        <v>0</v>
      </c>
      <c r="AF72" s="64">
        <f>AF6</f>
        <v>0</v>
      </c>
      <c r="AG72" s="41">
        <f>AG6</f>
        <v>0</v>
      </c>
      <c r="AI72" s="87" t="s">
        <v>212</v>
      </c>
      <c r="AJ72" s="62"/>
      <c r="AK72" s="62"/>
      <c r="AL72" s="63">
        <f>AL6</f>
        <v>0</v>
      </c>
      <c r="AM72" s="64">
        <f>AM6</f>
        <v>0</v>
      </c>
      <c r="AN72" s="64">
        <f>AN6</f>
        <v>0</v>
      </c>
      <c r="AO72" s="41">
        <f>AO6</f>
        <v>0</v>
      </c>
      <c r="AQ72" s="87" t="s">
        <v>212</v>
      </c>
      <c r="AR72" s="62"/>
      <c r="AS72" s="62"/>
      <c r="AT72" s="63">
        <f>AT6</f>
        <v>0</v>
      </c>
      <c r="AU72" s="64">
        <f>AU6</f>
        <v>0</v>
      </c>
      <c r="AV72" s="64">
        <f>AV6</f>
        <v>0</v>
      </c>
      <c r="AW72" s="41">
        <f>AW6</f>
        <v>0</v>
      </c>
      <c r="AY72" s="87" t="s">
        <v>212</v>
      </c>
      <c r="AZ72" s="62"/>
      <c r="BA72" s="62"/>
      <c r="BB72" s="63">
        <f>BB6</f>
        <v>0</v>
      </c>
      <c r="BC72" s="64">
        <f>BC6</f>
        <v>0</v>
      </c>
      <c r="BD72" s="64">
        <f>BD6</f>
        <v>0</v>
      </c>
      <c r="BE72" s="41">
        <f>BE6</f>
        <v>0</v>
      </c>
      <c r="BG72" s="87" t="s">
        <v>212</v>
      </c>
      <c r="BH72" s="62"/>
      <c r="BI72" s="62"/>
      <c r="BJ72" s="63">
        <f>BJ6</f>
        <v>0</v>
      </c>
      <c r="BK72" s="64">
        <f>BK6</f>
        <v>0</v>
      </c>
      <c r="BL72" s="64">
        <f>BL6</f>
        <v>0</v>
      </c>
      <c r="BM72" s="41">
        <f>BM6</f>
        <v>0</v>
      </c>
      <c r="BO72" s="87" t="s">
        <v>212</v>
      </c>
      <c r="BP72" s="62"/>
      <c r="BQ72" s="62"/>
      <c r="BR72" s="63">
        <f>BR6</f>
        <v>0</v>
      </c>
      <c r="BS72" s="64">
        <f>BS6</f>
        <v>0</v>
      </c>
      <c r="BT72" s="64">
        <f>BT6</f>
        <v>0</v>
      </c>
      <c r="BU72" s="41">
        <f>BU6</f>
        <v>0</v>
      </c>
      <c r="BW72" s="87" t="s">
        <v>212</v>
      </c>
      <c r="BX72" s="62"/>
      <c r="BY72" s="62"/>
      <c r="BZ72" s="63">
        <f>BZ6</f>
        <v>0</v>
      </c>
      <c r="CA72" s="64">
        <f>CA6</f>
        <v>0</v>
      </c>
      <c r="CB72" s="64">
        <f>CB6</f>
        <v>0</v>
      </c>
      <c r="CC72" s="41">
        <f>CC6</f>
        <v>0</v>
      </c>
      <c r="CE72" s="87" t="s">
        <v>212</v>
      </c>
      <c r="CF72" s="62"/>
      <c r="CG72" s="62"/>
      <c r="CH72" s="63">
        <f>CH6</f>
        <v>0</v>
      </c>
      <c r="CI72" s="64">
        <f>CI6</f>
        <v>0</v>
      </c>
      <c r="CJ72" s="64">
        <f>CJ6</f>
        <v>0</v>
      </c>
      <c r="CK72" s="41">
        <f>CK6</f>
        <v>0</v>
      </c>
      <c r="CM72" s="87" t="s">
        <v>212</v>
      </c>
      <c r="CN72" s="62"/>
      <c r="CO72" s="62"/>
      <c r="CP72" s="63">
        <f>CP6</f>
        <v>0</v>
      </c>
      <c r="CQ72" s="64">
        <f>CQ6</f>
        <v>0</v>
      </c>
      <c r="CR72" s="64">
        <f>CR6</f>
        <v>0</v>
      </c>
      <c r="CS72" s="41">
        <f>CS6</f>
        <v>0</v>
      </c>
      <c r="CU72" s="87" t="s">
        <v>212</v>
      </c>
      <c r="CV72" s="62"/>
      <c r="CW72" s="62"/>
      <c r="CX72" s="63">
        <f>CX6</f>
        <v>0</v>
      </c>
      <c r="CY72" s="64">
        <f>CY6</f>
        <v>0</v>
      </c>
      <c r="CZ72" s="64">
        <f>CZ6</f>
        <v>0</v>
      </c>
      <c r="DA72" s="41">
        <f>DA6</f>
        <v>0</v>
      </c>
      <c r="DC72" s="87" t="s">
        <v>212</v>
      </c>
      <c r="DD72" s="62"/>
      <c r="DE72" s="62"/>
      <c r="DF72" s="63">
        <f>DF6</f>
        <v>0</v>
      </c>
      <c r="DG72" s="64">
        <f>DG6</f>
        <v>0</v>
      </c>
      <c r="DH72" s="64">
        <f>DH6</f>
        <v>0</v>
      </c>
      <c r="DI72" s="41">
        <f>DI6</f>
        <v>0</v>
      </c>
      <c r="DK72" s="87" t="s">
        <v>212</v>
      </c>
      <c r="DL72" s="62"/>
      <c r="DM72" s="62"/>
      <c r="DN72" s="63">
        <f>DN6</f>
        <v>0</v>
      </c>
      <c r="DO72" s="64">
        <f>DO6</f>
        <v>0</v>
      </c>
      <c r="DP72" s="64">
        <f>DP6</f>
        <v>0</v>
      </c>
      <c r="DQ72" s="41">
        <f>DQ6</f>
        <v>0</v>
      </c>
      <c r="DS72" s="87" t="s">
        <v>212</v>
      </c>
      <c r="DT72" s="62"/>
      <c r="DU72" s="62"/>
      <c r="DV72" s="63">
        <f>DV6</f>
        <v>0</v>
      </c>
      <c r="DW72" s="64">
        <f>DW6</f>
        <v>0</v>
      </c>
      <c r="DX72" s="64">
        <f>DX6</f>
        <v>0</v>
      </c>
      <c r="DY72" s="41">
        <f>DY6</f>
        <v>0</v>
      </c>
      <c r="EA72" s="87" t="s">
        <v>212</v>
      </c>
      <c r="EB72" s="62"/>
      <c r="EC72" s="62"/>
      <c r="ED72" s="63">
        <f>ED6</f>
        <v>0</v>
      </c>
      <c r="EE72" s="64">
        <f>EE6</f>
        <v>0</v>
      </c>
      <c r="EF72" s="64">
        <f>EF6</f>
        <v>0</v>
      </c>
      <c r="EG72" s="41">
        <f>EG6</f>
        <v>0</v>
      </c>
      <c r="EI72" s="87" t="s">
        <v>212</v>
      </c>
      <c r="EJ72" s="62"/>
      <c r="EK72" s="62"/>
      <c r="EL72" s="63">
        <f>EL6</f>
        <v>0</v>
      </c>
      <c r="EM72" s="64">
        <f>EM6</f>
        <v>0</v>
      </c>
      <c r="EN72" s="64">
        <f>EN6</f>
        <v>0</v>
      </c>
      <c r="EO72" s="41">
        <f>EO6</f>
        <v>0</v>
      </c>
      <c r="EQ72" s="87" t="s">
        <v>212</v>
      </c>
      <c r="ER72" s="62"/>
      <c r="ES72" s="62"/>
      <c r="ET72" s="63">
        <f>ET6</f>
        <v>0</v>
      </c>
      <c r="EU72" s="64">
        <f>EU6</f>
        <v>0</v>
      </c>
      <c r="EV72" s="64">
        <f>EV6</f>
        <v>0</v>
      </c>
      <c r="EW72" s="41">
        <f>EW6</f>
        <v>0</v>
      </c>
      <c r="EY72" s="87" t="s">
        <v>212</v>
      </c>
      <c r="EZ72" s="62"/>
      <c r="FA72" s="62"/>
      <c r="FB72" s="63">
        <f>FB6</f>
        <v>0</v>
      </c>
      <c r="FC72" s="64">
        <f>FC6</f>
        <v>0</v>
      </c>
      <c r="FD72" s="64">
        <f>FD6</f>
        <v>0</v>
      </c>
      <c r="FE72" s="41">
        <f>FE6</f>
        <v>0</v>
      </c>
    </row>
    <row r="73" spans="1:161" ht="16.5" customHeight="1" x14ac:dyDescent="0.15">
      <c r="C73" s="88" t="s">
        <v>227</v>
      </c>
      <c r="D73" s="89"/>
      <c r="E73" s="89"/>
      <c r="F73" s="90">
        <f>F22</f>
        <v>0</v>
      </c>
      <c r="G73" s="91">
        <f>G22</f>
        <v>0</v>
      </c>
      <c r="H73" s="91">
        <f>H22</f>
        <v>0</v>
      </c>
      <c r="I73" s="92">
        <f>I22</f>
        <v>0</v>
      </c>
      <c r="K73" s="93" t="s">
        <v>227</v>
      </c>
      <c r="L73" s="48"/>
      <c r="M73" s="48"/>
      <c r="N73" s="52">
        <f>N22</f>
        <v>0</v>
      </c>
      <c r="O73" s="53">
        <f>O22</f>
        <v>0</v>
      </c>
      <c r="P73" s="53">
        <f>P22</f>
        <v>0</v>
      </c>
      <c r="Q73" s="54">
        <f>Q22</f>
        <v>0</v>
      </c>
      <c r="R73" s="40"/>
      <c r="S73" s="93" t="s">
        <v>227</v>
      </c>
      <c r="T73" s="48"/>
      <c r="U73" s="48"/>
      <c r="V73" s="52">
        <f>V22</f>
        <v>0</v>
      </c>
      <c r="W73" s="53">
        <f>W22</f>
        <v>0</v>
      </c>
      <c r="X73" s="53">
        <f>X22</f>
        <v>0</v>
      </c>
      <c r="Y73" s="54">
        <f>Y22</f>
        <v>0</v>
      </c>
      <c r="AA73" s="93" t="s">
        <v>227</v>
      </c>
      <c r="AB73" s="48"/>
      <c r="AC73" s="48"/>
      <c r="AD73" s="52">
        <f>AD22</f>
        <v>0</v>
      </c>
      <c r="AE73" s="52">
        <f>AE22</f>
        <v>0</v>
      </c>
      <c r="AF73" s="53">
        <f>AF22</f>
        <v>0</v>
      </c>
      <c r="AG73" s="54">
        <f>AG22</f>
        <v>0</v>
      </c>
      <c r="AI73" s="93" t="s">
        <v>227</v>
      </c>
      <c r="AJ73" s="48"/>
      <c r="AK73" s="48"/>
      <c r="AL73" s="52">
        <f>AL22</f>
        <v>0</v>
      </c>
      <c r="AM73" s="53">
        <f>AM22</f>
        <v>0</v>
      </c>
      <c r="AN73" s="53">
        <f>AN22</f>
        <v>0</v>
      </c>
      <c r="AO73" s="54">
        <f>AO22</f>
        <v>0</v>
      </c>
      <c r="AQ73" s="93" t="s">
        <v>227</v>
      </c>
      <c r="AR73" s="48"/>
      <c r="AS73" s="48"/>
      <c r="AT73" s="52">
        <f>AT22</f>
        <v>0</v>
      </c>
      <c r="AU73" s="53">
        <f>AU22</f>
        <v>0</v>
      </c>
      <c r="AV73" s="53">
        <f>AV22</f>
        <v>0</v>
      </c>
      <c r="AW73" s="54">
        <f>AW22</f>
        <v>0</v>
      </c>
      <c r="AY73" s="93" t="s">
        <v>227</v>
      </c>
      <c r="AZ73" s="48"/>
      <c r="BA73" s="48"/>
      <c r="BB73" s="52">
        <f>BB22</f>
        <v>0</v>
      </c>
      <c r="BC73" s="53">
        <f>BC22</f>
        <v>0</v>
      </c>
      <c r="BD73" s="53">
        <f>BD22</f>
        <v>0</v>
      </c>
      <c r="BE73" s="54">
        <f>BE22</f>
        <v>0</v>
      </c>
      <c r="BG73" s="93" t="s">
        <v>227</v>
      </c>
      <c r="BH73" s="48"/>
      <c r="BI73" s="48"/>
      <c r="BJ73" s="52">
        <f>BJ22</f>
        <v>0</v>
      </c>
      <c r="BK73" s="53">
        <f>BK22</f>
        <v>0</v>
      </c>
      <c r="BL73" s="53">
        <f>BL22</f>
        <v>0</v>
      </c>
      <c r="BM73" s="54">
        <f>BM22</f>
        <v>0</v>
      </c>
      <c r="BO73" s="93" t="s">
        <v>227</v>
      </c>
      <c r="BP73" s="48"/>
      <c r="BQ73" s="48"/>
      <c r="BR73" s="52">
        <f>BR22</f>
        <v>0</v>
      </c>
      <c r="BS73" s="53">
        <f>BS22</f>
        <v>0</v>
      </c>
      <c r="BT73" s="53">
        <f>BT22</f>
        <v>0</v>
      </c>
      <c r="BU73" s="54">
        <f>BU22</f>
        <v>0</v>
      </c>
      <c r="BW73" s="93" t="s">
        <v>227</v>
      </c>
      <c r="BX73" s="48"/>
      <c r="BY73" s="48"/>
      <c r="BZ73" s="52">
        <f>BZ22</f>
        <v>0</v>
      </c>
      <c r="CA73" s="53">
        <f>CA22</f>
        <v>0</v>
      </c>
      <c r="CB73" s="53">
        <f>CB22</f>
        <v>0</v>
      </c>
      <c r="CC73" s="54">
        <f>CC22</f>
        <v>0</v>
      </c>
      <c r="CE73" s="93" t="s">
        <v>227</v>
      </c>
      <c r="CF73" s="48"/>
      <c r="CG73" s="48"/>
      <c r="CH73" s="52">
        <f>CH22</f>
        <v>0</v>
      </c>
      <c r="CI73" s="53">
        <f>CI22</f>
        <v>0</v>
      </c>
      <c r="CJ73" s="53">
        <f>CJ22</f>
        <v>0</v>
      </c>
      <c r="CK73" s="54">
        <f>CK22</f>
        <v>0</v>
      </c>
      <c r="CM73" s="93" t="s">
        <v>227</v>
      </c>
      <c r="CN73" s="48"/>
      <c r="CO73" s="48"/>
      <c r="CP73" s="52">
        <f>CP22</f>
        <v>0</v>
      </c>
      <c r="CQ73" s="53">
        <f>CQ22</f>
        <v>0</v>
      </c>
      <c r="CR73" s="53">
        <f>CR22</f>
        <v>0</v>
      </c>
      <c r="CS73" s="54">
        <f>CS22</f>
        <v>0</v>
      </c>
      <c r="CU73" s="93" t="s">
        <v>227</v>
      </c>
      <c r="CV73" s="48"/>
      <c r="CW73" s="48"/>
      <c r="CX73" s="52">
        <f>CX22</f>
        <v>0</v>
      </c>
      <c r="CY73" s="53">
        <f>CY22</f>
        <v>0</v>
      </c>
      <c r="CZ73" s="53">
        <f>CZ22</f>
        <v>0</v>
      </c>
      <c r="DA73" s="54">
        <f>DA22</f>
        <v>0</v>
      </c>
      <c r="DC73" s="93" t="s">
        <v>227</v>
      </c>
      <c r="DD73" s="48"/>
      <c r="DE73" s="48"/>
      <c r="DF73" s="52">
        <f>DF22</f>
        <v>0</v>
      </c>
      <c r="DG73" s="53">
        <f>DG22</f>
        <v>0</v>
      </c>
      <c r="DH73" s="53">
        <f>DH22</f>
        <v>0</v>
      </c>
      <c r="DI73" s="54">
        <f>DI22</f>
        <v>0</v>
      </c>
      <c r="DK73" s="93" t="s">
        <v>227</v>
      </c>
      <c r="DL73" s="48"/>
      <c r="DM73" s="48"/>
      <c r="DN73" s="52">
        <f>DN22</f>
        <v>0</v>
      </c>
      <c r="DO73" s="53">
        <f>DO22</f>
        <v>0</v>
      </c>
      <c r="DP73" s="53">
        <f>DP22</f>
        <v>0</v>
      </c>
      <c r="DQ73" s="54">
        <f>DQ22</f>
        <v>0</v>
      </c>
      <c r="DS73" s="93" t="s">
        <v>227</v>
      </c>
      <c r="DT73" s="48"/>
      <c r="DU73" s="48"/>
      <c r="DV73" s="52">
        <f>DV22</f>
        <v>0</v>
      </c>
      <c r="DW73" s="53">
        <f>DW22</f>
        <v>0</v>
      </c>
      <c r="DX73" s="53">
        <f>DX22</f>
        <v>0</v>
      </c>
      <c r="DY73" s="54">
        <f>DY22</f>
        <v>0</v>
      </c>
      <c r="EA73" s="93" t="s">
        <v>227</v>
      </c>
      <c r="EB73" s="48"/>
      <c r="EC73" s="48"/>
      <c r="ED73" s="52">
        <f>ED22</f>
        <v>0</v>
      </c>
      <c r="EE73" s="53">
        <f>EE22</f>
        <v>0</v>
      </c>
      <c r="EF73" s="53">
        <f>EF22</f>
        <v>0</v>
      </c>
      <c r="EG73" s="54">
        <f>EG22</f>
        <v>0</v>
      </c>
      <c r="EI73" s="93" t="s">
        <v>227</v>
      </c>
      <c r="EJ73" s="48"/>
      <c r="EK73" s="48"/>
      <c r="EL73" s="52">
        <f>EL22</f>
        <v>0</v>
      </c>
      <c r="EM73" s="53">
        <f>EM22</f>
        <v>0</v>
      </c>
      <c r="EN73" s="53">
        <f>EN22</f>
        <v>0</v>
      </c>
      <c r="EO73" s="54">
        <f>EO22</f>
        <v>0</v>
      </c>
      <c r="EQ73" s="93" t="s">
        <v>227</v>
      </c>
      <c r="ER73" s="48"/>
      <c r="ES73" s="48"/>
      <c r="ET73" s="52">
        <f>ET22</f>
        <v>0</v>
      </c>
      <c r="EU73" s="53">
        <f>EU22</f>
        <v>0</v>
      </c>
      <c r="EV73" s="53">
        <f>EV22</f>
        <v>0</v>
      </c>
      <c r="EW73" s="54">
        <f>EW22</f>
        <v>0</v>
      </c>
      <c r="EY73" s="93" t="s">
        <v>227</v>
      </c>
      <c r="EZ73" s="48"/>
      <c r="FA73" s="48"/>
      <c r="FB73" s="52">
        <f>FB22</f>
        <v>0</v>
      </c>
      <c r="FC73" s="53">
        <f>FC22</f>
        <v>0</v>
      </c>
      <c r="FD73" s="53">
        <f>FD22</f>
        <v>0</v>
      </c>
      <c r="FE73" s="54">
        <f>FE22</f>
        <v>0</v>
      </c>
    </row>
    <row r="74" spans="1:161" ht="16.5" customHeight="1" x14ac:dyDescent="0.15">
      <c r="C74" s="88" t="s">
        <v>236</v>
      </c>
      <c r="D74" s="89"/>
      <c r="E74" s="89"/>
      <c r="F74" s="90">
        <f>F32</f>
        <v>0</v>
      </c>
      <c r="G74" s="91">
        <f>G32</f>
        <v>0</v>
      </c>
      <c r="H74" s="91">
        <f>H32</f>
        <v>0</v>
      </c>
      <c r="I74" s="92">
        <f>I32</f>
        <v>0</v>
      </c>
      <c r="K74" s="93" t="s">
        <v>236</v>
      </c>
      <c r="L74" s="48"/>
      <c r="M74" s="48"/>
      <c r="N74" s="52">
        <f>N32</f>
        <v>0</v>
      </c>
      <c r="O74" s="53">
        <f>O32</f>
        <v>0</v>
      </c>
      <c r="P74" s="53">
        <f>P32</f>
        <v>0</v>
      </c>
      <c r="Q74" s="54">
        <f>Q32</f>
        <v>0</v>
      </c>
      <c r="R74" s="40"/>
      <c r="S74" s="93" t="s">
        <v>236</v>
      </c>
      <c r="T74" s="48"/>
      <c r="U74" s="48"/>
      <c r="V74" s="52">
        <f>V32</f>
        <v>0</v>
      </c>
      <c r="W74" s="53">
        <f>W32</f>
        <v>0</v>
      </c>
      <c r="X74" s="53">
        <f>X32</f>
        <v>0</v>
      </c>
      <c r="Y74" s="54">
        <f>Y32</f>
        <v>0</v>
      </c>
      <c r="AA74" s="93" t="s">
        <v>236</v>
      </c>
      <c r="AB74" s="48"/>
      <c r="AC74" s="48"/>
      <c r="AD74" s="52">
        <f>AD32</f>
        <v>0</v>
      </c>
      <c r="AE74" s="52">
        <f>AE32</f>
        <v>0</v>
      </c>
      <c r="AF74" s="53">
        <f>AF32</f>
        <v>0</v>
      </c>
      <c r="AG74" s="54">
        <f>AG32</f>
        <v>0</v>
      </c>
      <c r="AI74" s="93" t="s">
        <v>236</v>
      </c>
      <c r="AJ74" s="48"/>
      <c r="AK74" s="48"/>
      <c r="AL74" s="52">
        <f>AL32</f>
        <v>0</v>
      </c>
      <c r="AM74" s="53">
        <f>AM32</f>
        <v>0</v>
      </c>
      <c r="AN74" s="53">
        <f>AN32</f>
        <v>0</v>
      </c>
      <c r="AO74" s="54">
        <f>AO32</f>
        <v>0</v>
      </c>
      <c r="AQ74" s="93" t="s">
        <v>236</v>
      </c>
      <c r="AR74" s="48"/>
      <c r="AS74" s="48"/>
      <c r="AT74" s="52">
        <f>AT32</f>
        <v>0</v>
      </c>
      <c r="AU74" s="53">
        <f>AU32</f>
        <v>0</v>
      </c>
      <c r="AV74" s="53">
        <f>AV32</f>
        <v>0</v>
      </c>
      <c r="AW74" s="54">
        <f>AW32</f>
        <v>0</v>
      </c>
      <c r="AY74" s="93" t="s">
        <v>236</v>
      </c>
      <c r="AZ74" s="48"/>
      <c r="BA74" s="48"/>
      <c r="BB74" s="52">
        <f>BB32</f>
        <v>0</v>
      </c>
      <c r="BC74" s="53">
        <f>BC32</f>
        <v>0</v>
      </c>
      <c r="BD74" s="53">
        <f>BD32</f>
        <v>0</v>
      </c>
      <c r="BE74" s="54">
        <f>BE32</f>
        <v>0</v>
      </c>
      <c r="BG74" s="93" t="s">
        <v>236</v>
      </c>
      <c r="BH74" s="48"/>
      <c r="BI74" s="48"/>
      <c r="BJ74" s="52">
        <f>BJ32</f>
        <v>0</v>
      </c>
      <c r="BK74" s="53">
        <f>BK32</f>
        <v>0</v>
      </c>
      <c r="BL74" s="53">
        <f>BL32</f>
        <v>0</v>
      </c>
      <c r="BM74" s="54">
        <f>BM32</f>
        <v>0</v>
      </c>
      <c r="BO74" s="93" t="s">
        <v>236</v>
      </c>
      <c r="BP74" s="48"/>
      <c r="BQ74" s="48"/>
      <c r="BR74" s="52">
        <f>BR32</f>
        <v>0</v>
      </c>
      <c r="BS74" s="53">
        <f>BS32</f>
        <v>0</v>
      </c>
      <c r="BT74" s="53">
        <f>BT32</f>
        <v>0</v>
      </c>
      <c r="BU74" s="54">
        <f>BU32</f>
        <v>0</v>
      </c>
      <c r="BW74" s="93" t="s">
        <v>236</v>
      </c>
      <c r="BX74" s="48"/>
      <c r="BY74" s="48"/>
      <c r="BZ74" s="52">
        <f>BZ32</f>
        <v>0</v>
      </c>
      <c r="CA74" s="53">
        <f>CA32</f>
        <v>0</v>
      </c>
      <c r="CB74" s="53">
        <f>CB32</f>
        <v>0</v>
      </c>
      <c r="CC74" s="54">
        <f>CC32</f>
        <v>0</v>
      </c>
      <c r="CE74" s="93" t="s">
        <v>236</v>
      </c>
      <c r="CF74" s="48"/>
      <c r="CG74" s="48"/>
      <c r="CH74" s="52">
        <f>CH32</f>
        <v>0</v>
      </c>
      <c r="CI74" s="53">
        <f>CI32</f>
        <v>0</v>
      </c>
      <c r="CJ74" s="53">
        <f>CJ32</f>
        <v>0</v>
      </c>
      <c r="CK74" s="54">
        <f>CK32</f>
        <v>0</v>
      </c>
      <c r="CM74" s="93" t="s">
        <v>236</v>
      </c>
      <c r="CN74" s="48"/>
      <c r="CO74" s="48"/>
      <c r="CP74" s="52">
        <f>CP32</f>
        <v>0</v>
      </c>
      <c r="CQ74" s="53">
        <f>CQ32</f>
        <v>0</v>
      </c>
      <c r="CR74" s="53">
        <f>CR32</f>
        <v>0</v>
      </c>
      <c r="CS74" s="54">
        <f>CS32</f>
        <v>0</v>
      </c>
      <c r="CU74" s="93" t="s">
        <v>236</v>
      </c>
      <c r="CV74" s="48"/>
      <c r="CW74" s="48"/>
      <c r="CX74" s="52">
        <f>CX32</f>
        <v>0</v>
      </c>
      <c r="CY74" s="53">
        <f>CY32</f>
        <v>0</v>
      </c>
      <c r="CZ74" s="53">
        <f>CZ32</f>
        <v>0</v>
      </c>
      <c r="DA74" s="54">
        <f>DA32</f>
        <v>0</v>
      </c>
      <c r="DC74" s="93" t="s">
        <v>236</v>
      </c>
      <c r="DD74" s="48"/>
      <c r="DE74" s="48"/>
      <c r="DF74" s="52">
        <f>DF32</f>
        <v>0</v>
      </c>
      <c r="DG74" s="53">
        <f>DG32</f>
        <v>0</v>
      </c>
      <c r="DH74" s="53">
        <f>DH32</f>
        <v>0</v>
      </c>
      <c r="DI74" s="54">
        <f>DI32</f>
        <v>0</v>
      </c>
      <c r="DK74" s="93" t="s">
        <v>236</v>
      </c>
      <c r="DL74" s="48"/>
      <c r="DM74" s="48"/>
      <c r="DN74" s="52">
        <f>DN32</f>
        <v>0</v>
      </c>
      <c r="DO74" s="53">
        <f>DO32</f>
        <v>0</v>
      </c>
      <c r="DP74" s="53">
        <f>DP32</f>
        <v>0</v>
      </c>
      <c r="DQ74" s="54">
        <f>DQ32</f>
        <v>0</v>
      </c>
      <c r="DS74" s="93" t="s">
        <v>236</v>
      </c>
      <c r="DT74" s="48"/>
      <c r="DU74" s="48"/>
      <c r="DV74" s="52">
        <f>DV32</f>
        <v>0</v>
      </c>
      <c r="DW74" s="53">
        <f>DW32</f>
        <v>0</v>
      </c>
      <c r="DX74" s="53">
        <f>DX32</f>
        <v>0</v>
      </c>
      <c r="DY74" s="54">
        <f>DY32</f>
        <v>0</v>
      </c>
      <c r="EA74" s="93" t="s">
        <v>236</v>
      </c>
      <c r="EB74" s="48"/>
      <c r="EC74" s="48"/>
      <c r="ED74" s="52">
        <f>ED32</f>
        <v>0</v>
      </c>
      <c r="EE74" s="53">
        <f>EE32</f>
        <v>0</v>
      </c>
      <c r="EF74" s="53">
        <f>EF32</f>
        <v>0</v>
      </c>
      <c r="EG74" s="54">
        <f>EG32</f>
        <v>0</v>
      </c>
      <c r="EI74" s="93" t="s">
        <v>236</v>
      </c>
      <c r="EJ74" s="48"/>
      <c r="EK74" s="48"/>
      <c r="EL74" s="52">
        <f>EL32</f>
        <v>0</v>
      </c>
      <c r="EM74" s="53">
        <f>EM32</f>
        <v>0</v>
      </c>
      <c r="EN74" s="53">
        <f>EN32</f>
        <v>0</v>
      </c>
      <c r="EO74" s="54">
        <f>EO32</f>
        <v>0</v>
      </c>
      <c r="EQ74" s="93" t="s">
        <v>236</v>
      </c>
      <c r="ER74" s="48"/>
      <c r="ES74" s="48"/>
      <c r="ET74" s="52">
        <f>ET32</f>
        <v>0</v>
      </c>
      <c r="EU74" s="53">
        <f>EU32</f>
        <v>0</v>
      </c>
      <c r="EV74" s="53">
        <f>EV32</f>
        <v>0</v>
      </c>
      <c r="EW74" s="54">
        <f>EW32</f>
        <v>0</v>
      </c>
      <c r="EY74" s="93" t="s">
        <v>236</v>
      </c>
      <c r="EZ74" s="48"/>
      <c r="FA74" s="48"/>
      <c r="FB74" s="52">
        <f>FB32</f>
        <v>0</v>
      </c>
      <c r="FC74" s="53">
        <f>FC32</f>
        <v>0</v>
      </c>
      <c r="FD74" s="53">
        <f>FD32</f>
        <v>0</v>
      </c>
      <c r="FE74" s="54">
        <f>FE32</f>
        <v>0</v>
      </c>
    </row>
    <row r="75" spans="1:161" ht="16.5" customHeight="1" x14ac:dyDescent="0.15">
      <c r="C75" s="94" t="s">
        <v>238</v>
      </c>
      <c r="D75" s="95"/>
      <c r="E75" s="89"/>
      <c r="F75" s="90">
        <f>F35</f>
        <v>0</v>
      </c>
      <c r="G75" s="91">
        <f>G35</f>
        <v>0</v>
      </c>
      <c r="H75" s="91">
        <f>H35</f>
        <v>0</v>
      </c>
      <c r="I75" s="92">
        <f>I35</f>
        <v>0</v>
      </c>
      <c r="K75" s="96" t="s">
        <v>238</v>
      </c>
      <c r="L75" s="47"/>
      <c r="M75" s="48"/>
      <c r="N75" s="52">
        <f>N35</f>
        <v>0</v>
      </c>
      <c r="O75" s="53">
        <f>O35</f>
        <v>0</v>
      </c>
      <c r="P75" s="53">
        <f>P35</f>
        <v>0</v>
      </c>
      <c r="Q75" s="54">
        <f>Q35</f>
        <v>0</v>
      </c>
      <c r="R75" s="40"/>
      <c r="S75" s="96" t="s">
        <v>238</v>
      </c>
      <c r="T75" s="47"/>
      <c r="U75" s="48"/>
      <c r="V75" s="52">
        <f>V35</f>
        <v>0</v>
      </c>
      <c r="W75" s="53">
        <f>W35</f>
        <v>0</v>
      </c>
      <c r="X75" s="53">
        <f>X35</f>
        <v>0</v>
      </c>
      <c r="Y75" s="54">
        <f>Y35</f>
        <v>0</v>
      </c>
      <c r="AA75" s="96" t="s">
        <v>238</v>
      </c>
      <c r="AB75" s="47"/>
      <c r="AC75" s="48"/>
      <c r="AD75" s="52">
        <f>AD35</f>
        <v>0</v>
      </c>
      <c r="AE75" s="52">
        <f>AE35</f>
        <v>0</v>
      </c>
      <c r="AF75" s="53">
        <f>AF35</f>
        <v>0</v>
      </c>
      <c r="AG75" s="54">
        <f>AG35</f>
        <v>0</v>
      </c>
      <c r="AI75" s="96" t="s">
        <v>238</v>
      </c>
      <c r="AJ75" s="47"/>
      <c r="AK75" s="48"/>
      <c r="AL75" s="52">
        <f>AL35</f>
        <v>0</v>
      </c>
      <c r="AM75" s="53">
        <f>AM35</f>
        <v>0</v>
      </c>
      <c r="AN75" s="53">
        <f>AN35</f>
        <v>0</v>
      </c>
      <c r="AO75" s="54">
        <f>AO35</f>
        <v>0</v>
      </c>
      <c r="AQ75" s="96" t="s">
        <v>238</v>
      </c>
      <c r="AR75" s="47"/>
      <c r="AS75" s="48"/>
      <c r="AT75" s="52">
        <f>AT35</f>
        <v>0</v>
      </c>
      <c r="AU75" s="53">
        <f>AU35</f>
        <v>0</v>
      </c>
      <c r="AV75" s="53">
        <f>AV35</f>
        <v>0</v>
      </c>
      <c r="AW75" s="54">
        <f>AW35</f>
        <v>0</v>
      </c>
      <c r="AY75" s="96" t="s">
        <v>238</v>
      </c>
      <c r="AZ75" s="47"/>
      <c r="BA75" s="48"/>
      <c r="BB75" s="52">
        <f>BB35</f>
        <v>0</v>
      </c>
      <c r="BC75" s="53">
        <f>BC35</f>
        <v>0</v>
      </c>
      <c r="BD75" s="53">
        <f>BD35</f>
        <v>0</v>
      </c>
      <c r="BE75" s="54">
        <f>BE35</f>
        <v>0</v>
      </c>
      <c r="BG75" s="96" t="s">
        <v>238</v>
      </c>
      <c r="BH75" s="47"/>
      <c r="BI75" s="48"/>
      <c r="BJ75" s="52">
        <f>BJ35</f>
        <v>0</v>
      </c>
      <c r="BK75" s="53">
        <f>BK35</f>
        <v>0</v>
      </c>
      <c r="BL75" s="53">
        <f>BL35</f>
        <v>0</v>
      </c>
      <c r="BM75" s="54">
        <f>BM35</f>
        <v>0</v>
      </c>
      <c r="BO75" s="96" t="s">
        <v>238</v>
      </c>
      <c r="BP75" s="47"/>
      <c r="BQ75" s="48"/>
      <c r="BR75" s="52">
        <f>BR35</f>
        <v>0</v>
      </c>
      <c r="BS75" s="53">
        <f>BS35</f>
        <v>0</v>
      </c>
      <c r="BT75" s="53">
        <f>BT35</f>
        <v>0</v>
      </c>
      <c r="BU75" s="54">
        <f>BU35</f>
        <v>0</v>
      </c>
      <c r="BW75" s="96" t="s">
        <v>238</v>
      </c>
      <c r="BX75" s="47"/>
      <c r="BY75" s="48"/>
      <c r="BZ75" s="52">
        <f>BZ35</f>
        <v>0</v>
      </c>
      <c r="CA75" s="53">
        <f>CA35</f>
        <v>0</v>
      </c>
      <c r="CB75" s="53">
        <f>CB35</f>
        <v>0</v>
      </c>
      <c r="CC75" s="54">
        <f>CC35</f>
        <v>0</v>
      </c>
      <c r="CE75" s="96" t="s">
        <v>238</v>
      </c>
      <c r="CF75" s="47"/>
      <c r="CG75" s="48"/>
      <c r="CH75" s="52">
        <f>CH35</f>
        <v>0</v>
      </c>
      <c r="CI75" s="53">
        <f>CI35</f>
        <v>0</v>
      </c>
      <c r="CJ75" s="53">
        <f>CJ35</f>
        <v>0</v>
      </c>
      <c r="CK75" s="54">
        <f>CK35</f>
        <v>0</v>
      </c>
      <c r="CM75" s="96" t="s">
        <v>238</v>
      </c>
      <c r="CN75" s="47"/>
      <c r="CO75" s="48"/>
      <c r="CP75" s="52">
        <f>CP35</f>
        <v>0</v>
      </c>
      <c r="CQ75" s="53">
        <f>CQ35</f>
        <v>0</v>
      </c>
      <c r="CR75" s="53">
        <f>CR35</f>
        <v>0</v>
      </c>
      <c r="CS75" s="54">
        <f>CS35</f>
        <v>0</v>
      </c>
      <c r="CU75" s="96" t="s">
        <v>238</v>
      </c>
      <c r="CV75" s="47"/>
      <c r="CW75" s="48"/>
      <c r="CX75" s="52">
        <f>CX35</f>
        <v>0</v>
      </c>
      <c r="CY75" s="53">
        <f>CY35</f>
        <v>0</v>
      </c>
      <c r="CZ75" s="53">
        <f>CZ35</f>
        <v>0</v>
      </c>
      <c r="DA75" s="54">
        <f>DA35</f>
        <v>0</v>
      </c>
      <c r="DC75" s="96" t="s">
        <v>238</v>
      </c>
      <c r="DD75" s="47"/>
      <c r="DE75" s="48"/>
      <c r="DF75" s="52">
        <f>DF35</f>
        <v>0</v>
      </c>
      <c r="DG75" s="53">
        <f>DG35</f>
        <v>0</v>
      </c>
      <c r="DH75" s="53">
        <f>DH35</f>
        <v>0</v>
      </c>
      <c r="DI75" s="54">
        <f>DI35</f>
        <v>0</v>
      </c>
      <c r="DK75" s="96" t="s">
        <v>238</v>
      </c>
      <c r="DL75" s="47"/>
      <c r="DM75" s="48"/>
      <c r="DN75" s="52">
        <f>DN35</f>
        <v>0</v>
      </c>
      <c r="DO75" s="53">
        <f>DO35</f>
        <v>0</v>
      </c>
      <c r="DP75" s="53">
        <f>DP35</f>
        <v>0</v>
      </c>
      <c r="DQ75" s="54">
        <f>DQ35</f>
        <v>0</v>
      </c>
      <c r="DS75" s="96" t="s">
        <v>238</v>
      </c>
      <c r="DT75" s="47"/>
      <c r="DU75" s="48"/>
      <c r="DV75" s="52">
        <f>DV35</f>
        <v>0</v>
      </c>
      <c r="DW75" s="53">
        <f>DW35</f>
        <v>0</v>
      </c>
      <c r="DX75" s="53">
        <f>DX35</f>
        <v>0</v>
      </c>
      <c r="DY75" s="54">
        <f>DY35</f>
        <v>0</v>
      </c>
      <c r="EA75" s="96" t="s">
        <v>238</v>
      </c>
      <c r="EB75" s="47"/>
      <c r="EC75" s="48"/>
      <c r="ED75" s="52">
        <f>ED35</f>
        <v>0</v>
      </c>
      <c r="EE75" s="53">
        <f>EE35</f>
        <v>0</v>
      </c>
      <c r="EF75" s="53">
        <f>EF35</f>
        <v>0</v>
      </c>
      <c r="EG75" s="54">
        <f>EG35</f>
        <v>0</v>
      </c>
      <c r="EI75" s="96" t="s">
        <v>238</v>
      </c>
      <c r="EJ75" s="47"/>
      <c r="EK75" s="48"/>
      <c r="EL75" s="52">
        <f>EL35</f>
        <v>0</v>
      </c>
      <c r="EM75" s="53">
        <f>EM35</f>
        <v>0</v>
      </c>
      <c r="EN75" s="53">
        <f>EN35</f>
        <v>0</v>
      </c>
      <c r="EO75" s="54">
        <f>EO35</f>
        <v>0</v>
      </c>
      <c r="EQ75" s="96" t="s">
        <v>238</v>
      </c>
      <c r="ER75" s="47"/>
      <c r="ES75" s="48"/>
      <c r="ET75" s="52">
        <f>ET35</f>
        <v>0</v>
      </c>
      <c r="EU75" s="53">
        <f>EU35</f>
        <v>0</v>
      </c>
      <c r="EV75" s="53">
        <f>EV35</f>
        <v>0</v>
      </c>
      <c r="EW75" s="54">
        <f>EW35</f>
        <v>0</v>
      </c>
      <c r="EY75" s="96" t="s">
        <v>238</v>
      </c>
      <c r="EZ75" s="47"/>
      <c r="FA75" s="48"/>
      <c r="FB75" s="52">
        <f>FB35</f>
        <v>0</v>
      </c>
      <c r="FC75" s="53">
        <f>FC35</f>
        <v>0</v>
      </c>
      <c r="FD75" s="53">
        <f>FD35</f>
        <v>0</v>
      </c>
      <c r="FE75" s="54">
        <f>FE35</f>
        <v>0</v>
      </c>
    </row>
    <row r="76" spans="1:161" ht="16.5" customHeight="1" x14ac:dyDescent="0.15">
      <c r="C76" s="88" t="s">
        <v>243</v>
      </c>
      <c r="D76" s="89"/>
      <c r="E76" s="89"/>
      <c r="F76" s="90">
        <f>F42</f>
        <v>0</v>
      </c>
      <c r="G76" s="91">
        <f>G42</f>
        <v>0</v>
      </c>
      <c r="H76" s="91">
        <f>H42</f>
        <v>0</v>
      </c>
      <c r="I76" s="92">
        <f>I42</f>
        <v>0</v>
      </c>
      <c r="K76" s="93" t="s">
        <v>243</v>
      </c>
      <c r="L76" s="48"/>
      <c r="M76" s="48"/>
      <c r="N76" s="52">
        <f>N42</f>
        <v>0</v>
      </c>
      <c r="O76" s="53">
        <f>O42</f>
        <v>0</v>
      </c>
      <c r="P76" s="53">
        <f>P42</f>
        <v>0</v>
      </c>
      <c r="Q76" s="54">
        <f>Q42</f>
        <v>0</v>
      </c>
      <c r="R76" s="40"/>
      <c r="S76" s="93" t="s">
        <v>243</v>
      </c>
      <c r="T76" s="48"/>
      <c r="U76" s="48"/>
      <c r="V76" s="52">
        <f>V42</f>
        <v>0</v>
      </c>
      <c r="W76" s="53">
        <f>W42</f>
        <v>0</v>
      </c>
      <c r="X76" s="53">
        <f>X42</f>
        <v>0</v>
      </c>
      <c r="Y76" s="54">
        <f>Y42</f>
        <v>0</v>
      </c>
      <c r="AA76" s="93" t="s">
        <v>243</v>
      </c>
      <c r="AB76" s="48"/>
      <c r="AC76" s="48"/>
      <c r="AD76" s="52">
        <f>AD42</f>
        <v>0</v>
      </c>
      <c r="AE76" s="52">
        <f>AE42</f>
        <v>0</v>
      </c>
      <c r="AF76" s="53">
        <f>AF42</f>
        <v>0</v>
      </c>
      <c r="AG76" s="54">
        <f>AG42</f>
        <v>0</v>
      </c>
      <c r="AI76" s="93" t="s">
        <v>243</v>
      </c>
      <c r="AJ76" s="48"/>
      <c r="AK76" s="48"/>
      <c r="AL76" s="52">
        <f>AL42</f>
        <v>0</v>
      </c>
      <c r="AM76" s="53">
        <f>AM42</f>
        <v>0</v>
      </c>
      <c r="AN76" s="53">
        <f>AN42</f>
        <v>0</v>
      </c>
      <c r="AO76" s="54">
        <f>AO42</f>
        <v>0</v>
      </c>
      <c r="AQ76" s="93" t="s">
        <v>243</v>
      </c>
      <c r="AR76" s="48"/>
      <c r="AS76" s="48"/>
      <c r="AT76" s="52">
        <f>AT42</f>
        <v>0</v>
      </c>
      <c r="AU76" s="53">
        <f>AU42</f>
        <v>0</v>
      </c>
      <c r="AV76" s="53">
        <f>AV42</f>
        <v>0</v>
      </c>
      <c r="AW76" s="54">
        <f>AW42</f>
        <v>0</v>
      </c>
      <c r="AY76" s="93" t="s">
        <v>243</v>
      </c>
      <c r="AZ76" s="48"/>
      <c r="BA76" s="48"/>
      <c r="BB76" s="52">
        <f>BB42</f>
        <v>0</v>
      </c>
      <c r="BC76" s="53">
        <f>BC42</f>
        <v>0</v>
      </c>
      <c r="BD76" s="53">
        <f>BD42</f>
        <v>0</v>
      </c>
      <c r="BE76" s="54">
        <f>BE42</f>
        <v>0</v>
      </c>
      <c r="BG76" s="93" t="s">
        <v>243</v>
      </c>
      <c r="BH76" s="48"/>
      <c r="BI76" s="48"/>
      <c r="BJ76" s="52">
        <f>BJ42</f>
        <v>0</v>
      </c>
      <c r="BK76" s="53">
        <f>BK42</f>
        <v>0</v>
      </c>
      <c r="BL76" s="53">
        <f>BL42</f>
        <v>0</v>
      </c>
      <c r="BM76" s="54">
        <f>BM42</f>
        <v>0</v>
      </c>
      <c r="BO76" s="93" t="s">
        <v>243</v>
      </c>
      <c r="BP76" s="48"/>
      <c r="BQ76" s="48"/>
      <c r="BR76" s="52">
        <f>BR42</f>
        <v>0</v>
      </c>
      <c r="BS76" s="53">
        <f>BS42</f>
        <v>0</v>
      </c>
      <c r="BT76" s="53">
        <f>BT42</f>
        <v>0</v>
      </c>
      <c r="BU76" s="54">
        <f>BU42</f>
        <v>0</v>
      </c>
      <c r="BW76" s="93" t="s">
        <v>243</v>
      </c>
      <c r="BX76" s="48"/>
      <c r="BY76" s="48"/>
      <c r="BZ76" s="52">
        <f>BZ42</f>
        <v>0</v>
      </c>
      <c r="CA76" s="53">
        <f>CA42</f>
        <v>0</v>
      </c>
      <c r="CB76" s="53">
        <f>CB42</f>
        <v>0</v>
      </c>
      <c r="CC76" s="54">
        <f>CC42</f>
        <v>0</v>
      </c>
      <c r="CE76" s="93" t="s">
        <v>243</v>
      </c>
      <c r="CF76" s="48"/>
      <c r="CG76" s="48"/>
      <c r="CH76" s="52">
        <f>CH42</f>
        <v>0</v>
      </c>
      <c r="CI76" s="53">
        <f>CI42</f>
        <v>0</v>
      </c>
      <c r="CJ76" s="53">
        <f>CJ42</f>
        <v>0</v>
      </c>
      <c r="CK76" s="54">
        <f>CK42</f>
        <v>0</v>
      </c>
      <c r="CM76" s="93" t="s">
        <v>243</v>
      </c>
      <c r="CN76" s="48"/>
      <c r="CO76" s="48"/>
      <c r="CP76" s="52">
        <f>CP42</f>
        <v>0</v>
      </c>
      <c r="CQ76" s="53">
        <f>CQ42</f>
        <v>0</v>
      </c>
      <c r="CR76" s="53">
        <f>CR42</f>
        <v>0</v>
      </c>
      <c r="CS76" s="54">
        <f>CS42</f>
        <v>0</v>
      </c>
      <c r="CU76" s="93" t="s">
        <v>243</v>
      </c>
      <c r="CV76" s="48"/>
      <c r="CW76" s="48"/>
      <c r="CX76" s="52">
        <f>CX42</f>
        <v>0</v>
      </c>
      <c r="CY76" s="53">
        <f>CY42</f>
        <v>0</v>
      </c>
      <c r="CZ76" s="53">
        <f>CZ42</f>
        <v>0</v>
      </c>
      <c r="DA76" s="54">
        <f>DA42</f>
        <v>0</v>
      </c>
      <c r="DC76" s="93" t="s">
        <v>243</v>
      </c>
      <c r="DD76" s="48"/>
      <c r="DE76" s="48"/>
      <c r="DF76" s="52">
        <f>DF42</f>
        <v>0</v>
      </c>
      <c r="DG76" s="53">
        <f>DG42</f>
        <v>0</v>
      </c>
      <c r="DH76" s="53">
        <f>DH42</f>
        <v>0</v>
      </c>
      <c r="DI76" s="54">
        <f>DI42</f>
        <v>0</v>
      </c>
      <c r="DK76" s="93" t="s">
        <v>243</v>
      </c>
      <c r="DL76" s="48"/>
      <c r="DM76" s="48"/>
      <c r="DN76" s="52">
        <f>DN42</f>
        <v>0</v>
      </c>
      <c r="DO76" s="53">
        <f>DO42</f>
        <v>0</v>
      </c>
      <c r="DP76" s="53">
        <f>DP42</f>
        <v>0</v>
      </c>
      <c r="DQ76" s="54">
        <f>DQ42</f>
        <v>0</v>
      </c>
      <c r="DS76" s="93" t="s">
        <v>243</v>
      </c>
      <c r="DT76" s="48"/>
      <c r="DU76" s="48"/>
      <c r="DV76" s="52">
        <f>DV42</f>
        <v>0</v>
      </c>
      <c r="DW76" s="53">
        <f>DW42</f>
        <v>0</v>
      </c>
      <c r="DX76" s="53">
        <f>DX42</f>
        <v>0</v>
      </c>
      <c r="DY76" s="54">
        <f>DY42</f>
        <v>0</v>
      </c>
      <c r="EA76" s="93" t="s">
        <v>243</v>
      </c>
      <c r="EB76" s="48"/>
      <c r="EC76" s="48"/>
      <c r="ED76" s="52">
        <f>ED42</f>
        <v>0</v>
      </c>
      <c r="EE76" s="53">
        <f>EE42</f>
        <v>0</v>
      </c>
      <c r="EF76" s="53">
        <f>EF42</f>
        <v>0</v>
      </c>
      <c r="EG76" s="54">
        <f>EG42</f>
        <v>0</v>
      </c>
      <c r="EI76" s="93" t="s">
        <v>243</v>
      </c>
      <c r="EJ76" s="48"/>
      <c r="EK76" s="48"/>
      <c r="EL76" s="52">
        <f>EL42</f>
        <v>0</v>
      </c>
      <c r="EM76" s="53">
        <f>EM42</f>
        <v>0</v>
      </c>
      <c r="EN76" s="53">
        <f>EN42</f>
        <v>0</v>
      </c>
      <c r="EO76" s="54">
        <f>EO42</f>
        <v>0</v>
      </c>
      <c r="EQ76" s="93" t="s">
        <v>243</v>
      </c>
      <c r="ER76" s="48"/>
      <c r="ES76" s="48"/>
      <c r="ET76" s="52">
        <f>ET42</f>
        <v>0</v>
      </c>
      <c r="EU76" s="53">
        <f>EU42</f>
        <v>0</v>
      </c>
      <c r="EV76" s="53">
        <f>EV42</f>
        <v>0</v>
      </c>
      <c r="EW76" s="54">
        <f>EW42</f>
        <v>0</v>
      </c>
      <c r="EY76" s="93" t="s">
        <v>243</v>
      </c>
      <c r="EZ76" s="48"/>
      <c r="FA76" s="48"/>
      <c r="FB76" s="52">
        <f>FB42</f>
        <v>0</v>
      </c>
      <c r="FC76" s="53">
        <f>FC42</f>
        <v>0</v>
      </c>
      <c r="FD76" s="53">
        <f>FD42</f>
        <v>0</v>
      </c>
      <c r="FE76" s="54">
        <f>FE42</f>
        <v>0</v>
      </c>
    </row>
    <row r="77" spans="1:161" ht="16.5" customHeight="1" x14ac:dyDescent="0.15">
      <c r="C77" s="88" t="s">
        <v>254</v>
      </c>
      <c r="D77" s="89"/>
      <c r="E77" s="89"/>
      <c r="F77" s="90">
        <f>F57</f>
        <v>1258551312</v>
      </c>
      <c r="G77" s="91">
        <f>G57</f>
        <v>113896869</v>
      </c>
      <c r="H77" s="91">
        <f>H57</f>
        <v>880065094</v>
      </c>
      <c r="I77" s="92">
        <f>I57</f>
        <v>378486218</v>
      </c>
      <c r="K77" s="93" t="s">
        <v>254</v>
      </c>
      <c r="L77" s="48"/>
      <c r="M77" s="48"/>
      <c r="N77" s="52">
        <f>N57</f>
        <v>0</v>
      </c>
      <c r="O77" s="53">
        <f>O57</f>
        <v>0</v>
      </c>
      <c r="P77" s="53">
        <f>P57</f>
        <v>0</v>
      </c>
      <c r="Q77" s="54">
        <f>Q57</f>
        <v>0</v>
      </c>
      <c r="R77" s="40"/>
      <c r="S77" s="93" t="s">
        <v>254</v>
      </c>
      <c r="T77" s="48"/>
      <c r="U77" s="48"/>
      <c r="V77" s="52">
        <f>V57</f>
        <v>0</v>
      </c>
      <c r="W77" s="53">
        <f>W57</f>
        <v>0</v>
      </c>
      <c r="X77" s="53">
        <f>X57</f>
        <v>0</v>
      </c>
      <c r="Y77" s="54">
        <f>Y57</f>
        <v>0</v>
      </c>
      <c r="AA77" s="93" t="s">
        <v>254</v>
      </c>
      <c r="AB77" s="48"/>
      <c r="AC77" s="48"/>
      <c r="AD77" s="52">
        <f>AD57</f>
        <v>0</v>
      </c>
      <c r="AE77" s="52">
        <f>AE57</f>
        <v>0</v>
      </c>
      <c r="AF77" s="53">
        <f>AF57</f>
        <v>0</v>
      </c>
      <c r="AG77" s="54">
        <f>AG57</f>
        <v>0</v>
      </c>
      <c r="AI77" s="93" t="s">
        <v>254</v>
      </c>
      <c r="AJ77" s="48"/>
      <c r="AK77" s="48"/>
      <c r="AL77" s="52">
        <f>AL57</f>
        <v>0</v>
      </c>
      <c r="AM77" s="53">
        <f>AM57</f>
        <v>0</v>
      </c>
      <c r="AN77" s="53">
        <f>AN57</f>
        <v>0</v>
      </c>
      <c r="AO77" s="54">
        <f>AO57</f>
        <v>0</v>
      </c>
      <c r="AQ77" s="93" t="s">
        <v>254</v>
      </c>
      <c r="AR77" s="48"/>
      <c r="AS77" s="48"/>
      <c r="AT77" s="52">
        <f>AT57</f>
        <v>0</v>
      </c>
      <c r="AU77" s="53">
        <f>AU57</f>
        <v>0</v>
      </c>
      <c r="AV77" s="53">
        <f>AV57</f>
        <v>0</v>
      </c>
      <c r="AW77" s="54">
        <f>AW57</f>
        <v>0</v>
      </c>
      <c r="AY77" s="93" t="s">
        <v>254</v>
      </c>
      <c r="AZ77" s="48"/>
      <c r="BA77" s="48"/>
      <c r="BB77" s="52">
        <f>BB57</f>
        <v>0</v>
      </c>
      <c r="BC77" s="53">
        <f>BC57</f>
        <v>0</v>
      </c>
      <c r="BD77" s="53">
        <f>BD57</f>
        <v>0</v>
      </c>
      <c r="BE77" s="54">
        <f>BE57</f>
        <v>0</v>
      </c>
      <c r="BG77" s="93" t="s">
        <v>254</v>
      </c>
      <c r="BH77" s="48"/>
      <c r="BI77" s="48"/>
      <c r="BJ77" s="52">
        <f>BJ57</f>
        <v>0</v>
      </c>
      <c r="BK77" s="53">
        <f>BK57</f>
        <v>0</v>
      </c>
      <c r="BL77" s="53">
        <f>BL57</f>
        <v>0</v>
      </c>
      <c r="BM77" s="54">
        <f>BM57</f>
        <v>0</v>
      </c>
      <c r="BO77" s="93" t="s">
        <v>254</v>
      </c>
      <c r="BP77" s="48"/>
      <c r="BQ77" s="48"/>
      <c r="BR77" s="52">
        <f>BR57</f>
        <v>0</v>
      </c>
      <c r="BS77" s="53">
        <f>BS57</f>
        <v>0</v>
      </c>
      <c r="BT77" s="53">
        <f>BT57</f>
        <v>0</v>
      </c>
      <c r="BU77" s="54">
        <f>BU57</f>
        <v>0</v>
      </c>
      <c r="BW77" s="93" t="s">
        <v>254</v>
      </c>
      <c r="BX77" s="48"/>
      <c r="BY77" s="48"/>
      <c r="BZ77" s="52">
        <f>BZ57</f>
        <v>0</v>
      </c>
      <c r="CA77" s="53">
        <f>CA57</f>
        <v>0</v>
      </c>
      <c r="CB77" s="53">
        <f>CB57</f>
        <v>0</v>
      </c>
      <c r="CC77" s="54">
        <f>CC57</f>
        <v>0</v>
      </c>
      <c r="CE77" s="93" t="s">
        <v>254</v>
      </c>
      <c r="CF77" s="48"/>
      <c r="CG77" s="48"/>
      <c r="CH77" s="52">
        <f>CH57</f>
        <v>0</v>
      </c>
      <c r="CI77" s="53">
        <f>CI57</f>
        <v>0</v>
      </c>
      <c r="CJ77" s="53">
        <f>CJ57</f>
        <v>0</v>
      </c>
      <c r="CK77" s="54">
        <f>CK57</f>
        <v>0</v>
      </c>
      <c r="CM77" s="93" t="s">
        <v>254</v>
      </c>
      <c r="CN77" s="48"/>
      <c r="CO77" s="48"/>
      <c r="CP77" s="52">
        <f>CP57</f>
        <v>0</v>
      </c>
      <c r="CQ77" s="53">
        <f>CQ57</f>
        <v>0</v>
      </c>
      <c r="CR77" s="53">
        <f>CR57</f>
        <v>0</v>
      </c>
      <c r="CS77" s="54">
        <f>CS57</f>
        <v>0</v>
      </c>
      <c r="CU77" s="93" t="s">
        <v>254</v>
      </c>
      <c r="CV77" s="48"/>
      <c r="CW77" s="48"/>
      <c r="CX77" s="52">
        <f>CX57</f>
        <v>0</v>
      </c>
      <c r="CY77" s="53">
        <f>CY57</f>
        <v>0</v>
      </c>
      <c r="CZ77" s="53">
        <f>CZ57</f>
        <v>0</v>
      </c>
      <c r="DA77" s="54">
        <f>DA57</f>
        <v>0</v>
      </c>
      <c r="DC77" s="93" t="s">
        <v>254</v>
      </c>
      <c r="DD77" s="48"/>
      <c r="DE77" s="48"/>
      <c r="DF77" s="52">
        <f>DF57</f>
        <v>0</v>
      </c>
      <c r="DG77" s="53">
        <f>DG57</f>
        <v>0</v>
      </c>
      <c r="DH77" s="53">
        <f>DH57</f>
        <v>0</v>
      </c>
      <c r="DI77" s="54">
        <f>DI57</f>
        <v>0</v>
      </c>
      <c r="DK77" s="93" t="s">
        <v>254</v>
      </c>
      <c r="DL77" s="48"/>
      <c r="DM77" s="48"/>
      <c r="DN77" s="52">
        <f>DN57</f>
        <v>0</v>
      </c>
      <c r="DO77" s="53">
        <f>DO57</f>
        <v>0</v>
      </c>
      <c r="DP77" s="53">
        <f>DP57</f>
        <v>0</v>
      </c>
      <c r="DQ77" s="54">
        <f>DQ57</f>
        <v>0</v>
      </c>
      <c r="DS77" s="93" t="s">
        <v>254</v>
      </c>
      <c r="DT77" s="48"/>
      <c r="DU77" s="48"/>
      <c r="DV77" s="52">
        <f>DV57</f>
        <v>0</v>
      </c>
      <c r="DW77" s="53">
        <f>DW57</f>
        <v>0</v>
      </c>
      <c r="DX77" s="53">
        <f>DX57</f>
        <v>0</v>
      </c>
      <c r="DY77" s="54">
        <f>DY57</f>
        <v>0</v>
      </c>
      <c r="EA77" s="93" t="s">
        <v>254</v>
      </c>
      <c r="EB77" s="48"/>
      <c r="EC77" s="48"/>
      <c r="ED77" s="52">
        <f>ED57</f>
        <v>0</v>
      </c>
      <c r="EE77" s="53">
        <f>EE57</f>
        <v>0</v>
      </c>
      <c r="EF77" s="53">
        <f>EF57</f>
        <v>0</v>
      </c>
      <c r="EG77" s="54">
        <f>EG57</f>
        <v>0</v>
      </c>
      <c r="EI77" s="93" t="s">
        <v>254</v>
      </c>
      <c r="EJ77" s="48"/>
      <c r="EK77" s="48"/>
      <c r="EL77" s="52">
        <f>EL57</f>
        <v>0</v>
      </c>
      <c r="EM77" s="53">
        <f>EM57</f>
        <v>0</v>
      </c>
      <c r="EN77" s="53">
        <f>EN57</f>
        <v>0</v>
      </c>
      <c r="EO77" s="54">
        <f>EO57</f>
        <v>0</v>
      </c>
      <c r="EQ77" s="93" t="s">
        <v>254</v>
      </c>
      <c r="ER77" s="48"/>
      <c r="ES77" s="48"/>
      <c r="ET77" s="52">
        <f>ET57</f>
        <v>0</v>
      </c>
      <c r="EU77" s="53">
        <f>EU57</f>
        <v>0</v>
      </c>
      <c r="EV77" s="53">
        <f>EV57</f>
        <v>0</v>
      </c>
      <c r="EW77" s="54">
        <f>EW57</f>
        <v>0</v>
      </c>
      <c r="EY77" s="93" t="s">
        <v>254</v>
      </c>
      <c r="EZ77" s="48"/>
      <c r="FA77" s="48"/>
      <c r="FB77" s="52">
        <f>FB57</f>
        <v>0</v>
      </c>
      <c r="FC77" s="53">
        <f>FC57</f>
        <v>0</v>
      </c>
      <c r="FD77" s="53">
        <f>FD57</f>
        <v>0</v>
      </c>
      <c r="FE77" s="54">
        <f>FE57</f>
        <v>0</v>
      </c>
    </row>
    <row r="78" spans="1:161" ht="16.5" customHeight="1" thickBot="1" x14ac:dyDescent="0.2">
      <c r="C78" s="97" t="s">
        <v>256</v>
      </c>
      <c r="D78" s="98"/>
      <c r="E78" s="98"/>
      <c r="F78" s="99">
        <f>F60</f>
        <v>0</v>
      </c>
      <c r="G78" s="100">
        <f>G60</f>
        <v>0</v>
      </c>
      <c r="H78" s="100">
        <f>H60</f>
        <v>0</v>
      </c>
      <c r="I78" s="101">
        <f>I60</f>
        <v>0</v>
      </c>
      <c r="K78" s="102" t="s">
        <v>256</v>
      </c>
      <c r="L78" s="57"/>
      <c r="M78" s="57"/>
      <c r="N78" s="103">
        <f>N60</f>
        <v>0</v>
      </c>
      <c r="O78" s="104">
        <f>O60</f>
        <v>0</v>
      </c>
      <c r="P78" s="104">
        <f>P60</f>
        <v>0</v>
      </c>
      <c r="Q78" s="105">
        <f>Q60</f>
        <v>0</v>
      </c>
      <c r="R78" s="40"/>
      <c r="S78" s="102" t="s">
        <v>256</v>
      </c>
      <c r="T78" s="57"/>
      <c r="U78" s="57"/>
      <c r="V78" s="103">
        <f>V60</f>
        <v>0</v>
      </c>
      <c r="W78" s="104">
        <f>W60</f>
        <v>0</v>
      </c>
      <c r="X78" s="104">
        <f>X60</f>
        <v>0</v>
      </c>
      <c r="Y78" s="105">
        <f>Y60</f>
        <v>0</v>
      </c>
      <c r="AA78" s="102" t="s">
        <v>256</v>
      </c>
      <c r="AB78" s="57"/>
      <c r="AC78" s="57"/>
      <c r="AD78" s="103">
        <f>AD60</f>
        <v>0</v>
      </c>
      <c r="AE78" s="103">
        <f>AE60</f>
        <v>0</v>
      </c>
      <c r="AF78" s="104">
        <f>AF60</f>
        <v>0</v>
      </c>
      <c r="AG78" s="105">
        <f>AG60</f>
        <v>0</v>
      </c>
      <c r="AI78" s="102" t="s">
        <v>256</v>
      </c>
      <c r="AJ78" s="57"/>
      <c r="AK78" s="57"/>
      <c r="AL78" s="103">
        <f>AL60</f>
        <v>0</v>
      </c>
      <c r="AM78" s="104">
        <f>AM60</f>
        <v>0</v>
      </c>
      <c r="AN78" s="104">
        <f>AN60</f>
        <v>0</v>
      </c>
      <c r="AO78" s="105">
        <f>AO60</f>
        <v>0</v>
      </c>
      <c r="AQ78" s="102" t="s">
        <v>256</v>
      </c>
      <c r="AR78" s="57"/>
      <c r="AS78" s="57"/>
      <c r="AT78" s="103">
        <f>AT60</f>
        <v>0</v>
      </c>
      <c r="AU78" s="104">
        <f>AU60</f>
        <v>0</v>
      </c>
      <c r="AV78" s="104">
        <f>AV60</f>
        <v>0</v>
      </c>
      <c r="AW78" s="105">
        <f>AW60</f>
        <v>0</v>
      </c>
      <c r="AY78" s="102" t="s">
        <v>256</v>
      </c>
      <c r="AZ78" s="57"/>
      <c r="BA78" s="57"/>
      <c r="BB78" s="103">
        <f>BB60</f>
        <v>0</v>
      </c>
      <c r="BC78" s="104">
        <f>BC60</f>
        <v>0</v>
      </c>
      <c r="BD78" s="104">
        <f>BD60</f>
        <v>0</v>
      </c>
      <c r="BE78" s="105">
        <f>BE60</f>
        <v>0</v>
      </c>
      <c r="BG78" s="102" t="s">
        <v>256</v>
      </c>
      <c r="BH78" s="57"/>
      <c r="BI78" s="57"/>
      <c r="BJ78" s="103">
        <f>BJ60</f>
        <v>0</v>
      </c>
      <c r="BK78" s="104">
        <f>BK60</f>
        <v>0</v>
      </c>
      <c r="BL78" s="104">
        <f>BL60</f>
        <v>0</v>
      </c>
      <c r="BM78" s="105">
        <f>BM60</f>
        <v>0</v>
      </c>
      <c r="BO78" s="102" t="s">
        <v>256</v>
      </c>
      <c r="BP78" s="57"/>
      <c r="BQ78" s="57"/>
      <c r="BR78" s="103">
        <f>BR60</f>
        <v>0</v>
      </c>
      <c r="BS78" s="104">
        <f>BS60</f>
        <v>0</v>
      </c>
      <c r="BT78" s="104">
        <f>BT60</f>
        <v>0</v>
      </c>
      <c r="BU78" s="105">
        <f>BU60</f>
        <v>0</v>
      </c>
      <c r="BW78" s="102" t="s">
        <v>256</v>
      </c>
      <c r="BX78" s="57"/>
      <c r="BY78" s="57"/>
      <c r="BZ78" s="103">
        <f>BZ60</f>
        <v>0</v>
      </c>
      <c r="CA78" s="104">
        <f>CA60</f>
        <v>0</v>
      </c>
      <c r="CB78" s="104">
        <f>CB60</f>
        <v>0</v>
      </c>
      <c r="CC78" s="105">
        <f>CC60</f>
        <v>0</v>
      </c>
      <c r="CE78" s="102" t="s">
        <v>256</v>
      </c>
      <c r="CF78" s="57"/>
      <c r="CG78" s="57"/>
      <c r="CH78" s="103">
        <f>CH60</f>
        <v>0</v>
      </c>
      <c r="CI78" s="104">
        <f>CI60</f>
        <v>0</v>
      </c>
      <c r="CJ78" s="104">
        <f>CJ60</f>
        <v>0</v>
      </c>
      <c r="CK78" s="105">
        <f>CK60</f>
        <v>0</v>
      </c>
      <c r="CM78" s="102" t="s">
        <v>256</v>
      </c>
      <c r="CN78" s="57"/>
      <c r="CO78" s="57"/>
      <c r="CP78" s="103">
        <f>CP60</f>
        <v>0</v>
      </c>
      <c r="CQ78" s="104">
        <f>CQ60</f>
        <v>0</v>
      </c>
      <c r="CR78" s="104">
        <f>CR60</f>
        <v>0</v>
      </c>
      <c r="CS78" s="105">
        <f>CS60</f>
        <v>0</v>
      </c>
      <c r="CU78" s="102" t="s">
        <v>256</v>
      </c>
      <c r="CV78" s="57"/>
      <c r="CW78" s="57"/>
      <c r="CX78" s="103">
        <f>CX60</f>
        <v>0</v>
      </c>
      <c r="CY78" s="104">
        <f>CY60</f>
        <v>0</v>
      </c>
      <c r="CZ78" s="104">
        <f>CZ60</f>
        <v>0</v>
      </c>
      <c r="DA78" s="105">
        <f>DA60</f>
        <v>0</v>
      </c>
      <c r="DC78" s="102" t="s">
        <v>256</v>
      </c>
      <c r="DD78" s="57"/>
      <c r="DE78" s="57"/>
      <c r="DF78" s="103">
        <f>DF60</f>
        <v>0</v>
      </c>
      <c r="DG78" s="104">
        <f>DG60</f>
        <v>0</v>
      </c>
      <c r="DH78" s="104">
        <f>DH60</f>
        <v>0</v>
      </c>
      <c r="DI78" s="105">
        <f>DI60</f>
        <v>0</v>
      </c>
      <c r="DK78" s="102" t="s">
        <v>256</v>
      </c>
      <c r="DL78" s="57"/>
      <c r="DM78" s="57"/>
      <c r="DN78" s="103">
        <f>DN60</f>
        <v>0</v>
      </c>
      <c r="DO78" s="104">
        <f>DO60</f>
        <v>0</v>
      </c>
      <c r="DP78" s="104">
        <f>DP60</f>
        <v>0</v>
      </c>
      <c r="DQ78" s="105">
        <f>DQ60</f>
        <v>0</v>
      </c>
      <c r="DS78" s="102" t="s">
        <v>256</v>
      </c>
      <c r="DT78" s="57"/>
      <c r="DU78" s="57"/>
      <c r="DV78" s="103">
        <f>DV60</f>
        <v>0</v>
      </c>
      <c r="DW78" s="104">
        <f>DW60</f>
        <v>0</v>
      </c>
      <c r="DX78" s="104">
        <f>DX60</f>
        <v>0</v>
      </c>
      <c r="DY78" s="105">
        <f>DY60</f>
        <v>0</v>
      </c>
      <c r="EA78" s="102" t="s">
        <v>256</v>
      </c>
      <c r="EB78" s="57"/>
      <c r="EC78" s="57"/>
      <c r="ED78" s="103">
        <f>ED60</f>
        <v>0</v>
      </c>
      <c r="EE78" s="104">
        <f>EE60</f>
        <v>0</v>
      </c>
      <c r="EF78" s="104">
        <f>EF60</f>
        <v>0</v>
      </c>
      <c r="EG78" s="105">
        <f>EG60</f>
        <v>0</v>
      </c>
      <c r="EI78" s="102" t="s">
        <v>256</v>
      </c>
      <c r="EJ78" s="57"/>
      <c r="EK78" s="57"/>
      <c r="EL78" s="103">
        <f>EL60</f>
        <v>0</v>
      </c>
      <c r="EM78" s="104">
        <f>EM60</f>
        <v>0</v>
      </c>
      <c r="EN78" s="104">
        <f>EN60</f>
        <v>0</v>
      </c>
      <c r="EO78" s="105">
        <f>EO60</f>
        <v>0</v>
      </c>
      <c r="EQ78" s="102" t="s">
        <v>256</v>
      </c>
      <c r="ER78" s="57"/>
      <c r="ES78" s="57"/>
      <c r="ET78" s="103">
        <f>ET60</f>
        <v>0</v>
      </c>
      <c r="EU78" s="104">
        <f>EU60</f>
        <v>0</v>
      </c>
      <c r="EV78" s="104">
        <f>EV60</f>
        <v>0</v>
      </c>
      <c r="EW78" s="105">
        <f>EW60</f>
        <v>0</v>
      </c>
      <c r="EY78" s="102" t="s">
        <v>256</v>
      </c>
      <c r="EZ78" s="57"/>
      <c r="FA78" s="57"/>
      <c r="FB78" s="103">
        <f>FB60</f>
        <v>0</v>
      </c>
      <c r="FC78" s="104">
        <f>FC60</f>
        <v>0</v>
      </c>
      <c r="FD78" s="104">
        <f>FD60</f>
        <v>0</v>
      </c>
      <c r="FE78" s="105">
        <f>FE60</f>
        <v>0</v>
      </c>
    </row>
    <row r="79" spans="1:161" ht="16.5" customHeight="1" thickBot="1" x14ac:dyDescent="0.2">
      <c r="C79" s="106" t="s">
        <v>57</v>
      </c>
      <c r="D79" s="107"/>
      <c r="E79" s="108"/>
      <c r="F79" s="109">
        <f>F63</f>
        <v>1258551312</v>
      </c>
      <c r="G79" s="110">
        <f>G63</f>
        <v>113896869</v>
      </c>
      <c r="H79" s="110">
        <f>H63</f>
        <v>880065094</v>
      </c>
      <c r="I79" s="111">
        <f>I63</f>
        <v>378486218</v>
      </c>
      <c r="K79" s="112" t="s">
        <v>57</v>
      </c>
      <c r="L79" s="113"/>
      <c r="M79" s="114"/>
      <c r="N79" s="79">
        <f>N63</f>
        <v>0</v>
      </c>
      <c r="O79" s="115">
        <f>O63</f>
        <v>0</v>
      </c>
      <c r="P79" s="115">
        <f>P63</f>
        <v>0</v>
      </c>
      <c r="Q79" s="116">
        <f>Q63</f>
        <v>0</v>
      </c>
      <c r="R79" s="40"/>
      <c r="S79" s="112" t="s">
        <v>57</v>
      </c>
      <c r="T79" s="113"/>
      <c r="U79" s="114"/>
      <c r="V79" s="79">
        <f>V63</f>
        <v>0</v>
      </c>
      <c r="W79" s="115">
        <f>W63</f>
        <v>0</v>
      </c>
      <c r="X79" s="115">
        <f>X63</f>
        <v>0</v>
      </c>
      <c r="Y79" s="116">
        <f>Y63</f>
        <v>0</v>
      </c>
      <c r="AA79" s="112" t="s">
        <v>57</v>
      </c>
      <c r="AB79" s="113"/>
      <c r="AC79" s="114"/>
      <c r="AD79" s="79">
        <f>AD63</f>
        <v>0</v>
      </c>
      <c r="AE79" s="79">
        <f>AE63</f>
        <v>0</v>
      </c>
      <c r="AF79" s="115">
        <f>AF63</f>
        <v>0</v>
      </c>
      <c r="AG79" s="116">
        <f>AG63</f>
        <v>0</v>
      </c>
      <c r="AI79" s="112" t="s">
        <v>57</v>
      </c>
      <c r="AJ79" s="113"/>
      <c r="AK79" s="114"/>
      <c r="AL79" s="79">
        <f>AL63</f>
        <v>0</v>
      </c>
      <c r="AM79" s="115">
        <f>AM63</f>
        <v>0</v>
      </c>
      <c r="AN79" s="115">
        <f>AN63</f>
        <v>0</v>
      </c>
      <c r="AO79" s="116">
        <f>AO63</f>
        <v>0</v>
      </c>
      <c r="AQ79" s="112" t="s">
        <v>57</v>
      </c>
      <c r="AR79" s="113"/>
      <c r="AS79" s="114"/>
      <c r="AT79" s="79">
        <f>AT63</f>
        <v>0</v>
      </c>
      <c r="AU79" s="115">
        <f>AU63</f>
        <v>0</v>
      </c>
      <c r="AV79" s="115">
        <f>AV63</f>
        <v>0</v>
      </c>
      <c r="AW79" s="116">
        <f>AW63</f>
        <v>0</v>
      </c>
      <c r="AY79" s="112" t="s">
        <v>57</v>
      </c>
      <c r="AZ79" s="113"/>
      <c r="BA79" s="114"/>
      <c r="BB79" s="79">
        <f>BB63</f>
        <v>0</v>
      </c>
      <c r="BC79" s="115">
        <f>BC63</f>
        <v>0</v>
      </c>
      <c r="BD79" s="115">
        <f>BD63</f>
        <v>0</v>
      </c>
      <c r="BE79" s="116">
        <f>BE63</f>
        <v>0</v>
      </c>
      <c r="BG79" s="112" t="s">
        <v>57</v>
      </c>
      <c r="BH79" s="113"/>
      <c r="BI79" s="114"/>
      <c r="BJ79" s="79">
        <f>BJ63</f>
        <v>0</v>
      </c>
      <c r="BK79" s="115">
        <f>BK63</f>
        <v>0</v>
      </c>
      <c r="BL79" s="115">
        <f>BL63</f>
        <v>0</v>
      </c>
      <c r="BM79" s="116">
        <f>BM63</f>
        <v>0</v>
      </c>
      <c r="BO79" s="112" t="s">
        <v>57</v>
      </c>
      <c r="BP79" s="113"/>
      <c r="BQ79" s="114"/>
      <c r="BR79" s="79">
        <f>BR63</f>
        <v>0</v>
      </c>
      <c r="BS79" s="115">
        <f>BS63</f>
        <v>0</v>
      </c>
      <c r="BT79" s="115">
        <f>BT63</f>
        <v>0</v>
      </c>
      <c r="BU79" s="116">
        <f>BU63</f>
        <v>0</v>
      </c>
      <c r="BW79" s="112" t="s">
        <v>57</v>
      </c>
      <c r="BX79" s="113"/>
      <c r="BY79" s="114"/>
      <c r="BZ79" s="79">
        <f>BZ63</f>
        <v>0</v>
      </c>
      <c r="CA79" s="115">
        <f>CA63</f>
        <v>0</v>
      </c>
      <c r="CB79" s="115">
        <f>CB63</f>
        <v>0</v>
      </c>
      <c r="CC79" s="116">
        <f>CC63</f>
        <v>0</v>
      </c>
      <c r="CE79" s="112" t="s">
        <v>57</v>
      </c>
      <c r="CF79" s="113"/>
      <c r="CG79" s="114"/>
      <c r="CH79" s="79">
        <f>CH63</f>
        <v>0</v>
      </c>
      <c r="CI79" s="115">
        <f>CI63</f>
        <v>0</v>
      </c>
      <c r="CJ79" s="115">
        <f>CJ63</f>
        <v>0</v>
      </c>
      <c r="CK79" s="116">
        <f>CK63</f>
        <v>0</v>
      </c>
      <c r="CM79" s="112" t="s">
        <v>57</v>
      </c>
      <c r="CN79" s="113"/>
      <c r="CO79" s="114"/>
      <c r="CP79" s="79">
        <f>CP63</f>
        <v>0</v>
      </c>
      <c r="CQ79" s="115">
        <f>CQ63</f>
        <v>0</v>
      </c>
      <c r="CR79" s="115">
        <f>CR63</f>
        <v>0</v>
      </c>
      <c r="CS79" s="116">
        <f>CS63</f>
        <v>0</v>
      </c>
      <c r="CU79" s="112" t="s">
        <v>57</v>
      </c>
      <c r="CV79" s="113"/>
      <c r="CW79" s="114"/>
      <c r="CX79" s="79">
        <f>CX63</f>
        <v>0</v>
      </c>
      <c r="CY79" s="115">
        <f>CY63</f>
        <v>0</v>
      </c>
      <c r="CZ79" s="115">
        <f>CZ63</f>
        <v>0</v>
      </c>
      <c r="DA79" s="116">
        <f>DA63</f>
        <v>0</v>
      </c>
      <c r="DC79" s="112" t="s">
        <v>57</v>
      </c>
      <c r="DD79" s="113"/>
      <c r="DE79" s="114"/>
      <c r="DF79" s="79">
        <f>DF63</f>
        <v>0</v>
      </c>
      <c r="DG79" s="115">
        <f>DG63</f>
        <v>0</v>
      </c>
      <c r="DH79" s="115">
        <f>DH63</f>
        <v>0</v>
      </c>
      <c r="DI79" s="116">
        <f>DI63</f>
        <v>0</v>
      </c>
      <c r="DK79" s="112" t="s">
        <v>57</v>
      </c>
      <c r="DL79" s="113"/>
      <c r="DM79" s="114"/>
      <c r="DN79" s="79">
        <f>DN63</f>
        <v>0</v>
      </c>
      <c r="DO79" s="115">
        <f>DO63</f>
        <v>0</v>
      </c>
      <c r="DP79" s="115">
        <f>DP63</f>
        <v>0</v>
      </c>
      <c r="DQ79" s="116">
        <f>DQ63</f>
        <v>0</v>
      </c>
      <c r="DS79" s="112" t="s">
        <v>57</v>
      </c>
      <c r="DT79" s="113"/>
      <c r="DU79" s="114"/>
      <c r="DV79" s="79">
        <f>DV63</f>
        <v>0</v>
      </c>
      <c r="DW79" s="115">
        <f>DW63</f>
        <v>0</v>
      </c>
      <c r="DX79" s="115">
        <f>DX63</f>
        <v>0</v>
      </c>
      <c r="DY79" s="116">
        <f>DY63</f>
        <v>0</v>
      </c>
      <c r="EA79" s="112" t="s">
        <v>57</v>
      </c>
      <c r="EB79" s="113"/>
      <c r="EC79" s="114"/>
      <c r="ED79" s="79">
        <f>ED63</f>
        <v>0</v>
      </c>
      <c r="EE79" s="115">
        <f>EE63</f>
        <v>0</v>
      </c>
      <c r="EF79" s="115">
        <f>EF63</f>
        <v>0</v>
      </c>
      <c r="EG79" s="116">
        <f>EG63</f>
        <v>0</v>
      </c>
      <c r="EI79" s="112" t="s">
        <v>57</v>
      </c>
      <c r="EJ79" s="113"/>
      <c r="EK79" s="114"/>
      <c r="EL79" s="79">
        <f>EL63</f>
        <v>0</v>
      </c>
      <c r="EM79" s="115">
        <f>EM63</f>
        <v>0</v>
      </c>
      <c r="EN79" s="115">
        <f>EN63</f>
        <v>0</v>
      </c>
      <c r="EO79" s="116">
        <f>EO63</f>
        <v>0</v>
      </c>
      <c r="EQ79" s="112" t="s">
        <v>57</v>
      </c>
      <c r="ER79" s="113"/>
      <c r="ES79" s="114"/>
      <c r="ET79" s="79">
        <f>ET63</f>
        <v>0</v>
      </c>
      <c r="EU79" s="115">
        <f>EU63</f>
        <v>0</v>
      </c>
      <c r="EV79" s="115">
        <f>EV63</f>
        <v>0</v>
      </c>
      <c r="EW79" s="116">
        <f>EW63</f>
        <v>0</v>
      </c>
      <c r="EY79" s="112" t="s">
        <v>57</v>
      </c>
      <c r="EZ79" s="113"/>
      <c r="FA79" s="114"/>
      <c r="FB79" s="79">
        <f>FB63</f>
        <v>0</v>
      </c>
      <c r="FC79" s="115">
        <f>FC63</f>
        <v>0</v>
      </c>
      <c r="FD79" s="115">
        <f>FD63</f>
        <v>0</v>
      </c>
      <c r="FE79" s="116">
        <f>FE63</f>
        <v>0</v>
      </c>
    </row>
    <row r="80" spans="1:161" ht="14.25" thickBot="1" x14ac:dyDescent="0.2"/>
    <row r="81" spans="1:161" ht="15.75" customHeight="1" thickBot="1" x14ac:dyDescent="0.2">
      <c r="C81" s="80" t="s">
        <v>258</v>
      </c>
      <c r="D81" s="81"/>
      <c r="E81" s="81"/>
      <c r="F81" s="79">
        <f>F65</f>
        <v>0</v>
      </c>
      <c r="G81" s="115">
        <f>G65</f>
        <v>0</v>
      </c>
      <c r="H81" s="115">
        <f>H65</f>
        <v>0</v>
      </c>
      <c r="I81" s="116">
        <f>I65</f>
        <v>0</v>
      </c>
      <c r="K81" s="80" t="s">
        <v>258</v>
      </c>
      <c r="L81" s="81"/>
      <c r="M81" s="81"/>
      <c r="N81" s="79">
        <f>N65</f>
        <v>0</v>
      </c>
      <c r="O81" s="115">
        <f>O65</f>
        <v>0</v>
      </c>
      <c r="P81" s="115">
        <f>P65</f>
        <v>0</v>
      </c>
      <c r="Q81" s="116">
        <f>Q65</f>
        <v>0</v>
      </c>
      <c r="R81" s="40"/>
      <c r="S81" s="80" t="s">
        <v>258</v>
      </c>
      <c r="T81" s="81"/>
      <c r="U81" s="81"/>
      <c r="V81" s="79">
        <f>V65</f>
        <v>0</v>
      </c>
      <c r="W81" s="115">
        <f>W65</f>
        <v>0</v>
      </c>
      <c r="X81" s="115">
        <f>X65</f>
        <v>0</v>
      </c>
      <c r="Y81" s="116">
        <f>Y65</f>
        <v>0</v>
      </c>
      <c r="AA81" s="80" t="s">
        <v>258</v>
      </c>
      <c r="AB81" s="81"/>
      <c r="AC81" s="81"/>
      <c r="AD81" s="79">
        <f>AD65</f>
        <v>0</v>
      </c>
      <c r="AE81" s="79">
        <f>AE65</f>
        <v>0</v>
      </c>
      <c r="AF81" s="115">
        <f>AF65</f>
        <v>0</v>
      </c>
      <c r="AG81" s="116">
        <f>AG65</f>
        <v>0</v>
      </c>
      <c r="AI81" s="80" t="s">
        <v>258</v>
      </c>
      <c r="AJ81" s="81"/>
      <c r="AK81" s="81"/>
      <c r="AL81" s="79">
        <f>AL65</f>
        <v>0</v>
      </c>
      <c r="AM81" s="115">
        <f>AM65</f>
        <v>0</v>
      </c>
      <c r="AN81" s="115">
        <f>AN65</f>
        <v>0</v>
      </c>
      <c r="AO81" s="116">
        <f>AO65</f>
        <v>0</v>
      </c>
      <c r="AQ81" s="80" t="s">
        <v>258</v>
      </c>
      <c r="AR81" s="81"/>
      <c r="AS81" s="81"/>
      <c r="AT81" s="79">
        <f>AT65</f>
        <v>0</v>
      </c>
      <c r="AU81" s="115">
        <f>AU65</f>
        <v>0</v>
      </c>
      <c r="AV81" s="115">
        <f>AV65</f>
        <v>0</v>
      </c>
      <c r="AW81" s="116">
        <f>AW65</f>
        <v>0</v>
      </c>
      <c r="AY81" s="80" t="s">
        <v>258</v>
      </c>
      <c r="AZ81" s="81"/>
      <c r="BA81" s="81"/>
      <c r="BB81" s="79">
        <f>BB65</f>
        <v>0</v>
      </c>
      <c r="BC81" s="115">
        <f>BC65</f>
        <v>0</v>
      </c>
      <c r="BD81" s="115">
        <f>BD65</f>
        <v>0</v>
      </c>
      <c r="BE81" s="116">
        <f>BE65</f>
        <v>0</v>
      </c>
      <c r="BG81" s="80" t="s">
        <v>258</v>
      </c>
      <c r="BH81" s="81"/>
      <c r="BI81" s="81"/>
      <c r="BJ81" s="79">
        <f>BJ65</f>
        <v>0</v>
      </c>
      <c r="BK81" s="115">
        <f>BK65</f>
        <v>0</v>
      </c>
      <c r="BL81" s="115">
        <f>BL65</f>
        <v>0</v>
      </c>
      <c r="BM81" s="116">
        <f>BM65</f>
        <v>0</v>
      </c>
      <c r="BO81" s="80" t="s">
        <v>258</v>
      </c>
      <c r="BP81" s="81"/>
      <c r="BQ81" s="81"/>
      <c r="BR81" s="79">
        <f>BR65</f>
        <v>0</v>
      </c>
      <c r="BS81" s="115">
        <f>BS65</f>
        <v>0</v>
      </c>
      <c r="BT81" s="115">
        <f>BT65</f>
        <v>0</v>
      </c>
      <c r="BU81" s="116">
        <f>BU65</f>
        <v>0</v>
      </c>
      <c r="BW81" s="80" t="s">
        <v>258</v>
      </c>
      <c r="BX81" s="81"/>
      <c r="BY81" s="81"/>
      <c r="BZ81" s="79">
        <f>BZ65</f>
        <v>0</v>
      </c>
      <c r="CA81" s="115">
        <f>CA65</f>
        <v>0</v>
      </c>
      <c r="CB81" s="115">
        <f>CB65</f>
        <v>0</v>
      </c>
      <c r="CC81" s="116">
        <f>CC65</f>
        <v>0</v>
      </c>
      <c r="CE81" s="80" t="s">
        <v>258</v>
      </c>
      <c r="CF81" s="81"/>
      <c r="CG81" s="81"/>
      <c r="CH81" s="79">
        <f>CH65</f>
        <v>0</v>
      </c>
      <c r="CI81" s="115">
        <f>CI65</f>
        <v>0</v>
      </c>
      <c r="CJ81" s="115">
        <f>CJ65</f>
        <v>0</v>
      </c>
      <c r="CK81" s="116">
        <f>CK65</f>
        <v>0</v>
      </c>
      <c r="CM81" s="80" t="s">
        <v>258</v>
      </c>
      <c r="CN81" s="81"/>
      <c r="CO81" s="81"/>
      <c r="CP81" s="79">
        <f>CP65</f>
        <v>0</v>
      </c>
      <c r="CQ81" s="115">
        <f>CQ65</f>
        <v>0</v>
      </c>
      <c r="CR81" s="115">
        <f>CR65</f>
        <v>0</v>
      </c>
      <c r="CS81" s="116">
        <f>CS65</f>
        <v>0</v>
      </c>
      <c r="CU81" s="80" t="s">
        <v>258</v>
      </c>
      <c r="CV81" s="81"/>
      <c r="CW81" s="81"/>
      <c r="CX81" s="79">
        <f>CX65</f>
        <v>0</v>
      </c>
      <c r="CY81" s="115">
        <f>CY65</f>
        <v>0</v>
      </c>
      <c r="CZ81" s="115">
        <f>CZ65</f>
        <v>0</v>
      </c>
      <c r="DA81" s="116">
        <f>DA65</f>
        <v>0</v>
      </c>
      <c r="DC81" s="80" t="s">
        <v>258</v>
      </c>
      <c r="DD81" s="81"/>
      <c r="DE81" s="81"/>
      <c r="DF81" s="79">
        <f>DF65</f>
        <v>0</v>
      </c>
      <c r="DG81" s="115">
        <f>DG65</f>
        <v>0</v>
      </c>
      <c r="DH81" s="115">
        <f>DH65</f>
        <v>0</v>
      </c>
      <c r="DI81" s="116">
        <f>DI65</f>
        <v>0</v>
      </c>
      <c r="DK81" s="80" t="s">
        <v>258</v>
      </c>
      <c r="DL81" s="81"/>
      <c r="DM81" s="81"/>
      <c r="DN81" s="79">
        <f>DN65</f>
        <v>0</v>
      </c>
      <c r="DO81" s="115">
        <f>DO65</f>
        <v>0</v>
      </c>
      <c r="DP81" s="115">
        <f>DP65</f>
        <v>0</v>
      </c>
      <c r="DQ81" s="116">
        <f>DQ65</f>
        <v>0</v>
      </c>
      <c r="DS81" s="80" t="s">
        <v>258</v>
      </c>
      <c r="DT81" s="81"/>
      <c r="DU81" s="81"/>
      <c r="DV81" s="79">
        <f>DV65</f>
        <v>0</v>
      </c>
      <c r="DW81" s="115">
        <f>DW65</f>
        <v>0</v>
      </c>
      <c r="DX81" s="115">
        <f>DX65</f>
        <v>0</v>
      </c>
      <c r="DY81" s="116">
        <f>DY65</f>
        <v>0</v>
      </c>
      <c r="EA81" s="80" t="s">
        <v>258</v>
      </c>
      <c r="EB81" s="81"/>
      <c r="EC81" s="81"/>
      <c r="ED81" s="79">
        <f>ED65</f>
        <v>0</v>
      </c>
      <c r="EE81" s="115">
        <f>EE65</f>
        <v>0</v>
      </c>
      <c r="EF81" s="115">
        <f>EF65</f>
        <v>0</v>
      </c>
      <c r="EG81" s="116">
        <f>EG65</f>
        <v>0</v>
      </c>
      <c r="EI81" s="80" t="s">
        <v>258</v>
      </c>
      <c r="EJ81" s="81"/>
      <c r="EK81" s="81"/>
      <c r="EL81" s="79">
        <f>EL65</f>
        <v>0</v>
      </c>
      <c r="EM81" s="115">
        <f>EM65</f>
        <v>0</v>
      </c>
      <c r="EN81" s="115">
        <f>EN65</f>
        <v>0</v>
      </c>
      <c r="EO81" s="116">
        <f>EO65</f>
        <v>0</v>
      </c>
      <c r="EQ81" s="80" t="s">
        <v>258</v>
      </c>
      <c r="ER81" s="81"/>
      <c r="ES81" s="81"/>
      <c r="ET81" s="79">
        <f>ET65</f>
        <v>0</v>
      </c>
      <c r="EU81" s="115">
        <f>EU65</f>
        <v>0</v>
      </c>
      <c r="EV81" s="115">
        <f>EV65</f>
        <v>0</v>
      </c>
      <c r="EW81" s="116">
        <f>EW65</f>
        <v>0</v>
      </c>
      <c r="EY81" s="80" t="s">
        <v>258</v>
      </c>
      <c r="EZ81" s="81"/>
      <c r="FA81" s="81"/>
      <c r="FB81" s="79">
        <f>FB65</f>
        <v>0</v>
      </c>
      <c r="FC81" s="115">
        <f>FC65</f>
        <v>0</v>
      </c>
      <c r="FD81" s="115">
        <f>FD65</f>
        <v>0</v>
      </c>
      <c r="FE81" s="116">
        <f>FE65</f>
        <v>0</v>
      </c>
    </row>
    <row r="82" spans="1:161" ht="15.75" customHeight="1" thickBot="1" x14ac:dyDescent="0.2">
      <c r="H82" s="536" t="s">
        <v>291</v>
      </c>
      <c r="I82" s="116">
        <f>I66</f>
        <v>0</v>
      </c>
      <c r="P82" s="536" t="s">
        <v>291</v>
      </c>
      <c r="Q82" s="116">
        <f>Q66</f>
        <v>0</v>
      </c>
      <c r="X82" s="536" t="s">
        <v>291</v>
      </c>
      <c r="Y82" s="116">
        <f>Y66</f>
        <v>0</v>
      </c>
      <c r="AF82" s="536" t="s">
        <v>291</v>
      </c>
      <c r="AG82" s="116">
        <f>AG66</f>
        <v>0</v>
      </c>
      <c r="AN82" s="536" t="s">
        <v>291</v>
      </c>
      <c r="AO82" s="116">
        <f>AO66</f>
        <v>0</v>
      </c>
      <c r="AV82" s="536" t="s">
        <v>291</v>
      </c>
      <c r="AW82" s="116">
        <f>AW66</f>
        <v>0</v>
      </c>
      <c r="BD82" s="536" t="s">
        <v>291</v>
      </c>
      <c r="BE82" s="116">
        <f>BE66</f>
        <v>0</v>
      </c>
      <c r="BL82" s="536" t="s">
        <v>291</v>
      </c>
      <c r="BM82" s="116">
        <f>BM66</f>
        <v>0</v>
      </c>
      <c r="BT82" s="536" t="s">
        <v>291</v>
      </c>
      <c r="BU82" s="116">
        <f>BU66</f>
        <v>0</v>
      </c>
      <c r="CB82" s="536" t="s">
        <v>291</v>
      </c>
      <c r="CC82" s="116">
        <f>CC66</f>
        <v>0</v>
      </c>
      <c r="CJ82" s="536" t="s">
        <v>291</v>
      </c>
      <c r="CK82" s="116">
        <f>CK66</f>
        <v>0</v>
      </c>
      <c r="CR82" s="536" t="s">
        <v>291</v>
      </c>
      <c r="CS82" s="116">
        <f>CS66</f>
        <v>0</v>
      </c>
      <c r="CZ82" s="536" t="s">
        <v>291</v>
      </c>
      <c r="DA82" s="116">
        <f>DA66</f>
        <v>0</v>
      </c>
      <c r="DH82" s="536" t="s">
        <v>291</v>
      </c>
      <c r="DI82" s="116">
        <f>DI66</f>
        <v>0</v>
      </c>
      <c r="DP82" s="536" t="s">
        <v>291</v>
      </c>
      <c r="DQ82" s="116">
        <f>DQ66</f>
        <v>0</v>
      </c>
      <c r="DX82" s="536" t="s">
        <v>291</v>
      </c>
      <c r="DY82" s="116">
        <f>DY66</f>
        <v>0</v>
      </c>
      <c r="EF82" s="536" t="s">
        <v>291</v>
      </c>
      <c r="EG82" s="116">
        <f>EG66</f>
        <v>0</v>
      </c>
      <c r="EN82" s="536" t="s">
        <v>291</v>
      </c>
      <c r="EO82" s="116">
        <f>EO66</f>
        <v>0</v>
      </c>
      <c r="EV82" s="536" t="s">
        <v>291</v>
      </c>
      <c r="EW82" s="116">
        <f>EW66</f>
        <v>0</v>
      </c>
      <c r="FD82" s="536" t="s">
        <v>291</v>
      </c>
      <c r="FE82" s="116">
        <f>FE66</f>
        <v>0</v>
      </c>
    </row>
    <row r="83" spans="1:161" ht="14.25" thickBot="1" x14ac:dyDescent="0.2"/>
    <row r="84" spans="1:161" s="122" customFormat="1" ht="18.75" customHeight="1" thickBot="1" x14ac:dyDescent="0.2">
      <c r="A84" s="156"/>
      <c r="C84" s="117" t="s">
        <v>259</v>
      </c>
      <c r="D84" s="118"/>
      <c r="E84" s="118"/>
      <c r="F84" s="119">
        <f>F79+F81</f>
        <v>1258551312</v>
      </c>
      <c r="G84" s="120">
        <f>G79+G81</f>
        <v>113896869</v>
      </c>
      <c r="H84" s="120">
        <f>H79+H81</f>
        <v>880065094</v>
      </c>
      <c r="I84" s="121">
        <f>I79+I81</f>
        <v>378486218</v>
      </c>
      <c r="K84" s="117" t="s">
        <v>259</v>
      </c>
      <c r="L84" s="118"/>
      <c r="M84" s="118"/>
      <c r="N84" s="119">
        <f>N79+N81</f>
        <v>0</v>
      </c>
      <c r="O84" s="120">
        <f>O79+O81</f>
        <v>0</v>
      </c>
      <c r="P84" s="120">
        <f>P79+P81</f>
        <v>0</v>
      </c>
      <c r="Q84" s="121">
        <f>Q79+Q81</f>
        <v>0</v>
      </c>
      <c r="R84" s="123"/>
      <c r="S84" s="117" t="s">
        <v>259</v>
      </c>
      <c r="T84" s="118"/>
      <c r="U84" s="118"/>
      <c r="V84" s="119">
        <f>V79+V81</f>
        <v>0</v>
      </c>
      <c r="W84" s="120">
        <f>W79+W81</f>
        <v>0</v>
      </c>
      <c r="X84" s="120">
        <f>X79+X81</f>
        <v>0</v>
      </c>
      <c r="Y84" s="121">
        <f>Y79+Y81</f>
        <v>0</v>
      </c>
      <c r="AA84" s="117" t="s">
        <v>259</v>
      </c>
      <c r="AB84" s="118"/>
      <c r="AC84" s="118"/>
      <c r="AD84" s="119">
        <f>AD79+AD81</f>
        <v>0</v>
      </c>
      <c r="AE84" s="119">
        <f>AE79+AE81</f>
        <v>0</v>
      </c>
      <c r="AF84" s="120">
        <f>AF79+AF81</f>
        <v>0</v>
      </c>
      <c r="AG84" s="121">
        <f>AG79+AG81</f>
        <v>0</v>
      </c>
      <c r="AI84" s="117" t="s">
        <v>259</v>
      </c>
      <c r="AJ84" s="118"/>
      <c r="AK84" s="118"/>
      <c r="AL84" s="119">
        <f>AL79+AL81</f>
        <v>0</v>
      </c>
      <c r="AM84" s="120">
        <f>AM79+AM81</f>
        <v>0</v>
      </c>
      <c r="AN84" s="120">
        <f>AN79+AN81</f>
        <v>0</v>
      </c>
      <c r="AO84" s="121">
        <f>AO79+AO81</f>
        <v>0</v>
      </c>
      <c r="AQ84" s="117" t="s">
        <v>259</v>
      </c>
      <c r="AR84" s="118"/>
      <c r="AS84" s="118"/>
      <c r="AT84" s="119">
        <f>AT79+AT81</f>
        <v>0</v>
      </c>
      <c r="AU84" s="120">
        <f>AU79+AU81</f>
        <v>0</v>
      </c>
      <c r="AV84" s="120">
        <f>AV79+AV81</f>
        <v>0</v>
      </c>
      <c r="AW84" s="121">
        <f>AW79+AW81</f>
        <v>0</v>
      </c>
      <c r="AY84" s="117" t="s">
        <v>259</v>
      </c>
      <c r="AZ84" s="118"/>
      <c r="BA84" s="118"/>
      <c r="BB84" s="119">
        <f>BB79+BB81</f>
        <v>0</v>
      </c>
      <c r="BC84" s="120">
        <f>BC79+BC81</f>
        <v>0</v>
      </c>
      <c r="BD84" s="120">
        <f>BD79+BD81</f>
        <v>0</v>
      </c>
      <c r="BE84" s="121">
        <f>BE79+BE81</f>
        <v>0</v>
      </c>
      <c r="BG84" s="117" t="s">
        <v>259</v>
      </c>
      <c r="BH84" s="118"/>
      <c r="BI84" s="118"/>
      <c r="BJ84" s="119">
        <f>BJ79+BJ81</f>
        <v>0</v>
      </c>
      <c r="BK84" s="120">
        <f>BK79+BK81</f>
        <v>0</v>
      </c>
      <c r="BL84" s="120">
        <f>BL79+BL81</f>
        <v>0</v>
      </c>
      <c r="BM84" s="121">
        <f>BM79+BM81</f>
        <v>0</v>
      </c>
      <c r="BO84" s="117" t="s">
        <v>259</v>
      </c>
      <c r="BP84" s="118"/>
      <c r="BQ84" s="118"/>
      <c r="BR84" s="119">
        <f>BR79+BR81</f>
        <v>0</v>
      </c>
      <c r="BS84" s="120">
        <f>BS79+BS81</f>
        <v>0</v>
      </c>
      <c r="BT84" s="120">
        <f>BT79+BT81</f>
        <v>0</v>
      </c>
      <c r="BU84" s="121">
        <f>BU79+BU81</f>
        <v>0</v>
      </c>
      <c r="BW84" s="117" t="s">
        <v>259</v>
      </c>
      <c r="BX84" s="118"/>
      <c r="BY84" s="118"/>
      <c r="BZ84" s="119">
        <f>BZ79+BZ81</f>
        <v>0</v>
      </c>
      <c r="CA84" s="120">
        <f>CA79+CA81</f>
        <v>0</v>
      </c>
      <c r="CB84" s="120">
        <f>CB79+CB81</f>
        <v>0</v>
      </c>
      <c r="CC84" s="121">
        <f>CC79+CC81</f>
        <v>0</v>
      </c>
      <c r="CE84" s="117" t="s">
        <v>259</v>
      </c>
      <c r="CF84" s="118"/>
      <c r="CG84" s="118"/>
      <c r="CH84" s="119">
        <f>CH79+CH81</f>
        <v>0</v>
      </c>
      <c r="CI84" s="120">
        <f>CI79+CI81</f>
        <v>0</v>
      </c>
      <c r="CJ84" s="120">
        <f>CJ79+CJ81</f>
        <v>0</v>
      </c>
      <c r="CK84" s="121">
        <f>CK79+CK81</f>
        <v>0</v>
      </c>
      <c r="CM84" s="117" t="s">
        <v>259</v>
      </c>
      <c r="CN84" s="118"/>
      <c r="CO84" s="118"/>
      <c r="CP84" s="119">
        <f>CP79+CP81</f>
        <v>0</v>
      </c>
      <c r="CQ84" s="120">
        <f>CQ79+CQ81</f>
        <v>0</v>
      </c>
      <c r="CR84" s="120">
        <f>CR79+CR81</f>
        <v>0</v>
      </c>
      <c r="CS84" s="121">
        <f>CS79+CS81</f>
        <v>0</v>
      </c>
      <c r="CU84" s="117" t="s">
        <v>259</v>
      </c>
      <c r="CV84" s="118"/>
      <c r="CW84" s="118"/>
      <c r="CX84" s="119">
        <f>CX79+CX81</f>
        <v>0</v>
      </c>
      <c r="CY84" s="120">
        <f>CY79+CY81</f>
        <v>0</v>
      </c>
      <c r="CZ84" s="120">
        <f>CZ79+CZ81</f>
        <v>0</v>
      </c>
      <c r="DA84" s="121">
        <f>DA79+DA81</f>
        <v>0</v>
      </c>
      <c r="DC84" s="117" t="s">
        <v>259</v>
      </c>
      <c r="DD84" s="118"/>
      <c r="DE84" s="118"/>
      <c r="DF84" s="119">
        <f>DF79+DF81</f>
        <v>0</v>
      </c>
      <c r="DG84" s="120">
        <f>DG79+DG81</f>
        <v>0</v>
      </c>
      <c r="DH84" s="120">
        <f>DH79+DH81</f>
        <v>0</v>
      </c>
      <c r="DI84" s="121">
        <f>DI79+DI81</f>
        <v>0</v>
      </c>
      <c r="DK84" s="117" t="s">
        <v>259</v>
      </c>
      <c r="DL84" s="118"/>
      <c r="DM84" s="118"/>
      <c r="DN84" s="119">
        <f>DN79+DN81</f>
        <v>0</v>
      </c>
      <c r="DO84" s="120">
        <f>DO79+DO81</f>
        <v>0</v>
      </c>
      <c r="DP84" s="120">
        <f>DP79+DP81</f>
        <v>0</v>
      </c>
      <c r="DQ84" s="121">
        <f>DQ79+DQ81</f>
        <v>0</v>
      </c>
      <c r="DS84" s="117" t="s">
        <v>259</v>
      </c>
      <c r="DT84" s="118"/>
      <c r="DU84" s="118"/>
      <c r="DV84" s="119">
        <f>DV79+DV81</f>
        <v>0</v>
      </c>
      <c r="DW84" s="120">
        <f>DW79+DW81</f>
        <v>0</v>
      </c>
      <c r="DX84" s="120">
        <f>DX79+DX81</f>
        <v>0</v>
      </c>
      <c r="DY84" s="121">
        <f>DY79+DY81</f>
        <v>0</v>
      </c>
      <c r="EA84" s="117" t="s">
        <v>259</v>
      </c>
      <c r="EB84" s="118"/>
      <c r="EC84" s="118"/>
      <c r="ED84" s="119">
        <f>ED79+ED81</f>
        <v>0</v>
      </c>
      <c r="EE84" s="120">
        <f>EE79+EE81</f>
        <v>0</v>
      </c>
      <c r="EF84" s="120">
        <f>EF79+EF81</f>
        <v>0</v>
      </c>
      <c r="EG84" s="121">
        <f>EG79+EG81</f>
        <v>0</v>
      </c>
      <c r="EI84" s="117" t="s">
        <v>259</v>
      </c>
      <c r="EJ84" s="118"/>
      <c r="EK84" s="118"/>
      <c r="EL84" s="119">
        <f>EL79+EL81</f>
        <v>0</v>
      </c>
      <c r="EM84" s="120">
        <f>EM79+EM81</f>
        <v>0</v>
      </c>
      <c r="EN84" s="120">
        <f>EN79+EN81</f>
        <v>0</v>
      </c>
      <c r="EO84" s="121">
        <f>EO79+EO81</f>
        <v>0</v>
      </c>
      <c r="EQ84" s="117" t="s">
        <v>259</v>
      </c>
      <c r="ER84" s="118"/>
      <c r="ES84" s="118"/>
      <c r="ET84" s="119">
        <f>ET79+ET81</f>
        <v>0</v>
      </c>
      <c r="EU84" s="120">
        <f>EU79+EU81</f>
        <v>0</v>
      </c>
      <c r="EV84" s="120">
        <f>EV79+EV81</f>
        <v>0</v>
      </c>
      <c r="EW84" s="121">
        <f>EW79+EW81</f>
        <v>0</v>
      </c>
      <c r="EY84" s="117" t="s">
        <v>259</v>
      </c>
      <c r="EZ84" s="118"/>
      <c r="FA84" s="118"/>
      <c r="FB84" s="119">
        <f>FB79+FB81</f>
        <v>0</v>
      </c>
      <c r="FC84" s="120">
        <f>FC79+FC81</f>
        <v>0</v>
      </c>
      <c r="FD84" s="120">
        <f>FD79+FD81</f>
        <v>0</v>
      </c>
      <c r="FE84" s="121">
        <f>FE79+FE81</f>
        <v>0</v>
      </c>
    </row>
    <row r="87" spans="1:161" ht="14.25" thickBot="1" x14ac:dyDescent="0.2"/>
    <row r="88" spans="1:161" ht="14.25" thickBot="1" x14ac:dyDescent="0.2">
      <c r="C88" s="135" t="s">
        <v>292</v>
      </c>
      <c r="D88" s="18"/>
      <c r="E88" s="18"/>
      <c r="F88" s="148"/>
    </row>
    <row r="89" spans="1:161" x14ac:dyDescent="0.15">
      <c r="C89" s="1125" t="s">
        <v>205</v>
      </c>
      <c r="D89" s="1126"/>
      <c r="E89" s="1127"/>
      <c r="F89" s="174"/>
      <c r="G89" s="175"/>
      <c r="H89" s="175"/>
      <c r="I89" s="176"/>
    </row>
    <row r="90" spans="1:161" x14ac:dyDescent="0.15">
      <c r="C90" s="1128"/>
      <c r="D90" s="1129"/>
      <c r="E90" s="1130"/>
      <c r="F90" s="177" t="s">
        <v>206</v>
      </c>
      <c r="G90" s="178" t="s">
        <v>59</v>
      </c>
      <c r="H90" s="178" t="s">
        <v>207</v>
      </c>
      <c r="I90" s="179" t="s">
        <v>208</v>
      </c>
    </row>
    <row r="91" spans="1:161" ht="14.25" thickBot="1" x14ac:dyDescent="0.2">
      <c r="C91" s="1131"/>
      <c r="D91" s="1132"/>
      <c r="E91" s="1133"/>
      <c r="F91" s="180"/>
      <c r="G91" s="181"/>
      <c r="H91" s="181"/>
      <c r="I91" s="182"/>
    </row>
    <row r="92" spans="1:161" x14ac:dyDescent="0.15">
      <c r="C92" s="86" t="s">
        <v>212</v>
      </c>
      <c r="D92" s="58"/>
      <c r="E92" s="58"/>
      <c r="F92" s="59">
        <f t="shared" ref="F92:I98" si="0">F72+N72+V72+AD72+AL72+AT72+BB72+BJ72+BR72+BZ72+CH72+CP72+CX72+DF72+DN72+DV72+ED72+EL72+ET72+FB72</f>
        <v>0</v>
      </c>
      <c r="G92" s="60">
        <f t="shared" si="0"/>
        <v>0</v>
      </c>
      <c r="H92" s="60">
        <f t="shared" si="0"/>
        <v>0</v>
      </c>
      <c r="I92" s="61">
        <f t="shared" si="0"/>
        <v>0</v>
      </c>
    </row>
    <row r="93" spans="1:161" x14ac:dyDescent="0.15">
      <c r="C93" s="88" t="s">
        <v>227</v>
      </c>
      <c r="D93" s="89"/>
      <c r="E93" s="89"/>
      <c r="F93" s="90">
        <f t="shared" si="0"/>
        <v>0</v>
      </c>
      <c r="G93" s="91">
        <f t="shared" si="0"/>
        <v>0</v>
      </c>
      <c r="H93" s="91">
        <f t="shared" si="0"/>
        <v>0</v>
      </c>
      <c r="I93" s="92">
        <f t="shared" si="0"/>
        <v>0</v>
      </c>
    </row>
    <row r="94" spans="1:161" x14ac:dyDescent="0.15">
      <c r="C94" s="88" t="s">
        <v>236</v>
      </c>
      <c r="D94" s="89"/>
      <c r="E94" s="89"/>
      <c r="F94" s="90">
        <f t="shared" si="0"/>
        <v>0</v>
      </c>
      <c r="G94" s="91">
        <f t="shared" si="0"/>
        <v>0</v>
      </c>
      <c r="H94" s="91">
        <f t="shared" si="0"/>
        <v>0</v>
      </c>
      <c r="I94" s="92">
        <f t="shared" si="0"/>
        <v>0</v>
      </c>
    </row>
    <row r="95" spans="1:161" x14ac:dyDescent="0.15">
      <c r="C95" s="94" t="s">
        <v>238</v>
      </c>
      <c r="D95" s="95"/>
      <c r="E95" s="89"/>
      <c r="F95" s="90">
        <f t="shared" si="0"/>
        <v>0</v>
      </c>
      <c r="G95" s="91">
        <f t="shared" si="0"/>
        <v>0</v>
      </c>
      <c r="H95" s="91">
        <f t="shared" si="0"/>
        <v>0</v>
      </c>
      <c r="I95" s="92">
        <f t="shared" si="0"/>
        <v>0</v>
      </c>
    </row>
    <row r="96" spans="1:161" x14ac:dyDescent="0.15">
      <c r="C96" s="88" t="s">
        <v>243</v>
      </c>
      <c r="D96" s="89"/>
      <c r="E96" s="89"/>
      <c r="F96" s="90">
        <f t="shared" si="0"/>
        <v>0</v>
      </c>
      <c r="G96" s="91">
        <f t="shared" si="0"/>
        <v>0</v>
      </c>
      <c r="H96" s="91">
        <f t="shared" si="0"/>
        <v>0</v>
      </c>
      <c r="I96" s="92">
        <f t="shared" si="0"/>
        <v>0</v>
      </c>
    </row>
    <row r="97" spans="3:9" x14ac:dyDescent="0.15">
      <c r="C97" s="88" t="s">
        <v>254</v>
      </c>
      <c r="D97" s="89"/>
      <c r="E97" s="89"/>
      <c r="F97" s="90">
        <f t="shared" si="0"/>
        <v>1258551312</v>
      </c>
      <c r="G97" s="91">
        <f t="shared" si="0"/>
        <v>113896869</v>
      </c>
      <c r="H97" s="91">
        <f t="shared" si="0"/>
        <v>880065094</v>
      </c>
      <c r="I97" s="92">
        <f t="shared" si="0"/>
        <v>378486218</v>
      </c>
    </row>
    <row r="98" spans="3:9" ht="14.25" thickBot="1" x14ac:dyDescent="0.2">
      <c r="C98" s="97" t="s">
        <v>256</v>
      </c>
      <c r="D98" s="98"/>
      <c r="E98" s="98"/>
      <c r="F98" s="183">
        <f t="shared" si="0"/>
        <v>0</v>
      </c>
      <c r="G98" s="184">
        <f t="shared" si="0"/>
        <v>0</v>
      </c>
      <c r="H98" s="184">
        <f t="shared" si="0"/>
        <v>0</v>
      </c>
      <c r="I98" s="185">
        <f t="shared" si="0"/>
        <v>0</v>
      </c>
    </row>
    <row r="99" spans="3:9" ht="14.25" thickBot="1" x14ac:dyDescent="0.2">
      <c r="C99" s="106" t="s">
        <v>57</v>
      </c>
      <c r="D99" s="107"/>
      <c r="E99" s="108"/>
      <c r="F99" s="109">
        <f>SUM(F92:F98)</f>
        <v>1258551312</v>
      </c>
      <c r="G99" s="110">
        <f>SUM(G92:G98)</f>
        <v>113896869</v>
      </c>
      <c r="H99" s="110">
        <f>SUM(H92:H98)</f>
        <v>880065094</v>
      </c>
      <c r="I99" s="111">
        <f>SUM(I92:I98)</f>
        <v>378486218</v>
      </c>
    </row>
    <row r="100" spans="3:9" ht="14.25" thickBot="1" x14ac:dyDescent="0.2"/>
    <row r="101" spans="3:9" ht="14.25" thickBot="1" x14ac:dyDescent="0.2">
      <c r="C101" s="80" t="s">
        <v>258</v>
      </c>
      <c r="D101" s="81"/>
      <c r="E101" s="81"/>
      <c r="F101" s="187">
        <f>F81+N81+V81+AD81+AL81+AT81+BB81+BJ81+BR81+BZ81+CH81+CP81+CX81+DF81+DN81+DV81+ED81+EL81+ET81+FB81</f>
        <v>0</v>
      </c>
      <c r="G101" s="188">
        <f>G81+O81+W81+AE81+AM81+AU81+BC81+BK81+BS81+CA81+CI81+CQ81+CY81+DG81+DO81+DW81+EE81+EM81+EU81+FC81</f>
        <v>0</v>
      </c>
      <c r="H101" s="188">
        <f>H81+P81+X81+AF81+AN81+AV81+BD81+BL81+BT81+CB81+CJ81+CR81+CZ81+DH81+DP81+DX81+EF81+EN81+EV81+FD81</f>
        <v>0</v>
      </c>
      <c r="I101" s="189">
        <f>I81+Q81+Y81+AG81+AO81+AW81+BE81+BM81+BU81+CC81+CK81+CS81+DA81+DI81+DQ81+DY81+EG81+EO81+EW81+FE81</f>
        <v>0</v>
      </c>
    </row>
    <row r="102" spans="3:9" ht="14.25" thickBot="1" x14ac:dyDescent="0.2">
      <c r="H102" s="169" t="s">
        <v>291</v>
      </c>
      <c r="I102" s="186">
        <f>I82+Q82+Y82+AG82+AO82+AW82+BE82+BM82+BU82+CC82+CK82+CS82+DA82+DI82+DQ82+DY82+EG82+EO82+EW82+FE82</f>
        <v>0</v>
      </c>
    </row>
    <row r="103" spans="3:9" ht="14.25" thickBot="1" x14ac:dyDescent="0.2"/>
    <row r="104" spans="3:9" ht="14.25" thickBot="1" x14ac:dyDescent="0.2">
      <c r="C104" s="117" t="s">
        <v>259</v>
      </c>
      <c r="D104" s="118"/>
      <c r="E104" s="118"/>
      <c r="F104" s="187">
        <f>F84+N84+V84+AD84+AL84+AT84+BB84+BJ84+BR84+BZ84+CH84+CP84+CX84+DF84+DN84+DV84+ED84+EL84+ET84+FB84</f>
        <v>1258551312</v>
      </c>
      <c r="G104" s="188">
        <f>G84+O84+W84+AE84+AM84+AU84+BC84+BK84+BS84+CA84+CI84+CQ84+CY84+DG84+DO84+DW84+EE84+EM84+EU84+FC84</f>
        <v>113896869</v>
      </c>
      <c r="H104" s="188">
        <f>H84+P84+X84+AF84+AN84+AV84+BD84+BL84+BT84+CB84+CJ84+CR84+CZ84+DH84+DP84+DX84+EF84+EN84+EV84+FD84</f>
        <v>880065094</v>
      </c>
      <c r="I104" s="189">
        <f>I84+Q84+Y84+AG84+AO84+AW84+BE84+BM84+BU84+CC84+CK84+CS84+DA84+DI84+DQ84+DY84+EG84+EO84+EW84+FE84</f>
        <v>378486218</v>
      </c>
    </row>
  </sheetData>
  <mergeCells count="43">
    <mergeCell ref="C89:E91"/>
    <mergeCell ref="AQ3:AS5"/>
    <mergeCell ref="C3:E5"/>
    <mergeCell ref="K3:M5"/>
    <mergeCell ref="S3:U5"/>
    <mergeCell ref="AA3:AC5"/>
    <mergeCell ref="AI3:AK5"/>
    <mergeCell ref="AQ69:AS71"/>
    <mergeCell ref="CE69:CG71"/>
    <mergeCell ref="CU69:CW71"/>
    <mergeCell ref="DC69:DE71"/>
    <mergeCell ref="EI3:EK5"/>
    <mergeCell ref="AY3:BA5"/>
    <mergeCell ref="BG3:BI5"/>
    <mergeCell ref="BO3:BQ5"/>
    <mergeCell ref="BW3:BY5"/>
    <mergeCell ref="CE3:CG5"/>
    <mergeCell ref="CM3:CO5"/>
    <mergeCell ref="CU3:CW5"/>
    <mergeCell ref="DC3:DE5"/>
    <mergeCell ref="DK3:DM5"/>
    <mergeCell ref="DS3:DU5"/>
    <mergeCell ref="EA3:EC5"/>
    <mergeCell ref="AY69:BA71"/>
    <mergeCell ref="BG69:BI71"/>
    <mergeCell ref="BO69:BQ71"/>
    <mergeCell ref="BW69:BY71"/>
    <mergeCell ref="C69:E71"/>
    <mergeCell ref="K69:M71"/>
    <mergeCell ref="S69:U71"/>
    <mergeCell ref="AA69:AC71"/>
    <mergeCell ref="AI69:AK71"/>
    <mergeCell ref="CU64:CW64"/>
    <mergeCell ref="DK64:DM64"/>
    <mergeCell ref="EQ3:ES5"/>
    <mergeCell ref="EY3:FA5"/>
    <mergeCell ref="CM69:CO71"/>
    <mergeCell ref="EQ69:ES71"/>
    <mergeCell ref="EY69:FA71"/>
    <mergeCell ref="DK69:DM71"/>
    <mergeCell ref="DS69:DU71"/>
    <mergeCell ref="EA69:EC71"/>
    <mergeCell ref="EI69:EK7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view="pageBreakPreview" zoomScale="75" zoomScaleNormal="75" zoomScaleSheetLayoutView="75" workbookViewId="0">
      <selection activeCell="I37" sqref="I37"/>
    </sheetView>
  </sheetViews>
  <sheetFormatPr defaultColWidth="8.875" defaultRowHeight="13.5" x14ac:dyDescent="0.15"/>
  <cols>
    <col min="1" max="1" width="4.125" style="273" customWidth="1"/>
    <col min="2" max="2" width="13.5" style="279" customWidth="1"/>
    <col min="3" max="3" width="8.875" style="339"/>
    <col min="4" max="5" width="1.5" style="339" customWidth="1"/>
    <col min="6" max="6" width="8.875" style="339"/>
    <col min="7" max="8" width="1.5" style="339" customWidth="1"/>
    <col min="9" max="9" width="12.875" style="339" bestFit="1" customWidth="1"/>
    <col min="10" max="10" width="10.125" style="339" bestFit="1" customWidth="1"/>
    <col min="11" max="11" width="11.375" style="339" bestFit="1" customWidth="1"/>
    <col min="12" max="12" width="12.875" style="339" bestFit="1" customWidth="1"/>
    <col min="13" max="15" width="1.375" style="339" customWidth="1"/>
    <col min="16" max="16384" width="8.875" style="339"/>
  </cols>
  <sheetData>
    <row r="1" spans="1:18" x14ac:dyDescent="0.15">
      <c r="B1" s="418">
        <f>'調査表(全体)'!A1</f>
        <v>2018</v>
      </c>
      <c r="C1" s="273" t="s">
        <v>131</v>
      </c>
      <c r="D1" s="273"/>
      <c r="E1" s="273"/>
      <c r="F1" s="419"/>
      <c r="G1" s="273"/>
      <c r="H1" s="273"/>
      <c r="I1" s="273"/>
      <c r="J1" s="273"/>
      <c r="K1" s="273"/>
      <c r="L1" s="273"/>
    </row>
    <row r="2" spans="1:18" x14ac:dyDescent="0.15">
      <c r="B2" s="418" t="s">
        <v>133</v>
      </c>
      <c r="C2" s="273"/>
      <c r="D2" s="273"/>
      <c r="E2" s="273"/>
      <c r="F2" s="419"/>
      <c r="G2" s="273"/>
      <c r="H2" s="273"/>
      <c r="I2" s="273"/>
      <c r="J2" s="273"/>
      <c r="K2" s="273"/>
      <c r="L2" s="273"/>
    </row>
    <row r="3" spans="1:18" x14ac:dyDescent="0.15">
      <c r="B3" s="418"/>
      <c r="C3" s="273"/>
      <c r="D3" s="273"/>
      <c r="E3" s="273"/>
      <c r="F3" s="419"/>
      <c r="G3" s="273"/>
      <c r="H3" s="273"/>
      <c r="I3" s="273"/>
      <c r="J3" s="273"/>
      <c r="K3" s="273"/>
      <c r="L3" s="273"/>
    </row>
    <row r="4" spans="1:18" ht="14.25" thickBot="1" x14ac:dyDescent="0.2">
      <c r="B4" s="420" t="s">
        <v>132</v>
      </c>
      <c r="C4" s="421" t="str">
        <f>'調査表(全体)'!C7</f>
        <v>物品</v>
      </c>
      <c r="D4" s="273"/>
      <c r="E4" s="273"/>
      <c r="F4" s="419"/>
      <c r="G4" s="273"/>
      <c r="H4" s="273"/>
      <c r="I4" s="273"/>
      <c r="J4" s="273"/>
      <c r="K4" s="273"/>
      <c r="L4" s="273"/>
    </row>
    <row r="5" spans="1:18" x14ac:dyDescent="0.15">
      <c r="B5" s="418"/>
      <c r="C5" s="273"/>
      <c r="D5" s="273"/>
      <c r="E5" s="273"/>
      <c r="F5" s="419"/>
      <c r="G5" s="273"/>
      <c r="H5" s="273"/>
      <c r="I5" s="273"/>
      <c r="J5" s="273"/>
      <c r="K5" s="273"/>
      <c r="L5" s="273"/>
    </row>
    <row r="6" spans="1:18" ht="14.25" thickBot="1" x14ac:dyDescent="0.2">
      <c r="B6" s="418"/>
      <c r="C6" s="273"/>
      <c r="D6" s="273"/>
      <c r="E6" s="273"/>
      <c r="F6" s="419"/>
      <c r="G6" s="273"/>
      <c r="H6" s="273"/>
      <c r="I6" s="273"/>
      <c r="J6" s="273"/>
      <c r="K6" s="273"/>
      <c r="L6" s="273"/>
    </row>
    <row r="7" spans="1:18" ht="14.25" thickBot="1" x14ac:dyDescent="0.2">
      <c r="B7" s="422"/>
      <c r="C7" s="423" t="s">
        <v>134</v>
      </c>
      <c r="D7" s="424"/>
      <c r="E7" s="424"/>
      <c r="F7" s="425">
        <f>LOOKUP($C$7,'調査表(全体)'!A:A,'調査表(全体)'!C:C)</f>
        <v>102</v>
      </c>
      <c r="G7" s="426"/>
      <c r="H7" s="427"/>
      <c r="I7" s="428">
        <f>LOOKUP($C$7,'調査表(全体)'!$A:$A,'調査表(全体)'!CL:CL)</f>
        <v>1258551312</v>
      </c>
      <c r="J7" s="429">
        <f>LOOKUP($C$7,'調査表(全体)'!$A:$A,'調査表(全体)'!CM:CM)</f>
        <v>113896869</v>
      </c>
      <c r="K7" s="429">
        <f>LOOKUP($C$7,'調査表(全体)'!$A:$A,'調査表(全体)'!CN:CN)</f>
        <v>880065094</v>
      </c>
      <c r="L7" s="429">
        <f>LOOKUP($C$7,'調査表(全体)'!$A:$A,'調査表(全体)'!CO:CO)</f>
        <v>378486218</v>
      </c>
      <c r="P7" s="1137" t="s">
        <v>294</v>
      </c>
      <c r="Q7" s="1138"/>
    </row>
    <row r="8" spans="1:18" ht="14.25" thickBot="1" x14ac:dyDescent="0.2">
      <c r="A8" s="273" t="s">
        <v>303</v>
      </c>
      <c r="B8" s="418"/>
      <c r="C8" s="273" t="s">
        <v>300</v>
      </c>
      <c r="D8" s="273"/>
      <c r="E8" s="273"/>
      <c r="F8" s="430"/>
      <c r="G8" s="430"/>
      <c r="H8" s="430"/>
      <c r="I8" s="545" t="s">
        <v>301</v>
      </c>
      <c r="J8" s="545" t="s">
        <v>295</v>
      </c>
      <c r="K8" s="545" t="s">
        <v>296</v>
      </c>
      <c r="L8" s="545" t="s">
        <v>297</v>
      </c>
      <c r="P8" s="544" t="s">
        <v>302</v>
      </c>
      <c r="Q8" s="544" t="s">
        <v>298</v>
      </c>
      <c r="R8" s="339" t="s">
        <v>299</v>
      </c>
    </row>
    <row r="9" spans="1:18" ht="103.5" thickBot="1" x14ac:dyDescent="0.2">
      <c r="A9" s="431" t="s">
        <v>24</v>
      </c>
      <c r="B9" s="432" t="s">
        <v>67</v>
      </c>
      <c r="C9" s="776" t="s">
        <v>130</v>
      </c>
      <c r="D9" s="433"/>
      <c r="E9" s="433"/>
      <c r="F9" s="434" t="s">
        <v>87</v>
      </c>
      <c r="G9" s="433"/>
      <c r="H9" s="433"/>
      <c r="I9" s="434" t="s">
        <v>129</v>
      </c>
      <c r="J9" s="435" t="s">
        <v>88</v>
      </c>
      <c r="K9" s="435" t="s">
        <v>89</v>
      </c>
      <c r="L9" s="436" t="s">
        <v>86</v>
      </c>
      <c r="P9" s="437" t="s">
        <v>86</v>
      </c>
      <c r="Q9" s="438" t="s">
        <v>293</v>
      </c>
    </row>
    <row r="10" spans="1:18" x14ac:dyDescent="0.15">
      <c r="A10" s="439">
        <v>1</v>
      </c>
      <c r="B10" s="1139" t="str">
        <f>LOOKUP(A10,会計区分コード!$B:$B,会計区分コード!$C:$C)</f>
        <v>士別地方消防事務組合</v>
      </c>
      <c r="C10" s="440">
        <v>1</v>
      </c>
      <c r="D10" s="422"/>
      <c r="E10" s="441"/>
      <c r="F10" s="292">
        <f>COUNTIFS('調査表(全体)'!O:O,A10,'調査表(全体)'!R:R,C10)</f>
        <v>0</v>
      </c>
      <c r="G10" s="441"/>
      <c r="H10" s="441"/>
      <c r="I10" s="442">
        <f>SUMIFS('調査表(全体)'!CL:CL,'調査表(全体)'!$O:$O,$A10,'調査表(全体)'!$R:$R,$C10)</f>
        <v>0</v>
      </c>
      <c r="J10" s="443">
        <f>SUMIFS('調査表(全体)'!CM:CM,'調査表(全体)'!$O:$O,$A10,'調査表(全体)'!$R:$R,$C10)</f>
        <v>0</v>
      </c>
      <c r="K10" s="443">
        <f>SUMIFS('調査表(全体)'!CN:CN,'調査表(全体)'!$O:$O,$A10,'調査表(全体)'!$R:$R,$C10)</f>
        <v>0</v>
      </c>
      <c r="L10" s="444">
        <f>SUMIFS('調査表(全体)'!CO:CO,'調査表(全体)'!$O:$O,$A10,'調査表(全体)'!$R:$R,$C10)</f>
        <v>0</v>
      </c>
      <c r="P10" s="552">
        <f>SUMIFS('調査表(全体)'!CO:CO,'調査表(全体)'!$O:$O,$A10,'調査表(全体)'!$R:$R,$C10,'調査表(全体)'!$K:$K,1)</f>
        <v>0</v>
      </c>
      <c r="Q10" s="444">
        <f>SUMIFS('調査表(全体)'!AW:AW,'調査表(全体)'!$O:$O,$A10,'調査表(全体)'!$R:$R,$C10,'調査表(全体)'!$K:$K,1)</f>
        <v>0</v>
      </c>
    </row>
    <row r="11" spans="1:18" x14ac:dyDescent="0.15">
      <c r="A11" s="445"/>
      <c r="B11" s="1140"/>
      <c r="C11" s="446">
        <v>2</v>
      </c>
      <c r="D11" s="422"/>
      <c r="E11" s="441"/>
      <c r="F11" s="447">
        <f>COUNTIFS('調査表(全体)'!O:O,A10,'調査表(全体)'!R:R,C11)</f>
        <v>0</v>
      </c>
      <c r="G11" s="441"/>
      <c r="H11" s="441"/>
      <c r="I11" s="448">
        <f>SUMIFS('調査表(全体)'!CL:CL,'調査表(全体)'!$O:$O,$A10,'調査表(全体)'!$R:$R,$C11)</f>
        <v>0</v>
      </c>
      <c r="J11" s="447">
        <f>SUMIFS('調査表(全体)'!CM:CM,'調査表(全体)'!$O:$O,$A10,'調査表(全体)'!$R:$R,$C11)</f>
        <v>0</v>
      </c>
      <c r="K11" s="447">
        <f>SUMIFS('調査表(全体)'!CN:CN,'調査表(全体)'!$O:$O,$A10,'調査表(全体)'!$R:$R,$C11)</f>
        <v>0</v>
      </c>
      <c r="L11" s="449">
        <f>SUMIFS('調査表(全体)'!CO:CO,'調査表(全体)'!$O:$O,$A10,'調査表(全体)'!$R:$R,$C11)</f>
        <v>0</v>
      </c>
      <c r="P11" s="553">
        <f>SUMIFS('調査表(全体)'!CO:CO,'調査表(全体)'!$O:$O,$A10,'調査表(全体)'!$R:$R,$C11,'調査表(全体)'!$K:$K,1)</f>
        <v>0</v>
      </c>
      <c r="Q11" s="449">
        <f>SUMIFS('調査表(全体)'!AW:AW,'調査表(全体)'!$O:$O,$A10,'調査表(全体)'!$R:$R,$C11,'調査表(全体)'!$K:$K,1)</f>
        <v>0</v>
      </c>
    </row>
    <row r="12" spans="1:18" x14ac:dyDescent="0.15">
      <c r="A12" s="445"/>
      <c r="B12" s="1140"/>
      <c r="C12" s="450">
        <v>3</v>
      </c>
      <c r="D12" s="422"/>
      <c r="E12" s="441"/>
      <c r="F12" s="447">
        <f>COUNTIFS('調査表(全体)'!O:O,A10,'調査表(全体)'!R:R,C12)</f>
        <v>102</v>
      </c>
      <c r="G12" s="441"/>
      <c r="H12" s="441"/>
      <c r="I12" s="448">
        <f>SUMIFS('調査表(全体)'!CL:CL,'調査表(全体)'!$O:$O,$A10,'調査表(全体)'!$R:$R,$C12)</f>
        <v>1258551312</v>
      </c>
      <c r="J12" s="447">
        <f>SUMIFS('調査表(全体)'!CM:CM,'調査表(全体)'!$O:$O,$A10,'調査表(全体)'!$R:$R,$C12)</f>
        <v>113896869</v>
      </c>
      <c r="K12" s="447">
        <f>SUMIFS('調査表(全体)'!CN:CN,'調査表(全体)'!$O:$O,$A10,'調査表(全体)'!$R:$R,$C12)</f>
        <v>880065094</v>
      </c>
      <c r="L12" s="449">
        <f>SUMIFS('調査表(全体)'!CO:CO,'調査表(全体)'!$O:$O,$A10,'調査表(全体)'!$R:$R,$C12)</f>
        <v>378486218</v>
      </c>
      <c r="P12" s="553">
        <f>SUMIFS('調査表(全体)'!CO:CO,'調査表(全体)'!$O:$O,$A10,'調査表(全体)'!$R:$R,$C12,'調査表(全体)'!$K:$K,1)</f>
        <v>0</v>
      </c>
      <c r="Q12" s="449">
        <f>SUMIFS('調査表(全体)'!AW:AW,'調査表(全体)'!$O:$O,$A10,'調査表(全体)'!$R:$R,$C12,'調査表(全体)'!$K:$K,1)</f>
        <v>0</v>
      </c>
    </row>
    <row r="13" spans="1:18" x14ac:dyDescent="0.15">
      <c r="A13" s="445"/>
      <c r="B13" s="1141"/>
      <c r="C13" s="451" t="s">
        <v>85</v>
      </c>
      <c r="D13" s="422"/>
      <c r="E13" s="441"/>
      <c r="F13" s="300">
        <f>SUM(F10:F12)</f>
        <v>102</v>
      </c>
      <c r="G13" s="441"/>
      <c r="H13" s="441"/>
      <c r="I13" s="452">
        <f>SUM(I10:I12)</f>
        <v>1258551312</v>
      </c>
      <c r="J13" s="300">
        <f>SUM(J10:J12)</f>
        <v>113896869</v>
      </c>
      <c r="K13" s="300">
        <f>SUM(K10:K12)</f>
        <v>880065094</v>
      </c>
      <c r="L13" s="453">
        <f>SUM(L10:L12)</f>
        <v>378486218</v>
      </c>
      <c r="P13" s="554">
        <f>SUM(P10:P12)</f>
        <v>0</v>
      </c>
      <c r="Q13" s="453">
        <f>SUM(Q10:Q12)</f>
        <v>0</v>
      </c>
    </row>
    <row r="14" spans="1:18" x14ac:dyDescent="0.15">
      <c r="A14" s="439">
        <v>2</v>
      </c>
      <c r="B14" s="1134">
        <f>LOOKUP(A14,会計区分コード!$B:$B,会計区分コード!$C:$C)</f>
        <v>0</v>
      </c>
      <c r="C14" s="440">
        <v>1</v>
      </c>
      <c r="D14" s="422"/>
      <c r="E14" s="441"/>
      <c r="F14" s="292">
        <f>COUNTIFS('調査表(全体)'!O:O,A14,'調査表(全体)'!R:R,C14)</f>
        <v>0</v>
      </c>
      <c r="G14" s="441"/>
      <c r="H14" s="441"/>
      <c r="I14" s="454">
        <f>SUMIFS('調査表(全体)'!CL:CL,'調査表(全体)'!$O:$O,$A14,'調査表(全体)'!$R:$R,$C14)</f>
        <v>0</v>
      </c>
      <c r="J14" s="292">
        <f>SUMIFS('調査表(全体)'!CM:CM,'調査表(全体)'!$O:$O,$A14,'調査表(全体)'!$R:$R,$C14)</f>
        <v>0</v>
      </c>
      <c r="K14" s="292">
        <f>SUMIFS('調査表(全体)'!CN:CN,'調査表(全体)'!$O:$O,$A14,'調査表(全体)'!$R:$R,$C14)</f>
        <v>0</v>
      </c>
      <c r="L14" s="455">
        <f>SUMIFS('調査表(全体)'!CO:CO,'調査表(全体)'!$O:$O,$A14,'調査表(全体)'!$R:$R,$C14)</f>
        <v>0</v>
      </c>
      <c r="P14" s="555">
        <f>SUMIFS('調査表(全体)'!CO:CO,'調査表(全体)'!$O:$O,$A14,'調査表(全体)'!$R:$R,$C14,'調査表(全体)'!K:K,1)</f>
        <v>0</v>
      </c>
      <c r="Q14" s="455">
        <f>SUMIFS('調査表(全体)'!AW:AW,'調査表(全体)'!$O:$O,$A14,'調査表(全体)'!$R:$R,$C14,'調査表(全体)'!$K:$K,1)</f>
        <v>0</v>
      </c>
    </row>
    <row r="15" spans="1:18" x14ac:dyDescent="0.15">
      <c r="A15" s="445"/>
      <c r="B15" s="1135"/>
      <c r="C15" s="446">
        <v>2</v>
      </c>
      <c r="D15" s="422"/>
      <c r="E15" s="441"/>
      <c r="F15" s="447">
        <f>COUNTIFS('調査表(全体)'!O:O,A14,'調査表(全体)'!R:R,C15)</f>
        <v>0</v>
      </c>
      <c r="G15" s="441"/>
      <c r="H15" s="441"/>
      <c r="I15" s="448">
        <f>SUMIFS('調査表(全体)'!CL:CL,'調査表(全体)'!$O:$O,$A14,'調査表(全体)'!$R:$R,$C15)</f>
        <v>0</v>
      </c>
      <c r="J15" s="447">
        <f>SUMIFS('調査表(全体)'!CM:CM,'調査表(全体)'!$O:$O,$A14,'調査表(全体)'!$R:$R,$C15)</f>
        <v>0</v>
      </c>
      <c r="K15" s="447">
        <f>SUMIFS('調査表(全体)'!CN:CN,'調査表(全体)'!$O:$O,$A14,'調査表(全体)'!$R:$R,$C15)</f>
        <v>0</v>
      </c>
      <c r="L15" s="449">
        <f>SUMIFS('調査表(全体)'!CO:CO,'調査表(全体)'!$O:$O,$A14,'調査表(全体)'!$R:$R,$C15)</f>
        <v>0</v>
      </c>
      <c r="P15" s="448">
        <f>SUMIFS('調査表(全体)'!CO:CO,'調査表(全体)'!$O:$O,$A14,'調査表(全体)'!$R:$R,$C15,'調査表(全体)'!K:K,1)</f>
        <v>0</v>
      </c>
      <c r="Q15" s="449">
        <f>SUMIFS('調査表(全体)'!AW:AW,'調査表(全体)'!$O:$O,$A14,'調査表(全体)'!$R:$R,$C15,'調査表(全体)'!$K:$K,1)</f>
        <v>0</v>
      </c>
    </row>
    <row r="16" spans="1:18" x14ac:dyDescent="0.15">
      <c r="A16" s="445"/>
      <c r="B16" s="1135"/>
      <c r="C16" s="450">
        <v>3</v>
      </c>
      <c r="D16" s="422"/>
      <c r="E16" s="441"/>
      <c r="F16" s="447">
        <f>COUNTIFS('調査表(全体)'!O:O,A14,'調査表(全体)'!R:R,C16)</f>
        <v>0</v>
      </c>
      <c r="G16" s="441"/>
      <c r="H16" s="441"/>
      <c r="I16" s="448">
        <f>SUMIFS('調査表(全体)'!CL:CL,'調査表(全体)'!$O:$O,$A14,'調査表(全体)'!$R:$R,$C16)</f>
        <v>0</v>
      </c>
      <c r="J16" s="447">
        <f>SUMIFS('調査表(全体)'!CM:CM,'調査表(全体)'!$O:$O,$A14,'調査表(全体)'!$R:$R,$C16)</f>
        <v>0</v>
      </c>
      <c r="K16" s="447">
        <f>SUMIFS('調査表(全体)'!CN:CN,'調査表(全体)'!$O:$O,$A14,'調査表(全体)'!$R:$R,$C16)</f>
        <v>0</v>
      </c>
      <c r="L16" s="449">
        <f>SUMIFS('調査表(全体)'!CO:CO,'調査表(全体)'!$O:$O,$A14,'調査表(全体)'!$R:$R,$C16)</f>
        <v>0</v>
      </c>
      <c r="P16" s="448">
        <f>SUMIFS('調査表(全体)'!CO:CO,'調査表(全体)'!$O:$O,$A14,'調査表(全体)'!$R:$R,$C16,'調査表(全体)'!K:K,1)</f>
        <v>0</v>
      </c>
      <c r="Q16" s="449">
        <f>SUMIFS('調査表(全体)'!AW:AW,'調査表(全体)'!$O:$O,$A14,'調査表(全体)'!$R:$R,$C16,'調査表(全体)'!$K:$K,1)</f>
        <v>0</v>
      </c>
    </row>
    <row r="17" spans="1:17" x14ac:dyDescent="0.15">
      <c r="A17" s="445"/>
      <c r="B17" s="1136"/>
      <c r="C17" s="451" t="s">
        <v>85</v>
      </c>
      <c r="D17" s="422"/>
      <c r="E17" s="441"/>
      <c r="F17" s="300">
        <f>SUM(F14:F16)</f>
        <v>0</v>
      </c>
      <c r="G17" s="441"/>
      <c r="H17" s="441"/>
      <c r="I17" s="452">
        <f>SUM(I14:I16)</f>
        <v>0</v>
      </c>
      <c r="J17" s="300">
        <f>SUM(J14:J16)</f>
        <v>0</v>
      </c>
      <c r="K17" s="300">
        <f>SUM(K14:K16)</f>
        <v>0</v>
      </c>
      <c r="L17" s="453">
        <f>SUM(L14:L16)</f>
        <v>0</v>
      </c>
      <c r="P17" s="452">
        <f>SUM(P14:P16)</f>
        <v>0</v>
      </c>
      <c r="Q17" s="453">
        <f>SUM(Q14:Q16)</f>
        <v>0</v>
      </c>
    </row>
    <row r="18" spans="1:17" x14ac:dyDescent="0.15">
      <c r="A18" s="439">
        <v>3</v>
      </c>
      <c r="B18" s="1134">
        <f>LOOKUP(A18,会計区分コード!$B:$B,会計区分コード!$C:$C)</f>
        <v>0</v>
      </c>
      <c r="C18" s="440">
        <v>1</v>
      </c>
      <c r="D18" s="422"/>
      <c r="E18" s="441"/>
      <c r="F18" s="292">
        <f>COUNTIFS('調査表(全体)'!O:O,A18,'調査表(全体)'!R:R,C18)</f>
        <v>0</v>
      </c>
      <c r="G18" s="441"/>
      <c r="H18" s="441"/>
      <c r="I18" s="454">
        <f>SUMIFS('調査表(全体)'!CL:CL,'調査表(全体)'!$O:$O,$A18,'調査表(全体)'!$R:$R,$C18)</f>
        <v>0</v>
      </c>
      <c r="J18" s="292">
        <f>SUMIFS('調査表(全体)'!CM:CM,'調査表(全体)'!$O:$O,$A18,'調査表(全体)'!$R:$R,$C18)</f>
        <v>0</v>
      </c>
      <c r="K18" s="292">
        <f>SUMIFS('調査表(全体)'!CN:CN,'調査表(全体)'!$O:$O,$A18,'調査表(全体)'!$R:$R,$C18)</f>
        <v>0</v>
      </c>
      <c r="L18" s="455">
        <f>SUMIFS('調査表(全体)'!CO:CO,'調査表(全体)'!$O:$O,$A18,'調査表(全体)'!$R:$R,$C18)</f>
        <v>0</v>
      </c>
      <c r="P18" s="454">
        <f>SUMIFS('調査表(全体)'!CO:CO,'調査表(全体)'!$O:$O,$A18,'調査表(全体)'!$R:$R,$C18,'調査表(全体)'!K:K,1)</f>
        <v>0</v>
      </c>
      <c r="Q18" s="455">
        <f>SUMIFS('調査表(全体)'!AW:AW,'調査表(全体)'!$O:$O,$A18,'調査表(全体)'!$R:$R,$C18,'調査表(全体)'!$K:$K,1)</f>
        <v>0</v>
      </c>
    </row>
    <row r="19" spans="1:17" x14ac:dyDescent="0.15">
      <c r="A19" s="445"/>
      <c r="B19" s="1135"/>
      <c r="C19" s="446">
        <v>2</v>
      </c>
      <c r="D19" s="422"/>
      <c r="E19" s="441"/>
      <c r="F19" s="447">
        <f>COUNTIFS('調査表(全体)'!O:O,A18,'調査表(全体)'!R:R,C19)</f>
        <v>0</v>
      </c>
      <c r="G19" s="441"/>
      <c r="H19" s="441"/>
      <c r="I19" s="448">
        <f>SUMIFS('調査表(全体)'!CL:CL,'調査表(全体)'!$O:$O,$A18,'調査表(全体)'!$R:$R,$C19)</f>
        <v>0</v>
      </c>
      <c r="J19" s="447">
        <f>SUMIFS('調査表(全体)'!CM:CM,'調査表(全体)'!$O:$O,$A18,'調査表(全体)'!$R:$R,$C19)</f>
        <v>0</v>
      </c>
      <c r="K19" s="447">
        <f>SUMIFS('調査表(全体)'!CN:CN,'調査表(全体)'!$O:$O,$A18,'調査表(全体)'!$R:$R,$C19)</f>
        <v>0</v>
      </c>
      <c r="L19" s="449">
        <f>SUMIFS('調査表(全体)'!CO:CO,'調査表(全体)'!$O:$O,$A18,'調査表(全体)'!$R:$R,$C19)</f>
        <v>0</v>
      </c>
      <c r="P19" s="448">
        <f>SUMIFS('調査表(全体)'!CO:CO,'調査表(全体)'!$O:$O,$A18,'調査表(全体)'!$R:$R,$C19,'調査表(全体)'!K:K,1)</f>
        <v>0</v>
      </c>
      <c r="Q19" s="449">
        <f>SUMIFS('調査表(全体)'!AW:AW,'調査表(全体)'!$O:$O,$A18,'調査表(全体)'!$R:$R,$C19,'調査表(全体)'!$K:$K,1)</f>
        <v>0</v>
      </c>
    </row>
    <row r="20" spans="1:17" x14ac:dyDescent="0.15">
      <c r="A20" s="445"/>
      <c r="B20" s="1135"/>
      <c r="C20" s="450">
        <v>3</v>
      </c>
      <c r="D20" s="422"/>
      <c r="E20" s="441"/>
      <c r="F20" s="447">
        <f>COUNTIFS('調査表(全体)'!O:O,A18,'調査表(全体)'!R:R,C20)</f>
        <v>0</v>
      </c>
      <c r="G20" s="441"/>
      <c r="H20" s="441"/>
      <c r="I20" s="448">
        <f>SUMIFS('調査表(全体)'!CL:CL,'調査表(全体)'!$O:$O,$A18,'調査表(全体)'!$R:$R,$C20)</f>
        <v>0</v>
      </c>
      <c r="J20" s="447">
        <f>SUMIFS('調査表(全体)'!CM:CM,'調査表(全体)'!$O:$O,$A18,'調査表(全体)'!$R:$R,$C20)</f>
        <v>0</v>
      </c>
      <c r="K20" s="447">
        <f>SUMIFS('調査表(全体)'!CN:CN,'調査表(全体)'!$O:$O,$A18,'調査表(全体)'!$R:$R,$C20)</f>
        <v>0</v>
      </c>
      <c r="L20" s="449">
        <f>SUMIFS('調査表(全体)'!CO:CO,'調査表(全体)'!$O:$O,$A18,'調査表(全体)'!$R:$R,$C20)</f>
        <v>0</v>
      </c>
      <c r="P20" s="448">
        <f>SUMIFS('調査表(全体)'!CO:CO,'調査表(全体)'!$O:$O,$A18,'調査表(全体)'!$R:$R,$C20,'調査表(全体)'!K:K,1)</f>
        <v>0</v>
      </c>
      <c r="Q20" s="449">
        <f>SUMIFS('調査表(全体)'!AW:AW,'調査表(全体)'!$O:$O,$A18,'調査表(全体)'!$R:$R,$C20,'調査表(全体)'!$K:$K,1)</f>
        <v>0</v>
      </c>
    </row>
    <row r="21" spans="1:17" x14ac:dyDescent="0.15">
      <c r="A21" s="445"/>
      <c r="B21" s="1136"/>
      <c r="C21" s="451" t="s">
        <v>85</v>
      </c>
      <c r="D21" s="422"/>
      <c r="E21" s="441"/>
      <c r="F21" s="300">
        <f>SUM(F18:F20)</f>
        <v>0</v>
      </c>
      <c r="G21" s="441"/>
      <c r="H21" s="441"/>
      <c r="I21" s="452">
        <f>SUM(I18:I20)</f>
        <v>0</v>
      </c>
      <c r="J21" s="300">
        <f>SUM(J18:J20)</f>
        <v>0</v>
      </c>
      <c r="K21" s="300">
        <f>SUM(K18:K20)</f>
        <v>0</v>
      </c>
      <c r="L21" s="453">
        <f>SUM(L18:L20)</f>
        <v>0</v>
      </c>
      <c r="P21" s="452">
        <f>SUM(P18:P20)</f>
        <v>0</v>
      </c>
      <c r="Q21" s="453">
        <f>SUM(Q18:Q20)</f>
        <v>0</v>
      </c>
    </row>
    <row r="22" spans="1:17" x14ac:dyDescent="0.15">
      <c r="A22" s="439">
        <v>4</v>
      </c>
      <c r="B22" s="1134">
        <f>LOOKUP(A22,会計区分コード!$B:$B,会計区分コード!$C:$C)</f>
        <v>0</v>
      </c>
      <c r="C22" s="440">
        <v>1</v>
      </c>
      <c r="D22" s="422"/>
      <c r="E22" s="441"/>
      <c r="F22" s="292">
        <f>COUNTIFS('調査表(全体)'!O:O,A22,'調査表(全体)'!R:R,C22)</f>
        <v>0</v>
      </c>
      <c r="G22" s="441"/>
      <c r="H22" s="441"/>
      <c r="I22" s="454">
        <f>SUMIFS('調査表(全体)'!CL:CL,'調査表(全体)'!$O:$O,$A22,'調査表(全体)'!$R:$R,$C22)</f>
        <v>0</v>
      </c>
      <c r="J22" s="292">
        <f>SUMIFS('調査表(全体)'!CM:CM,'調査表(全体)'!$O:$O,$A22,'調査表(全体)'!$R:$R,$C22)</f>
        <v>0</v>
      </c>
      <c r="K22" s="292">
        <f>SUMIFS('調査表(全体)'!CN:CN,'調査表(全体)'!$O:$O,$A22,'調査表(全体)'!$R:$R,$C22)</f>
        <v>0</v>
      </c>
      <c r="L22" s="455">
        <f>SUMIFS('調査表(全体)'!CO:CO,'調査表(全体)'!$O:$O,$A22,'調査表(全体)'!$R:$R,$C22)</f>
        <v>0</v>
      </c>
      <c r="P22" s="454">
        <f>SUMIFS('調査表(全体)'!CO:CO,'調査表(全体)'!$O:$O,$A22,'調査表(全体)'!$R:$R,$C22,'調査表(全体)'!K:K,1)</f>
        <v>0</v>
      </c>
      <c r="Q22" s="455">
        <f>SUMIFS('調査表(全体)'!AW:AW,'調査表(全体)'!$O:$O,$A22,'調査表(全体)'!$R:$R,$C22,'調査表(全体)'!$K:$K,1)</f>
        <v>0</v>
      </c>
    </row>
    <row r="23" spans="1:17" x14ac:dyDescent="0.15">
      <c r="A23" s="445"/>
      <c r="B23" s="1135"/>
      <c r="C23" s="446">
        <v>2</v>
      </c>
      <c r="D23" s="422"/>
      <c r="E23" s="441"/>
      <c r="F23" s="447">
        <f>COUNTIFS('調査表(全体)'!O:O,A22,'調査表(全体)'!R:R,C23)</f>
        <v>0</v>
      </c>
      <c r="G23" s="441"/>
      <c r="H23" s="441"/>
      <c r="I23" s="448">
        <f>SUMIFS('調査表(全体)'!CL:CL,'調査表(全体)'!$O:$O,$A22,'調査表(全体)'!$R:$R,$C23)</f>
        <v>0</v>
      </c>
      <c r="J23" s="447">
        <f>SUMIFS('調査表(全体)'!CM:CM,'調査表(全体)'!$O:$O,$A22,'調査表(全体)'!$R:$R,$C23)</f>
        <v>0</v>
      </c>
      <c r="K23" s="447">
        <f>SUMIFS('調査表(全体)'!CN:CN,'調査表(全体)'!$O:$O,$A22,'調査表(全体)'!$R:$R,$C23)</f>
        <v>0</v>
      </c>
      <c r="L23" s="449">
        <f>SUMIFS('調査表(全体)'!CO:CO,'調査表(全体)'!$O:$O,$A22,'調査表(全体)'!$R:$R,$C23)</f>
        <v>0</v>
      </c>
      <c r="P23" s="448">
        <f>SUMIFS('調査表(全体)'!CO:CO,'調査表(全体)'!$O:$O,$A22,'調査表(全体)'!$R:$R,$C23,'調査表(全体)'!K:K,1)</f>
        <v>0</v>
      </c>
      <c r="Q23" s="449">
        <f>SUMIFS('調査表(全体)'!AW:AW,'調査表(全体)'!$O:$O,$A22,'調査表(全体)'!$R:$R,$C23,'調査表(全体)'!$K:$K,1)</f>
        <v>0</v>
      </c>
    </row>
    <row r="24" spans="1:17" x14ac:dyDescent="0.15">
      <c r="A24" s="445"/>
      <c r="B24" s="1135"/>
      <c r="C24" s="450">
        <v>3</v>
      </c>
      <c r="D24" s="422"/>
      <c r="E24" s="441"/>
      <c r="F24" s="447">
        <f>COUNTIFS('調査表(全体)'!O:O,A22,'調査表(全体)'!R:R,C24)</f>
        <v>0</v>
      </c>
      <c r="G24" s="441"/>
      <c r="H24" s="441"/>
      <c r="I24" s="448">
        <f>SUMIFS('調査表(全体)'!CL:CL,'調査表(全体)'!$O:$O,$A22,'調査表(全体)'!$R:$R,$C24)</f>
        <v>0</v>
      </c>
      <c r="J24" s="447">
        <f>SUMIFS('調査表(全体)'!CM:CM,'調査表(全体)'!$O:$O,$A22,'調査表(全体)'!$R:$R,$C24)</f>
        <v>0</v>
      </c>
      <c r="K24" s="447">
        <f>SUMIFS('調査表(全体)'!CN:CN,'調査表(全体)'!$O:$O,$A22,'調査表(全体)'!$R:$R,$C24)</f>
        <v>0</v>
      </c>
      <c r="L24" s="449">
        <f>SUMIFS('調査表(全体)'!CO:CO,'調査表(全体)'!$O:$O,$A22,'調査表(全体)'!$R:$R,$C24)</f>
        <v>0</v>
      </c>
      <c r="P24" s="448">
        <f>SUMIFS('調査表(全体)'!CO:CO,'調査表(全体)'!$O:$O,$A22,'調査表(全体)'!$R:$R,$C24,'調査表(全体)'!K:K,1)</f>
        <v>0</v>
      </c>
      <c r="Q24" s="449">
        <f>SUMIFS('調査表(全体)'!AW:AW,'調査表(全体)'!$O:$O,$A22,'調査表(全体)'!$R:$R,$C24,'調査表(全体)'!$K:$K,1)</f>
        <v>0</v>
      </c>
    </row>
    <row r="25" spans="1:17" x14ac:dyDescent="0.15">
      <c r="A25" s="445"/>
      <c r="B25" s="1136"/>
      <c r="C25" s="451" t="s">
        <v>85</v>
      </c>
      <c r="D25" s="422"/>
      <c r="E25" s="441"/>
      <c r="F25" s="300">
        <f>SUM(F22:F24)</f>
        <v>0</v>
      </c>
      <c r="G25" s="441"/>
      <c r="H25" s="441"/>
      <c r="I25" s="452">
        <f>SUM(I22:I24)</f>
        <v>0</v>
      </c>
      <c r="J25" s="300">
        <f>SUM(J22:J24)</f>
        <v>0</v>
      </c>
      <c r="K25" s="300">
        <f>SUM(K22:K24)</f>
        <v>0</v>
      </c>
      <c r="L25" s="453">
        <f>SUM(L22:L24)</f>
        <v>0</v>
      </c>
      <c r="P25" s="452">
        <f>SUM(P22:P24)</f>
        <v>0</v>
      </c>
      <c r="Q25" s="453">
        <f>SUM(Q22:Q24)</f>
        <v>0</v>
      </c>
    </row>
    <row r="26" spans="1:17" x14ac:dyDescent="0.15">
      <c r="A26" s="439">
        <v>5</v>
      </c>
      <c r="B26" s="1134">
        <f>LOOKUP(A26,会計区分コード!$B:$B,会計区分コード!$C:$C)</f>
        <v>0</v>
      </c>
      <c r="C26" s="440">
        <v>1</v>
      </c>
      <c r="D26" s="422"/>
      <c r="E26" s="441"/>
      <c r="F26" s="292">
        <f>COUNTIFS('調査表(全体)'!O:O,A26,'調査表(全体)'!R:R,C26)</f>
        <v>0</v>
      </c>
      <c r="G26" s="441"/>
      <c r="H26" s="441"/>
      <c r="I26" s="454">
        <f>SUMIFS('調査表(全体)'!CL:CL,'調査表(全体)'!$O:$O,$A26,'調査表(全体)'!$R:$R,$C26)</f>
        <v>0</v>
      </c>
      <c r="J26" s="292">
        <f>SUMIFS('調査表(全体)'!CM:CM,'調査表(全体)'!$O:$O,$A26,'調査表(全体)'!$R:$R,$C26)</f>
        <v>0</v>
      </c>
      <c r="K26" s="292">
        <f>SUMIFS('調査表(全体)'!CN:CN,'調査表(全体)'!$O:$O,$A26,'調査表(全体)'!$R:$R,$C26)</f>
        <v>0</v>
      </c>
      <c r="L26" s="455">
        <f>SUMIFS('調査表(全体)'!CO:CO,'調査表(全体)'!$O:$O,$A26,'調査表(全体)'!$R:$R,$C26)</f>
        <v>0</v>
      </c>
      <c r="P26" s="454">
        <f>SUMIFS('調査表(全体)'!CO:CO,'調査表(全体)'!$O:$O,$A26,'調査表(全体)'!$R:$R,$C26,'調査表(全体)'!K:K,1)</f>
        <v>0</v>
      </c>
      <c r="Q26" s="455">
        <f>SUMIFS('調査表(全体)'!AW:AW,'調査表(全体)'!$O:$O,$A26,'調査表(全体)'!$R:$R,$C26,'調査表(全体)'!$K:$K,1)</f>
        <v>0</v>
      </c>
    </row>
    <row r="27" spans="1:17" x14ac:dyDescent="0.15">
      <c r="A27" s="445"/>
      <c r="B27" s="1135"/>
      <c r="C27" s="446">
        <v>2</v>
      </c>
      <c r="D27" s="422"/>
      <c r="E27" s="441"/>
      <c r="F27" s="447">
        <f>COUNTIFS('調査表(全体)'!O:O,A26,'調査表(全体)'!R:R,C27)</f>
        <v>0</v>
      </c>
      <c r="G27" s="441"/>
      <c r="H27" s="441"/>
      <c r="I27" s="448">
        <f>SUMIFS('調査表(全体)'!CL:CL,'調査表(全体)'!$O:$O,$A26,'調査表(全体)'!$R:$R,$C27)</f>
        <v>0</v>
      </c>
      <c r="J27" s="447">
        <f>SUMIFS('調査表(全体)'!CM:CM,'調査表(全体)'!$O:$O,$A26,'調査表(全体)'!$R:$R,$C27)</f>
        <v>0</v>
      </c>
      <c r="K27" s="447">
        <f>SUMIFS('調査表(全体)'!CN:CN,'調査表(全体)'!$O:$O,$A26,'調査表(全体)'!$R:$R,$C27)</f>
        <v>0</v>
      </c>
      <c r="L27" s="449">
        <f>SUMIFS('調査表(全体)'!CO:CO,'調査表(全体)'!$O:$O,$A26,'調査表(全体)'!$R:$R,$C27)</f>
        <v>0</v>
      </c>
      <c r="P27" s="448">
        <f>SUMIFS('調査表(全体)'!CO:CO,'調査表(全体)'!$O:$O,$A26,'調査表(全体)'!$R:$R,$C27,'調査表(全体)'!K:K,1)</f>
        <v>0</v>
      </c>
      <c r="Q27" s="449">
        <f>SUMIFS('調査表(全体)'!AW:AW,'調査表(全体)'!$O:$O,$A26,'調査表(全体)'!$R:$R,$C27,'調査表(全体)'!$K:$K,1)</f>
        <v>0</v>
      </c>
    </row>
    <row r="28" spans="1:17" x14ac:dyDescent="0.15">
      <c r="A28" s="456"/>
      <c r="B28" s="1135"/>
      <c r="C28" s="450">
        <v>3</v>
      </c>
      <c r="D28" s="422"/>
      <c r="E28" s="441"/>
      <c r="F28" s="447">
        <f>COUNTIFS('調査表(全体)'!O:O,A26,'調査表(全体)'!R:R,C28)</f>
        <v>0</v>
      </c>
      <c r="G28" s="441"/>
      <c r="H28" s="441"/>
      <c r="I28" s="448">
        <f>SUMIFS('調査表(全体)'!CL:CL,'調査表(全体)'!$O:$O,$A26,'調査表(全体)'!$R:$R,$C28)</f>
        <v>0</v>
      </c>
      <c r="J28" s="447">
        <f>SUMIFS('調査表(全体)'!CM:CM,'調査表(全体)'!$O:$O,$A26,'調査表(全体)'!$R:$R,$C28)</f>
        <v>0</v>
      </c>
      <c r="K28" s="447">
        <f>SUMIFS('調査表(全体)'!CN:CN,'調査表(全体)'!$O:$O,$A26,'調査表(全体)'!$R:$R,$C28)</f>
        <v>0</v>
      </c>
      <c r="L28" s="449">
        <f>SUMIFS('調査表(全体)'!CO:CO,'調査表(全体)'!$O:$O,$A26,'調査表(全体)'!$R:$R,$C28)</f>
        <v>0</v>
      </c>
      <c r="P28" s="448">
        <f>SUMIFS('調査表(全体)'!CO:CO,'調査表(全体)'!$O:$O,$A26,'調査表(全体)'!$R:$R,$C28,'調査表(全体)'!K:K,1)</f>
        <v>0</v>
      </c>
      <c r="Q28" s="449">
        <f>SUMIFS('調査表(全体)'!AW:AW,'調査表(全体)'!$O:$O,$A26,'調査表(全体)'!$R:$R,$C28,'調査表(全体)'!$K:$K,1)</f>
        <v>0</v>
      </c>
    </row>
    <row r="29" spans="1:17" x14ac:dyDescent="0.15">
      <c r="A29" s="445"/>
      <c r="B29" s="1136"/>
      <c r="C29" s="451" t="s">
        <v>85</v>
      </c>
      <c r="D29" s="422"/>
      <c r="E29" s="441"/>
      <c r="F29" s="300">
        <f>SUM(F26:F28)</f>
        <v>0</v>
      </c>
      <c r="G29" s="441"/>
      <c r="H29" s="441"/>
      <c r="I29" s="452">
        <f>SUM(I26:I28)</f>
        <v>0</v>
      </c>
      <c r="J29" s="300">
        <f>SUM(J26:J28)</f>
        <v>0</v>
      </c>
      <c r="K29" s="300">
        <f>SUM(K26:K28)</f>
        <v>0</v>
      </c>
      <c r="L29" s="453">
        <f>SUM(L26:L28)</f>
        <v>0</v>
      </c>
      <c r="P29" s="452">
        <f>SUM(P26:P28)</f>
        <v>0</v>
      </c>
      <c r="Q29" s="453">
        <f>SUM(Q26:Q28)</f>
        <v>0</v>
      </c>
    </row>
    <row r="30" spans="1:17" x14ac:dyDescent="0.15">
      <c r="A30" s="439">
        <v>6</v>
      </c>
      <c r="B30" s="1134">
        <f>LOOKUP(A30,会計区分コード!$B:$B,会計区分コード!$C:$C)</f>
        <v>0</v>
      </c>
      <c r="C30" s="440">
        <v>1</v>
      </c>
      <c r="D30" s="422"/>
      <c r="E30" s="441"/>
      <c r="F30" s="292">
        <f>COUNTIFS('調査表(全体)'!O:O,A30,'調査表(全体)'!R:R,C30)</f>
        <v>0</v>
      </c>
      <c r="G30" s="441"/>
      <c r="H30" s="441"/>
      <c r="I30" s="454">
        <f>SUMIFS('調査表(全体)'!CL:CL,'調査表(全体)'!$O:$O,$A30,'調査表(全体)'!$R:$R,$C30)</f>
        <v>0</v>
      </c>
      <c r="J30" s="292">
        <f>SUMIFS('調査表(全体)'!CM:CM,'調査表(全体)'!$O:$O,$A30,'調査表(全体)'!$R:$R,$C30)</f>
        <v>0</v>
      </c>
      <c r="K30" s="292">
        <f>SUMIFS('調査表(全体)'!CN:CN,'調査表(全体)'!$O:$O,$A30,'調査表(全体)'!$R:$R,$C30)</f>
        <v>0</v>
      </c>
      <c r="L30" s="455">
        <f>SUMIFS('調査表(全体)'!CO:CO,'調査表(全体)'!$O:$O,$A30,'調査表(全体)'!$R:$R,$C30)</f>
        <v>0</v>
      </c>
      <c r="P30" s="454">
        <f>SUMIFS('調査表(全体)'!CO:CO,'調査表(全体)'!$O:$O,$A30,'調査表(全体)'!$R:$R,$C30,'調査表(全体)'!K:K,1)</f>
        <v>0</v>
      </c>
      <c r="Q30" s="455">
        <f>SUMIFS('調査表(全体)'!AW:AW,'調査表(全体)'!$O:$O,$A30,'調査表(全体)'!$R:$R,$C30,'調査表(全体)'!$K:$K,1)</f>
        <v>0</v>
      </c>
    </row>
    <row r="31" spans="1:17" x14ac:dyDescent="0.15">
      <c r="A31" s="445"/>
      <c r="B31" s="1135"/>
      <c r="C31" s="446">
        <v>2</v>
      </c>
      <c r="D31" s="422"/>
      <c r="E31" s="441"/>
      <c r="F31" s="447">
        <f>COUNTIFS('調査表(全体)'!O:O,A30,'調査表(全体)'!R:R,C31)</f>
        <v>0</v>
      </c>
      <c r="G31" s="441"/>
      <c r="H31" s="441"/>
      <c r="I31" s="448">
        <f>SUMIFS('調査表(全体)'!CL:CL,'調査表(全体)'!$O:$O,$A30,'調査表(全体)'!$R:$R,$C31)</f>
        <v>0</v>
      </c>
      <c r="J31" s="447">
        <f>SUMIFS('調査表(全体)'!CM:CM,'調査表(全体)'!$O:$O,$A30,'調査表(全体)'!$R:$R,$C31)</f>
        <v>0</v>
      </c>
      <c r="K31" s="447">
        <f>SUMIFS('調査表(全体)'!CN:CN,'調査表(全体)'!$O:$O,$A30,'調査表(全体)'!$R:$R,$C31)</f>
        <v>0</v>
      </c>
      <c r="L31" s="449">
        <f>SUMIFS('調査表(全体)'!CO:CO,'調査表(全体)'!$O:$O,$A30,'調査表(全体)'!$R:$R,$C31)</f>
        <v>0</v>
      </c>
      <c r="P31" s="448">
        <f>SUMIFS('調査表(全体)'!CO:CO,'調査表(全体)'!$O:$O,$A30,'調査表(全体)'!$R:$R,$C31,'調査表(全体)'!K:K,1)</f>
        <v>0</v>
      </c>
      <c r="Q31" s="449">
        <f>SUMIFS('調査表(全体)'!AW:AW,'調査表(全体)'!$O:$O,$A30,'調査表(全体)'!$R:$R,$C31,'調査表(全体)'!$K:$K,1)</f>
        <v>0</v>
      </c>
    </row>
    <row r="32" spans="1:17" x14ac:dyDescent="0.15">
      <c r="A32" s="445"/>
      <c r="B32" s="1135"/>
      <c r="C32" s="450">
        <v>3</v>
      </c>
      <c r="D32" s="422"/>
      <c r="E32" s="441"/>
      <c r="F32" s="447">
        <f>COUNTIFS('調査表(全体)'!O:O,A30,'調査表(全体)'!R:R,C32)</f>
        <v>0</v>
      </c>
      <c r="G32" s="441"/>
      <c r="H32" s="441"/>
      <c r="I32" s="448">
        <f>SUMIFS('調査表(全体)'!CL:CL,'調査表(全体)'!$O:$O,$A30,'調査表(全体)'!$R:$R,$C32)</f>
        <v>0</v>
      </c>
      <c r="J32" s="447">
        <f>SUMIFS('調査表(全体)'!CM:CM,'調査表(全体)'!$O:$O,$A30,'調査表(全体)'!$R:$R,$C32)</f>
        <v>0</v>
      </c>
      <c r="K32" s="447">
        <f>SUMIFS('調査表(全体)'!CN:CN,'調査表(全体)'!$O:$O,$A30,'調査表(全体)'!$R:$R,$C32)</f>
        <v>0</v>
      </c>
      <c r="L32" s="449">
        <f>SUMIFS('調査表(全体)'!CO:CO,'調査表(全体)'!$O:$O,$A30,'調査表(全体)'!$R:$R,$C32)</f>
        <v>0</v>
      </c>
      <c r="P32" s="448">
        <f>SUMIFS('調査表(全体)'!CO:CO,'調査表(全体)'!$O:$O,$A30,'調査表(全体)'!$R:$R,$C32,'調査表(全体)'!K:K,1)</f>
        <v>0</v>
      </c>
      <c r="Q32" s="449">
        <f>SUMIFS('調査表(全体)'!AW:AW,'調査表(全体)'!$O:$O,$A30,'調査表(全体)'!$R:$R,$C32,'調査表(全体)'!$K:$K,1)</f>
        <v>0</v>
      </c>
    </row>
    <row r="33" spans="1:17" x14ac:dyDescent="0.15">
      <c r="A33" s="445"/>
      <c r="B33" s="1136"/>
      <c r="C33" s="451" t="s">
        <v>85</v>
      </c>
      <c r="D33" s="422"/>
      <c r="E33" s="441"/>
      <c r="F33" s="300">
        <f>SUM(F30:F32)</f>
        <v>0</v>
      </c>
      <c r="G33" s="441"/>
      <c r="H33" s="441"/>
      <c r="I33" s="452">
        <f>SUM(I30:I32)</f>
        <v>0</v>
      </c>
      <c r="J33" s="300">
        <f>SUM(J30:J32)</f>
        <v>0</v>
      </c>
      <c r="K33" s="300">
        <f>SUM(K30:K32)</f>
        <v>0</v>
      </c>
      <c r="L33" s="453">
        <f>SUM(L30:L32)</f>
        <v>0</v>
      </c>
      <c r="P33" s="452">
        <f>SUM(P30:P32)</f>
        <v>0</v>
      </c>
      <c r="Q33" s="453">
        <f>SUM(Q30:Q32)</f>
        <v>0</v>
      </c>
    </row>
    <row r="34" spans="1:17" x14ac:dyDescent="0.15">
      <c r="A34" s="439">
        <v>7</v>
      </c>
      <c r="B34" s="1134">
        <f>LOOKUP(A34,会計区分コード!$B:$B,会計区分コード!$C:$C)</f>
        <v>0</v>
      </c>
      <c r="C34" s="440">
        <v>1</v>
      </c>
      <c r="D34" s="422"/>
      <c r="E34" s="441"/>
      <c r="F34" s="292">
        <f>COUNTIFS('調査表(全体)'!O:O,A34,'調査表(全体)'!R:R,C34)</f>
        <v>0</v>
      </c>
      <c r="G34" s="441"/>
      <c r="H34" s="441"/>
      <c r="I34" s="454">
        <f>SUMIFS('調査表(全体)'!CL:CL,'調査表(全体)'!$O:$O,$A34,'調査表(全体)'!$R:$R,$C34)</f>
        <v>0</v>
      </c>
      <c r="J34" s="292">
        <f>SUMIFS('調査表(全体)'!CM:CM,'調査表(全体)'!$O:$O,$A34,'調査表(全体)'!$R:$R,$C34)</f>
        <v>0</v>
      </c>
      <c r="K34" s="292">
        <f>SUMIFS('調査表(全体)'!CN:CN,'調査表(全体)'!$O:$O,$A34,'調査表(全体)'!$R:$R,$C34)</f>
        <v>0</v>
      </c>
      <c r="L34" s="455">
        <f>SUMIFS('調査表(全体)'!CO:CO,'調査表(全体)'!$O:$O,$A34,'調査表(全体)'!$R:$R,$C34)</f>
        <v>0</v>
      </c>
      <c r="P34" s="454">
        <f>SUMIFS('調査表(全体)'!CO:CO,'調査表(全体)'!$O:$O,$A34,'調査表(全体)'!$R:$R,$C34,'調査表(全体)'!K:K,1)</f>
        <v>0</v>
      </c>
      <c r="Q34" s="455">
        <f>SUMIFS('調査表(全体)'!AW:AW,'調査表(全体)'!$O:$O,$A34,'調査表(全体)'!$R:$R,$C34,'調査表(全体)'!$K:$K,1)</f>
        <v>0</v>
      </c>
    </row>
    <row r="35" spans="1:17" x14ac:dyDescent="0.15">
      <c r="A35" s="445"/>
      <c r="B35" s="1135"/>
      <c r="C35" s="446">
        <v>2</v>
      </c>
      <c r="D35" s="422"/>
      <c r="E35" s="441"/>
      <c r="F35" s="447">
        <f>COUNTIFS('調査表(全体)'!O:O,A34,'調査表(全体)'!R:R,C35)</f>
        <v>0</v>
      </c>
      <c r="G35" s="441"/>
      <c r="H35" s="441"/>
      <c r="I35" s="448">
        <f>SUMIFS('調査表(全体)'!CL:CL,'調査表(全体)'!$O:$O,$A34,'調査表(全体)'!$R:$R,$C35)</f>
        <v>0</v>
      </c>
      <c r="J35" s="447">
        <f>SUMIFS('調査表(全体)'!CM:CM,'調査表(全体)'!$O:$O,$A34,'調査表(全体)'!$R:$R,$C35)</f>
        <v>0</v>
      </c>
      <c r="K35" s="447">
        <f>SUMIFS('調査表(全体)'!CN:CN,'調査表(全体)'!$O:$O,$A34,'調査表(全体)'!$R:$R,$C35)</f>
        <v>0</v>
      </c>
      <c r="L35" s="449">
        <f>SUMIFS('調査表(全体)'!CO:CO,'調査表(全体)'!$O:$O,$A34,'調査表(全体)'!$R:$R,$C35)</f>
        <v>0</v>
      </c>
      <c r="P35" s="448">
        <f>SUMIFS('調査表(全体)'!CO:CO,'調査表(全体)'!$O:$O,$A34,'調査表(全体)'!$R:$R,$C35,'調査表(全体)'!K:K,1)</f>
        <v>0</v>
      </c>
      <c r="Q35" s="449">
        <f>SUMIFS('調査表(全体)'!AW:AW,'調査表(全体)'!$O:$O,$A34,'調査表(全体)'!$R:$R,$C35,'調査表(全体)'!$K:$K,1)</f>
        <v>0</v>
      </c>
    </row>
    <row r="36" spans="1:17" x14ac:dyDescent="0.15">
      <c r="A36" s="445"/>
      <c r="B36" s="1135"/>
      <c r="C36" s="450">
        <v>3</v>
      </c>
      <c r="D36" s="422"/>
      <c r="E36" s="441"/>
      <c r="F36" s="447">
        <f>COUNTIFS('調査表(全体)'!O:O,A34,'調査表(全体)'!R:R,C36)</f>
        <v>0</v>
      </c>
      <c r="G36" s="441"/>
      <c r="H36" s="441"/>
      <c r="I36" s="448">
        <f>SUMIFS('調査表(全体)'!CL:CL,'調査表(全体)'!$O:$O,$A34,'調査表(全体)'!$R:$R,$C36)</f>
        <v>0</v>
      </c>
      <c r="J36" s="447">
        <f>SUMIFS('調査表(全体)'!CM:CM,'調査表(全体)'!$O:$O,$A34,'調査表(全体)'!$R:$R,$C36)</f>
        <v>0</v>
      </c>
      <c r="K36" s="447">
        <f>SUMIFS('調査表(全体)'!CN:CN,'調査表(全体)'!$O:$O,$A34,'調査表(全体)'!$R:$R,$C36)</f>
        <v>0</v>
      </c>
      <c r="L36" s="449">
        <f>SUMIFS('調査表(全体)'!CO:CO,'調査表(全体)'!$O:$O,$A34,'調査表(全体)'!$R:$R,$C36)</f>
        <v>0</v>
      </c>
      <c r="P36" s="448">
        <f>SUMIFS('調査表(全体)'!CO:CO,'調査表(全体)'!$O:$O,$A34,'調査表(全体)'!$R:$R,$C36,'調査表(全体)'!K:K,1)</f>
        <v>0</v>
      </c>
      <c r="Q36" s="449">
        <f>SUMIFS('調査表(全体)'!AW:AW,'調査表(全体)'!$O:$O,$A34,'調査表(全体)'!$R:$R,$C36,'調査表(全体)'!$K:$K,1)</f>
        <v>0</v>
      </c>
    </row>
    <row r="37" spans="1:17" x14ac:dyDescent="0.15">
      <c r="A37" s="445"/>
      <c r="B37" s="457"/>
      <c r="C37" s="451" t="s">
        <v>85</v>
      </c>
      <c r="D37" s="422"/>
      <c r="E37" s="441"/>
      <c r="F37" s="300">
        <f>SUM(F34:F36)</f>
        <v>0</v>
      </c>
      <c r="G37" s="441"/>
      <c r="H37" s="441"/>
      <c r="I37" s="452">
        <f>SUM(I34:I36)</f>
        <v>0</v>
      </c>
      <c r="J37" s="300">
        <f>SUM(J34:J36)</f>
        <v>0</v>
      </c>
      <c r="K37" s="300">
        <f>SUM(K34:K36)</f>
        <v>0</v>
      </c>
      <c r="L37" s="453">
        <f>SUM(L34:L36)</f>
        <v>0</v>
      </c>
      <c r="P37" s="452">
        <f>SUM(P34:P36)</f>
        <v>0</v>
      </c>
      <c r="Q37" s="453">
        <f>SUM(Q34:Q36)</f>
        <v>0</v>
      </c>
    </row>
    <row r="38" spans="1:17" x14ac:dyDescent="0.15">
      <c r="A38" s="439">
        <v>8</v>
      </c>
      <c r="B38" s="458">
        <f>LOOKUP(A38,会計区分コード!$B:$B,会計区分コード!$C:$C)</f>
        <v>0</v>
      </c>
      <c r="C38" s="440">
        <v>1</v>
      </c>
      <c r="D38" s="422"/>
      <c r="E38" s="441"/>
      <c r="F38" s="292">
        <f>COUNTIFS('調査表(全体)'!O:O,A38,'調査表(全体)'!R:R,C38)</f>
        <v>0</v>
      </c>
      <c r="G38" s="441"/>
      <c r="H38" s="441"/>
      <c r="I38" s="454">
        <f>SUMIFS('調査表(全体)'!CL:CL,'調査表(全体)'!$O:$O,$A38,'調査表(全体)'!$R:$R,$C38)</f>
        <v>0</v>
      </c>
      <c r="J38" s="292">
        <f>SUMIFS('調査表(全体)'!CM:CM,'調査表(全体)'!$O:$O,$A38,'調査表(全体)'!$R:$R,$C38)</f>
        <v>0</v>
      </c>
      <c r="K38" s="292">
        <f>SUMIFS('調査表(全体)'!CN:CN,'調査表(全体)'!$O:$O,$A38,'調査表(全体)'!$R:$R,$C38)</f>
        <v>0</v>
      </c>
      <c r="L38" s="455">
        <f>SUMIFS('調査表(全体)'!CO:CO,'調査表(全体)'!$O:$O,$A38,'調査表(全体)'!$R:$R,$C38)</f>
        <v>0</v>
      </c>
      <c r="P38" s="454">
        <f>SUMIFS('調査表(全体)'!CO:CO,'調査表(全体)'!$O:$O,$A38,'調査表(全体)'!$R:$R,$C38,'調査表(全体)'!K:K,1)</f>
        <v>0</v>
      </c>
      <c r="Q38" s="455">
        <f>SUMIFS('調査表(全体)'!AW:AW,'調査表(全体)'!$O:$O,$A38,'調査表(全体)'!$R:$R,$C38,'調査表(全体)'!$K:$K,1)</f>
        <v>0</v>
      </c>
    </row>
    <row r="39" spans="1:17" x14ac:dyDescent="0.15">
      <c r="A39" s="445"/>
      <c r="B39" s="459"/>
      <c r="C39" s="446">
        <v>2</v>
      </c>
      <c r="D39" s="422"/>
      <c r="E39" s="441"/>
      <c r="F39" s="447">
        <f>COUNTIFS('調査表(全体)'!O:O,A38,'調査表(全体)'!R:R,C39)</f>
        <v>0</v>
      </c>
      <c r="G39" s="441"/>
      <c r="H39" s="441"/>
      <c r="I39" s="448">
        <f>SUMIFS('調査表(全体)'!CL:CL,'調査表(全体)'!$O:$O,$A38,'調査表(全体)'!$R:$R,$C39)</f>
        <v>0</v>
      </c>
      <c r="J39" s="447">
        <f>SUMIFS('調査表(全体)'!CM:CM,'調査表(全体)'!$O:$O,$A38,'調査表(全体)'!$R:$R,$C39)</f>
        <v>0</v>
      </c>
      <c r="K39" s="447">
        <f>SUMIFS('調査表(全体)'!CN:CN,'調査表(全体)'!$O:$O,$A38,'調査表(全体)'!$R:$R,$C39)</f>
        <v>0</v>
      </c>
      <c r="L39" s="449">
        <f>SUMIFS('調査表(全体)'!CO:CO,'調査表(全体)'!$O:$O,$A38,'調査表(全体)'!$R:$R,$C39)</f>
        <v>0</v>
      </c>
      <c r="P39" s="448">
        <f>SUMIFS('調査表(全体)'!CO:CO,'調査表(全体)'!$O:$O,$A38,'調査表(全体)'!$R:$R,$C39,'調査表(全体)'!K:K,1)</f>
        <v>0</v>
      </c>
      <c r="Q39" s="449">
        <f>SUMIFS('調査表(全体)'!AW:AW,'調査表(全体)'!$O:$O,$A38,'調査表(全体)'!$R:$R,$C39,'調査表(全体)'!$K:$K,1)</f>
        <v>0</v>
      </c>
    </row>
    <row r="40" spans="1:17" x14ac:dyDescent="0.15">
      <c r="A40" s="445"/>
      <c r="B40" s="457"/>
      <c r="C40" s="450">
        <v>3</v>
      </c>
      <c r="D40" s="422"/>
      <c r="E40" s="441"/>
      <c r="F40" s="447">
        <f>COUNTIFS('調査表(全体)'!O:O,A38,'調査表(全体)'!R:R,C40)</f>
        <v>0</v>
      </c>
      <c r="G40" s="441"/>
      <c r="H40" s="441"/>
      <c r="I40" s="448">
        <f>SUMIFS('調査表(全体)'!CL:CL,'調査表(全体)'!$O:$O,$A38,'調査表(全体)'!$R:$R,$C40)</f>
        <v>0</v>
      </c>
      <c r="J40" s="447">
        <f>SUMIFS('調査表(全体)'!CM:CM,'調査表(全体)'!$O:$O,$A38,'調査表(全体)'!$R:$R,$C40)</f>
        <v>0</v>
      </c>
      <c r="K40" s="447">
        <f>SUMIFS('調査表(全体)'!CN:CN,'調査表(全体)'!$O:$O,$A38,'調査表(全体)'!$R:$R,$C40)</f>
        <v>0</v>
      </c>
      <c r="L40" s="449">
        <f>SUMIFS('調査表(全体)'!CO:CO,'調査表(全体)'!$O:$O,$A38,'調査表(全体)'!$R:$R,$C40)</f>
        <v>0</v>
      </c>
      <c r="P40" s="448">
        <f>SUMIFS('調査表(全体)'!CO:CO,'調査表(全体)'!$O:$O,$A38,'調査表(全体)'!$R:$R,$C40,'調査表(全体)'!K:K,1)</f>
        <v>0</v>
      </c>
      <c r="Q40" s="449">
        <f>SUMIFS('調査表(全体)'!AW:AW,'調査表(全体)'!$O:$O,$A38,'調査表(全体)'!$R:$R,$C40,'調査表(全体)'!$K:$K,1)</f>
        <v>0</v>
      </c>
    </row>
    <row r="41" spans="1:17" x14ac:dyDescent="0.15">
      <c r="A41" s="445"/>
      <c r="B41" s="457"/>
      <c r="C41" s="451" t="s">
        <v>85</v>
      </c>
      <c r="D41" s="422"/>
      <c r="E41" s="441"/>
      <c r="F41" s="300">
        <f>SUM(F38:F40)</f>
        <v>0</v>
      </c>
      <c r="G41" s="441"/>
      <c r="H41" s="441"/>
      <c r="I41" s="452">
        <f>SUM(I38:I40)</f>
        <v>0</v>
      </c>
      <c r="J41" s="300">
        <f>SUM(J38:J40)</f>
        <v>0</v>
      </c>
      <c r="K41" s="300">
        <f>SUM(K38:K40)</f>
        <v>0</v>
      </c>
      <c r="L41" s="453">
        <f>SUM(L38:L40)</f>
        <v>0</v>
      </c>
      <c r="P41" s="452">
        <f>SUM(P38:P40)</f>
        <v>0</v>
      </c>
      <c r="Q41" s="453">
        <f>SUM(Q38:Q40)</f>
        <v>0</v>
      </c>
    </row>
    <row r="42" spans="1:17" x14ac:dyDescent="0.15">
      <c r="A42" s="439">
        <v>9</v>
      </c>
      <c r="B42" s="458">
        <f>LOOKUP(A42,会計区分コード!$B:$B,会計区分コード!$C:$C)</f>
        <v>0</v>
      </c>
      <c r="C42" s="440">
        <v>1</v>
      </c>
      <c r="D42" s="422"/>
      <c r="E42" s="441"/>
      <c r="F42" s="292">
        <f>COUNTIFS('調査表(全体)'!O:O,A42,'調査表(全体)'!R:R,C42)</f>
        <v>0</v>
      </c>
      <c r="G42" s="441"/>
      <c r="H42" s="441"/>
      <c r="I42" s="454">
        <f>SUMIFS('調査表(全体)'!CL:CL,'調査表(全体)'!$O:$O,$A42,'調査表(全体)'!$R:$R,$C42)</f>
        <v>0</v>
      </c>
      <c r="J42" s="292">
        <f>SUMIFS('調査表(全体)'!CM:CM,'調査表(全体)'!$O:$O,$A42,'調査表(全体)'!$R:$R,$C42)</f>
        <v>0</v>
      </c>
      <c r="K42" s="292">
        <f>SUMIFS('調査表(全体)'!CN:CN,'調査表(全体)'!$O:$O,$A42,'調査表(全体)'!$R:$R,$C42)</f>
        <v>0</v>
      </c>
      <c r="L42" s="455">
        <f>SUMIFS('調査表(全体)'!CO:CO,'調査表(全体)'!$O:$O,$A42,'調査表(全体)'!$R:$R,$C42)</f>
        <v>0</v>
      </c>
      <c r="P42" s="454">
        <f>SUMIFS('調査表(全体)'!CO:CO,'調査表(全体)'!$O:$O,$A42,'調査表(全体)'!$R:$R,$C42,'調査表(全体)'!K:K,1)</f>
        <v>0</v>
      </c>
      <c r="Q42" s="455">
        <f>SUMIFS('調査表(全体)'!AW:AW,'調査表(全体)'!$O:$O,$A42,'調査表(全体)'!$R:$R,$C42,'調査表(全体)'!$K:$K,1)</f>
        <v>0</v>
      </c>
    </row>
    <row r="43" spans="1:17" x14ac:dyDescent="0.15">
      <c r="A43" s="445"/>
      <c r="B43" s="459"/>
      <c r="C43" s="446">
        <v>2</v>
      </c>
      <c r="D43" s="422"/>
      <c r="E43" s="441"/>
      <c r="F43" s="447">
        <f>COUNTIFS('調査表(全体)'!O:O,A42,'調査表(全体)'!R:R,C43)</f>
        <v>0</v>
      </c>
      <c r="G43" s="441"/>
      <c r="H43" s="441"/>
      <c r="I43" s="448">
        <f>SUMIFS('調査表(全体)'!CL:CL,'調査表(全体)'!$O:$O,$A42,'調査表(全体)'!$R:$R,$C43)</f>
        <v>0</v>
      </c>
      <c r="J43" s="447">
        <f>SUMIFS('調査表(全体)'!CM:CM,'調査表(全体)'!$O:$O,$A42,'調査表(全体)'!$R:$R,$C43)</f>
        <v>0</v>
      </c>
      <c r="K43" s="447">
        <f>SUMIFS('調査表(全体)'!CN:CN,'調査表(全体)'!$O:$O,$A42,'調査表(全体)'!$R:$R,$C43)</f>
        <v>0</v>
      </c>
      <c r="L43" s="449">
        <f>SUMIFS('調査表(全体)'!CO:CO,'調査表(全体)'!$O:$O,$A42,'調査表(全体)'!$R:$R,$C43)</f>
        <v>0</v>
      </c>
      <c r="P43" s="448">
        <f>SUMIFS('調査表(全体)'!CO:CO,'調査表(全体)'!$O:$O,$A42,'調査表(全体)'!$R:$R,$C43,'調査表(全体)'!K:K,1)</f>
        <v>0</v>
      </c>
      <c r="Q43" s="449">
        <f>SUMIFS('調査表(全体)'!AW:AW,'調査表(全体)'!$O:$O,$A42,'調査表(全体)'!$R:$R,$C43,'調査表(全体)'!$K:$K,1)</f>
        <v>0</v>
      </c>
    </row>
    <row r="44" spans="1:17" x14ac:dyDescent="0.15">
      <c r="A44" s="445"/>
      <c r="B44" s="457"/>
      <c r="C44" s="450">
        <v>3</v>
      </c>
      <c r="D44" s="422"/>
      <c r="E44" s="441"/>
      <c r="F44" s="447">
        <f>COUNTIFS('調査表(全体)'!O:O,A42,'調査表(全体)'!R:R,C44)</f>
        <v>0</v>
      </c>
      <c r="G44" s="441"/>
      <c r="H44" s="441"/>
      <c r="I44" s="448">
        <f>SUMIFS('調査表(全体)'!CL:CL,'調査表(全体)'!$O:$O,$A42,'調査表(全体)'!$R:$R,$C44)</f>
        <v>0</v>
      </c>
      <c r="J44" s="447">
        <f>SUMIFS('調査表(全体)'!CM:CM,'調査表(全体)'!$O:$O,$A42,'調査表(全体)'!$R:$R,$C44)</f>
        <v>0</v>
      </c>
      <c r="K44" s="447">
        <f>SUMIFS('調査表(全体)'!CN:CN,'調査表(全体)'!$O:$O,$A42,'調査表(全体)'!$R:$R,$C44)</f>
        <v>0</v>
      </c>
      <c r="L44" s="449">
        <f>SUMIFS('調査表(全体)'!CO:CO,'調査表(全体)'!$O:$O,$A42,'調査表(全体)'!$R:$R,$C44)</f>
        <v>0</v>
      </c>
      <c r="P44" s="448">
        <f>SUMIFS('調査表(全体)'!CO:CO,'調査表(全体)'!$O:$O,$A42,'調査表(全体)'!$R:$R,$C44,'調査表(全体)'!K:K,1)</f>
        <v>0</v>
      </c>
      <c r="Q44" s="449">
        <f>SUMIFS('調査表(全体)'!AW:AW,'調査表(全体)'!$O:$O,$A42,'調査表(全体)'!$R:$R,$C44,'調査表(全体)'!$K:$K,1)</f>
        <v>0</v>
      </c>
    </row>
    <row r="45" spans="1:17" x14ac:dyDescent="0.15">
      <c r="A45" s="445"/>
      <c r="B45" s="457"/>
      <c r="C45" s="451" t="s">
        <v>85</v>
      </c>
      <c r="D45" s="422"/>
      <c r="E45" s="441"/>
      <c r="F45" s="300">
        <f>SUM(F42:F44)</f>
        <v>0</v>
      </c>
      <c r="G45" s="441"/>
      <c r="H45" s="441"/>
      <c r="I45" s="452">
        <f>SUM(I42:I44)</f>
        <v>0</v>
      </c>
      <c r="J45" s="300">
        <f>SUM(J42:J44)</f>
        <v>0</v>
      </c>
      <c r="K45" s="300">
        <f>SUM(K42:K44)</f>
        <v>0</v>
      </c>
      <c r="L45" s="453">
        <f>SUM(L42:L44)</f>
        <v>0</v>
      </c>
      <c r="P45" s="452">
        <f>SUM(P42:P44)</f>
        <v>0</v>
      </c>
      <c r="Q45" s="453">
        <f>SUM(Q42:Q44)</f>
        <v>0</v>
      </c>
    </row>
    <row r="46" spans="1:17" x14ac:dyDescent="0.15">
      <c r="A46" s="439">
        <v>10</v>
      </c>
      <c r="B46" s="458">
        <f>LOOKUP(A46,会計区分コード!$B:$B,会計区分コード!$C:$C)</f>
        <v>0</v>
      </c>
      <c r="C46" s="440">
        <v>1</v>
      </c>
      <c r="D46" s="422"/>
      <c r="E46" s="441"/>
      <c r="F46" s="292">
        <f>COUNTIFS('調査表(全体)'!O:O,A46,'調査表(全体)'!R:R,C46)</f>
        <v>0</v>
      </c>
      <c r="G46" s="441"/>
      <c r="H46" s="441"/>
      <c r="I46" s="454">
        <f>SUMIFS('調査表(全体)'!CL:CL,'調査表(全体)'!$O:$O,$A46,'調査表(全体)'!$R:$R,$C46)</f>
        <v>0</v>
      </c>
      <c r="J46" s="292">
        <f>SUMIFS('調査表(全体)'!CM:CM,'調査表(全体)'!$O:$O,$A46,'調査表(全体)'!$R:$R,$C46)</f>
        <v>0</v>
      </c>
      <c r="K46" s="292">
        <f>SUMIFS('調査表(全体)'!CN:CN,'調査表(全体)'!$O:$O,$A46,'調査表(全体)'!$R:$R,$C46)</f>
        <v>0</v>
      </c>
      <c r="L46" s="455">
        <f>SUMIFS('調査表(全体)'!CO:CO,'調査表(全体)'!$O:$O,$A46,'調査表(全体)'!$R:$R,$C46)</f>
        <v>0</v>
      </c>
      <c r="P46" s="454">
        <f>SUMIFS('調査表(全体)'!CO:CO,'調査表(全体)'!$O:$O,$A46,'調査表(全体)'!$R:$R,$C46,'調査表(全体)'!K:K,1)</f>
        <v>0</v>
      </c>
      <c r="Q46" s="455">
        <f>SUMIFS('調査表(全体)'!AW:AW,'調査表(全体)'!$O:$O,$A46,'調査表(全体)'!$R:$R,$C46,'調査表(全体)'!$K:$K,1)</f>
        <v>0</v>
      </c>
    </row>
    <row r="47" spans="1:17" x14ac:dyDescent="0.15">
      <c r="A47" s="445"/>
      <c r="B47" s="459"/>
      <c r="C47" s="446">
        <v>2</v>
      </c>
      <c r="D47" s="422"/>
      <c r="E47" s="441"/>
      <c r="F47" s="447">
        <f>COUNTIFS('調査表(全体)'!O:O,A46,'調査表(全体)'!R:R,C47)</f>
        <v>0</v>
      </c>
      <c r="G47" s="441"/>
      <c r="H47" s="441"/>
      <c r="I47" s="448">
        <f>SUMIFS('調査表(全体)'!CL:CL,'調査表(全体)'!$O:$O,$A46,'調査表(全体)'!$R:$R,$C47)</f>
        <v>0</v>
      </c>
      <c r="J47" s="447">
        <f>SUMIFS('調査表(全体)'!CM:CM,'調査表(全体)'!$O:$O,$A46,'調査表(全体)'!$R:$R,$C47)</f>
        <v>0</v>
      </c>
      <c r="K47" s="447">
        <f>SUMIFS('調査表(全体)'!CN:CN,'調査表(全体)'!$O:$O,$A46,'調査表(全体)'!$R:$R,$C47)</f>
        <v>0</v>
      </c>
      <c r="L47" s="449">
        <f>SUMIFS('調査表(全体)'!CO:CO,'調査表(全体)'!$O:$O,$A46,'調査表(全体)'!$R:$R,$C47)</f>
        <v>0</v>
      </c>
      <c r="P47" s="448">
        <f>SUMIFS('調査表(全体)'!CO:CO,'調査表(全体)'!$O:$O,$A46,'調査表(全体)'!$R:$R,$C47,'調査表(全体)'!K:K,1)</f>
        <v>0</v>
      </c>
      <c r="Q47" s="449">
        <f>SUMIFS('調査表(全体)'!AW:AW,'調査表(全体)'!$O:$O,$A46,'調査表(全体)'!$R:$R,$C47,'調査表(全体)'!$K:$K,1)</f>
        <v>0</v>
      </c>
    </row>
    <row r="48" spans="1:17" x14ac:dyDescent="0.15">
      <c r="A48" s="445"/>
      <c r="B48" s="457"/>
      <c r="C48" s="450">
        <v>3</v>
      </c>
      <c r="D48" s="422"/>
      <c r="E48" s="441"/>
      <c r="F48" s="447">
        <f>COUNTIFS('調査表(全体)'!O:O,A46,'調査表(全体)'!R:R,C48)</f>
        <v>0</v>
      </c>
      <c r="G48" s="441"/>
      <c r="H48" s="441"/>
      <c r="I48" s="448">
        <f>SUMIFS('調査表(全体)'!CL:CL,'調査表(全体)'!$O:$O,$A46,'調査表(全体)'!$R:$R,$C48)</f>
        <v>0</v>
      </c>
      <c r="J48" s="447">
        <f>SUMIFS('調査表(全体)'!CM:CM,'調査表(全体)'!$O:$O,$A46,'調査表(全体)'!$R:$R,$C48)</f>
        <v>0</v>
      </c>
      <c r="K48" s="447">
        <f>SUMIFS('調査表(全体)'!CN:CN,'調査表(全体)'!$O:$O,$A46,'調査表(全体)'!$R:$R,$C48)</f>
        <v>0</v>
      </c>
      <c r="L48" s="449">
        <f>SUMIFS('調査表(全体)'!CO:CO,'調査表(全体)'!$O:$O,$A46,'調査表(全体)'!$R:$R,$C48)</f>
        <v>0</v>
      </c>
      <c r="P48" s="448">
        <f>SUMIFS('調査表(全体)'!CO:CO,'調査表(全体)'!$O:$O,$A46,'調査表(全体)'!$R:$R,$C48,'調査表(全体)'!K:K,1)</f>
        <v>0</v>
      </c>
      <c r="Q48" s="449">
        <f>SUMIFS('調査表(全体)'!AW:AW,'調査表(全体)'!$O:$O,$A46,'調査表(全体)'!$R:$R,$C48,'調査表(全体)'!$K:$K,1)</f>
        <v>0</v>
      </c>
    </row>
    <row r="49" spans="1:17" x14ac:dyDescent="0.15">
      <c r="A49" s="460"/>
      <c r="B49" s="461"/>
      <c r="C49" s="451" t="s">
        <v>85</v>
      </c>
      <c r="D49" s="422"/>
      <c r="E49" s="441"/>
      <c r="F49" s="300">
        <f>SUM(F46:F48)</f>
        <v>0</v>
      </c>
      <c r="G49" s="441"/>
      <c r="H49" s="441"/>
      <c r="I49" s="452">
        <f>SUM(I46:I48)</f>
        <v>0</v>
      </c>
      <c r="J49" s="300">
        <f>SUM(J46:J48)</f>
        <v>0</v>
      </c>
      <c r="K49" s="300">
        <f>SUM(K46:K48)</f>
        <v>0</v>
      </c>
      <c r="L49" s="453">
        <f>SUM(L46:L48)</f>
        <v>0</v>
      </c>
      <c r="P49" s="452">
        <f>SUM(P46:P48)</f>
        <v>0</v>
      </c>
      <c r="Q49" s="453">
        <f>SUM(Q46:Q48)</f>
        <v>0</v>
      </c>
    </row>
    <row r="50" spans="1:17" x14ac:dyDescent="0.15">
      <c r="A50" s="439">
        <v>11</v>
      </c>
      <c r="B50" s="458">
        <f>LOOKUP(A50,会計区分コード!$B:$B,会計区分コード!$C:$C)</f>
        <v>0</v>
      </c>
      <c r="C50" s="440">
        <v>1</v>
      </c>
      <c r="D50" s="422"/>
      <c r="E50" s="441"/>
      <c r="F50" s="292">
        <f>COUNTIFS('調査表(全体)'!O:O,A50,'調査表(全体)'!R:R,C50)</f>
        <v>0</v>
      </c>
      <c r="G50" s="441"/>
      <c r="H50" s="441"/>
      <c r="I50" s="454">
        <f>SUMIFS('調査表(全体)'!CL:CL,'調査表(全体)'!$O:$O,$A50,'調査表(全体)'!$R:$R,$C50)</f>
        <v>0</v>
      </c>
      <c r="J50" s="292">
        <f>SUMIFS('調査表(全体)'!CM:CM,'調査表(全体)'!$O:$O,$A50,'調査表(全体)'!$R:$R,$C50)</f>
        <v>0</v>
      </c>
      <c r="K50" s="292">
        <f>SUMIFS('調査表(全体)'!CN:CN,'調査表(全体)'!$O:$O,$A50,'調査表(全体)'!$R:$R,$C50)</f>
        <v>0</v>
      </c>
      <c r="L50" s="455">
        <f>SUMIFS('調査表(全体)'!CO:CO,'調査表(全体)'!$O:$O,$A50,'調査表(全体)'!$R:$R,$C50)</f>
        <v>0</v>
      </c>
      <c r="P50" s="454">
        <f>SUMIFS('調査表(全体)'!CO:CO,'調査表(全体)'!$O:$O,$A50,'調査表(全体)'!$R:$R,$C50,'調査表(全体)'!K:K,1)</f>
        <v>0</v>
      </c>
      <c r="Q50" s="455">
        <f>SUMIFS('調査表(全体)'!AW:AW,'調査表(全体)'!$O:$O,$A50,'調査表(全体)'!$R:$R,$C50,'調査表(全体)'!$K:$K,1)</f>
        <v>0</v>
      </c>
    </row>
    <row r="51" spans="1:17" x14ac:dyDescent="0.15">
      <c r="A51" s="445"/>
      <c r="B51" s="459"/>
      <c r="C51" s="446">
        <v>2</v>
      </c>
      <c r="D51" s="422"/>
      <c r="E51" s="441"/>
      <c r="F51" s="447">
        <f>COUNTIFS('調査表(全体)'!O:O,A50,'調査表(全体)'!R:R,C51)</f>
        <v>0</v>
      </c>
      <c r="G51" s="441"/>
      <c r="H51" s="441"/>
      <c r="I51" s="448">
        <f>SUMIFS('調査表(全体)'!CL:CL,'調査表(全体)'!$O:$O,$A50,'調査表(全体)'!$R:$R,$C51)</f>
        <v>0</v>
      </c>
      <c r="J51" s="447">
        <f>SUMIFS('調査表(全体)'!CM:CM,'調査表(全体)'!$O:$O,$A50,'調査表(全体)'!$R:$R,$C51)</f>
        <v>0</v>
      </c>
      <c r="K51" s="447">
        <f>SUMIFS('調査表(全体)'!CN:CN,'調査表(全体)'!$O:$O,$A50,'調査表(全体)'!$R:$R,$C51)</f>
        <v>0</v>
      </c>
      <c r="L51" s="449">
        <f>SUMIFS('調査表(全体)'!CO:CO,'調査表(全体)'!$O:$O,$A50,'調査表(全体)'!$R:$R,$C51)</f>
        <v>0</v>
      </c>
      <c r="P51" s="448">
        <f>SUMIFS('調査表(全体)'!CO:CO,'調査表(全体)'!$O:$O,$A50,'調査表(全体)'!$R:$R,$C51,'調査表(全体)'!K:K,1)</f>
        <v>0</v>
      </c>
      <c r="Q51" s="449">
        <f>SUMIFS('調査表(全体)'!AW:AW,'調査表(全体)'!$O:$O,$A50,'調査表(全体)'!$R:$R,$C51,'調査表(全体)'!$K:$K,1)</f>
        <v>0</v>
      </c>
    </row>
    <row r="52" spans="1:17" x14ac:dyDescent="0.15">
      <c r="A52" s="445"/>
      <c r="B52" s="457"/>
      <c r="C52" s="450">
        <v>3</v>
      </c>
      <c r="D52" s="422"/>
      <c r="E52" s="441"/>
      <c r="F52" s="447">
        <f>COUNTIFS('調査表(全体)'!O:O,A50,'調査表(全体)'!R:R,C52)</f>
        <v>0</v>
      </c>
      <c r="G52" s="441"/>
      <c r="H52" s="441"/>
      <c r="I52" s="448">
        <f>SUMIFS('調査表(全体)'!CL:CL,'調査表(全体)'!$O:$O,$A50,'調査表(全体)'!$R:$R,$C52)</f>
        <v>0</v>
      </c>
      <c r="J52" s="447">
        <f>SUMIFS('調査表(全体)'!CM:CM,'調査表(全体)'!$O:$O,$A50,'調査表(全体)'!$R:$R,$C52)</f>
        <v>0</v>
      </c>
      <c r="K52" s="447">
        <f>SUMIFS('調査表(全体)'!CN:CN,'調査表(全体)'!$O:$O,$A50,'調査表(全体)'!$R:$R,$C52)</f>
        <v>0</v>
      </c>
      <c r="L52" s="449">
        <f>SUMIFS('調査表(全体)'!CO:CO,'調査表(全体)'!$O:$O,$A50,'調査表(全体)'!$R:$R,$C52)</f>
        <v>0</v>
      </c>
      <c r="P52" s="448">
        <f>SUMIFS('調査表(全体)'!CO:CO,'調査表(全体)'!$O:$O,$A50,'調査表(全体)'!$R:$R,$C52,'調査表(全体)'!K:K,1)</f>
        <v>0</v>
      </c>
      <c r="Q52" s="449">
        <f>SUMIFS('調査表(全体)'!AW:AW,'調査表(全体)'!$O:$O,$A50,'調査表(全体)'!$R:$R,$C52,'調査表(全体)'!$K:$K,1)</f>
        <v>0</v>
      </c>
    </row>
    <row r="53" spans="1:17" x14ac:dyDescent="0.15">
      <c r="A53" s="460"/>
      <c r="B53" s="461"/>
      <c r="C53" s="451" t="s">
        <v>85</v>
      </c>
      <c r="D53" s="422"/>
      <c r="E53" s="441"/>
      <c r="F53" s="300">
        <f>SUM(F50:F52)</f>
        <v>0</v>
      </c>
      <c r="G53" s="441"/>
      <c r="H53" s="441"/>
      <c r="I53" s="452">
        <f>SUM(I50:I52)</f>
        <v>0</v>
      </c>
      <c r="J53" s="300">
        <f>SUM(J50:J52)</f>
        <v>0</v>
      </c>
      <c r="K53" s="300">
        <f>SUM(K50:K52)</f>
        <v>0</v>
      </c>
      <c r="L53" s="453">
        <f>SUM(L50:L52)</f>
        <v>0</v>
      </c>
      <c r="P53" s="452">
        <f>SUM(P50:P52)</f>
        <v>0</v>
      </c>
      <c r="Q53" s="453">
        <f>SUM(Q50:Q52)</f>
        <v>0</v>
      </c>
    </row>
    <row r="54" spans="1:17" x14ac:dyDescent="0.15">
      <c r="A54" s="439">
        <v>12</v>
      </c>
      <c r="B54" s="458">
        <f>LOOKUP(A54,会計区分コード!$B:$B,会計区分コード!$C:$C)</f>
        <v>0</v>
      </c>
      <c r="C54" s="440">
        <v>1</v>
      </c>
      <c r="D54" s="422"/>
      <c r="E54" s="441"/>
      <c r="F54" s="292">
        <f>COUNTIFS('調査表(全体)'!O:O,A54,'調査表(全体)'!R:R,C54)</f>
        <v>0</v>
      </c>
      <c r="G54" s="441"/>
      <c r="H54" s="441"/>
      <c r="I54" s="454">
        <f>SUMIFS('調査表(全体)'!CL:CL,'調査表(全体)'!$O:$O,$A54,'調査表(全体)'!$R:$R,$C54)</f>
        <v>0</v>
      </c>
      <c r="J54" s="292">
        <f>SUMIFS('調査表(全体)'!CM:CM,'調査表(全体)'!$O:$O,$A54,'調査表(全体)'!$R:$R,$C54)</f>
        <v>0</v>
      </c>
      <c r="K54" s="292">
        <f>SUMIFS('調査表(全体)'!CN:CN,'調査表(全体)'!$O:$O,$A54,'調査表(全体)'!$R:$R,$C54)</f>
        <v>0</v>
      </c>
      <c r="L54" s="455">
        <f>SUMIFS('調査表(全体)'!CO:CO,'調査表(全体)'!$O:$O,$A54,'調査表(全体)'!$R:$R,$C54)</f>
        <v>0</v>
      </c>
      <c r="P54" s="454">
        <f>SUMIFS('調査表(全体)'!CO:CO,'調査表(全体)'!$O:$O,$A54,'調査表(全体)'!$R:$R,$C54,'調査表(全体)'!K:K,1)</f>
        <v>0</v>
      </c>
      <c r="Q54" s="455">
        <f>SUMIFS('調査表(全体)'!AW:AW,'調査表(全体)'!$O:$O,$A54,'調査表(全体)'!$R:$R,$C54,'調査表(全体)'!$K:$K,1)</f>
        <v>0</v>
      </c>
    </row>
    <row r="55" spans="1:17" x14ac:dyDescent="0.15">
      <c r="A55" s="445"/>
      <c r="B55" s="459"/>
      <c r="C55" s="446">
        <v>2</v>
      </c>
      <c r="D55" s="422"/>
      <c r="E55" s="441"/>
      <c r="F55" s="447">
        <f>COUNTIFS('調査表(全体)'!O:O,A54,'調査表(全体)'!R:R,C55)</f>
        <v>0</v>
      </c>
      <c r="G55" s="441"/>
      <c r="H55" s="441"/>
      <c r="I55" s="448">
        <f>SUMIFS('調査表(全体)'!CL:CL,'調査表(全体)'!$O:$O,$A54,'調査表(全体)'!$R:$R,$C55)</f>
        <v>0</v>
      </c>
      <c r="J55" s="447">
        <f>SUMIFS('調査表(全体)'!CM:CM,'調査表(全体)'!$O:$O,$A54,'調査表(全体)'!$R:$R,$C55)</f>
        <v>0</v>
      </c>
      <c r="K55" s="447">
        <f>SUMIFS('調査表(全体)'!CN:CN,'調査表(全体)'!$O:$O,$A54,'調査表(全体)'!$R:$R,$C55)</f>
        <v>0</v>
      </c>
      <c r="L55" s="449">
        <f>SUMIFS('調査表(全体)'!CO:CO,'調査表(全体)'!$O:$O,$A54,'調査表(全体)'!$R:$R,$C55)</f>
        <v>0</v>
      </c>
      <c r="P55" s="448">
        <f>SUMIFS('調査表(全体)'!CO:CO,'調査表(全体)'!$O:$O,$A54,'調査表(全体)'!$R:$R,$C55,'調査表(全体)'!K:K,1)</f>
        <v>0</v>
      </c>
      <c r="Q55" s="449">
        <f>SUMIFS('調査表(全体)'!AW:AW,'調査表(全体)'!$O:$O,$A54,'調査表(全体)'!$R:$R,$C55,'調査表(全体)'!$K:$K,1)</f>
        <v>0</v>
      </c>
    </row>
    <row r="56" spans="1:17" x14ac:dyDescent="0.15">
      <c r="A56" s="445"/>
      <c r="B56" s="457"/>
      <c r="C56" s="450">
        <v>3</v>
      </c>
      <c r="D56" s="422"/>
      <c r="E56" s="441"/>
      <c r="F56" s="447">
        <f>COUNTIFS('調査表(全体)'!O:O,A54,'調査表(全体)'!R:R,C56)</f>
        <v>0</v>
      </c>
      <c r="G56" s="441"/>
      <c r="H56" s="441"/>
      <c r="I56" s="448">
        <f>SUMIFS('調査表(全体)'!CL:CL,'調査表(全体)'!$O:$O,$A54,'調査表(全体)'!$R:$R,$C56)</f>
        <v>0</v>
      </c>
      <c r="J56" s="447">
        <f>SUMIFS('調査表(全体)'!CM:CM,'調査表(全体)'!$O:$O,$A54,'調査表(全体)'!$R:$R,$C56)</f>
        <v>0</v>
      </c>
      <c r="K56" s="447">
        <f>SUMIFS('調査表(全体)'!CN:CN,'調査表(全体)'!$O:$O,$A54,'調査表(全体)'!$R:$R,$C56)</f>
        <v>0</v>
      </c>
      <c r="L56" s="449">
        <f>SUMIFS('調査表(全体)'!CO:CO,'調査表(全体)'!$O:$O,$A54,'調査表(全体)'!$R:$R,$C56)</f>
        <v>0</v>
      </c>
      <c r="P56" s="448">
        <f>SUMIFS('調査表(全体)'!CO:CO,'調査表(全体)'!$O:$O,$A54,'調査表(全体)'!$R:$R,$C56,'調査表(全体)'!K:K,1)</f>
        <v>0</v>
      </c>
      <c r="Q56" s="449">
        <f>SUMIFS('調査表(全体)'!AW:AW,'調査表(全体)'!$O:$O,$A54,'調査表(全体)'!$R:$R,$C56,'調査表(全体)'!$K:$K,1)</f>
        <v>0</v>
      </c>
    </row>
    <row r="57" spans="1:17" x14ac:dyDescent="0.15">
      <c r="A57" s="460"/>
      <c r="B57" s="461"/>
      <c r="C57" s="451" t="s">
        <v>85</v>
      </c>
      <c r="D57" s="422"/>
      <c r="E57" s="441"/>
      <c r="F57" s="300">
        <f>SUM(F54:F56)</f>
        <v>0</v>
      </c>
      <c r="G57" s="441"/>
      <c r="H57" s="441"/>
      <c r="I57" s="452">
        <f>SUM(I54:I56)</f>
        <v>0</v>
      </c>
      <c r="J57" s="300">
        <f>SUM(J54:J56)</f>
        <v>0</v>
      </c>
      <c r="K57" s="300">
        <f>SUM(K54:K56)</f>
        <v>0</v>
      </c>
      <c r="L57" s="453">
        <f>SUM(L54:L56)</f>
        <v>0</v>
      </c>
      <c r="P57" s="452">
        <f>SUM(P54:P56)</f>
        <v>0</v>
      </c>
      <c r="Q57" s="453">
        <f>SUM(Q54:Q56)</f>
        <v>0</v>
      </c>
    </row>
    <row r="58" spans="1:17" x14ac:dyDescent="0.15">
      <c r="A58" s="439">
        <v>13</v>
      </c>
      <c r="B58" s="458">
        <f>LOOKUP(A58,会計区分コード!$B:$B,会計区分コード!$C:$C)</f>
        <v>0</v>
      </c>
      <c r="C58" s="440">
        <v>1</v>
      </c>
      <c r="D58" s="422"/>
      <c r="E58" s="441"/>
      <c r="F58" s="292">
        <f>COUNTIFS('調査表(全体)'!O:O,A58,'調査表(全体)'!R:R,C58)</f>
        <v>0</v>
      </c>
      <c r="G58" s="441"/>
      <c r="H58" s="441"/>
      <c r="I58" s="454">
        <f>SUMIFS('調査表(全体)'!CL:CL,'調査表(全体)'!$O:$O,$A58,'調査表(全体)'!$R:$R,$C58)</f>
        <v>0</v>
      </c>
      <c r="J58" s="292">
        <f>SUMIFS('調査表(全体)'!CM:CM,'調査表(全体)'!$O:$O,$A58,'調査表(全体)'!$R:$R,$C58)</f>
        <v>0</v>
      </c>
      <c r="K58" s="292">
        <f>SUMIFS('調査表(全体)'!CN:CN,'調査表(全体)'!$O:$O,$A58,'調査表(全体)'!$R:$R,$C58)</f>
        <v>0</v>
      </c>
      <c r="L58" s="455">
        <f>SUMIFS('調査表(全体)'!CO:CO,'調査表(全体)'!$O:$O,$A58,'調査表(全体)'!$R:$R,$C58)</f>
        <v>0</v>
      </c>
      <c r="P58" s="454">
        <f>SUMIFS('調査表(全体)'!CO:CO,'調査表(全体)'!$O:$O,$A58,'調査表(全体)'!$R:$R,$C58,'調査表(全体)'!K:K,1)</f>
        <v>0</v>
      </c>
      <c r="Q58" s="455">
        <f>SUMIFS('調査表(全体)'!AW:AW,'調査表(全体)'!$O:$O,$A58,'調査表(全体)'!$R:$R,$C58,'調査表(全体)'!$K:$K,1)</f>
        <v>0</v>
      </c>
    </row>
    <row r="59" spans="1:17" x14ac:dyDescent="0.15">
      <c r="A59" s="445"/>
      <c r="B59" s="459"/>
      <c r="C59" s="446">
        <v>2</v>
      </c>
      <c r="D59" s="422"/>
      <c r="E59" s="441"/>
      <c r="F59" s="447">
        <f>COUNTIFS('調査表(全体)'!O:O,A58,'調査表(全体)'!R:R,C59)</f>
        <v>0</v>
      </c>
      <c r="G59" s="441"/>
      <c r="H59" s="441"/>
      <c r="I59" s="448">
        <f>SUMIFS('調査表(全体)'!CL:CL,'調査表(全体)'!$O:$O,$A58,'調査表(全体)'!$R:$R,$C59)</f>
        <v>0</v>
      </c>
      <c r="J59" s="447">
        <f>SUMIFS('調査表(全体)'!CM:CM,'調査表(全体)'!$O:$O,$A58,'調査表(全体)'!$R:$R,$C59)</f>
        <v>0</v>
      </c>
      <c r="K59" s="447">
        <f>SUMIFS('調査表(全体)'!CN:CN,'調査表(全体)'!$O:$O,$A58,'調査表(全体)'!$R:$R,$C59)</f>
        <v>0</v>
      </c>
      <c r="L59" s="449">
        <f>SUMIFS('調査表(全体)'!CO:CO,'調査表(全体)'!$O:$O,$A58,'調査表(全体)'!$R:$R,$C59)</f>
        <v>0</v>
      </c>
      <c r="P59" s="448">
        <f>SUMIFS('調査表(全体)'!CO:CO,'調査表(全体)'!$O:$O,$A58,'調査表(全体)'!$R:$R,$C59,'調査表(全体)'!K:K,1)</f>
        <v>0</v>
      </c>
      <c r="Q59" s="449">
        <f>SUMIFS('調査表(全体)'!AW:AW,'調査表(全体)'!$O:$O,$A58,'調査表(全体)'!$R:$R,$C59,'調査表(全体)'!$K:$K,1)</f>
        <v>0</v>
      </c>
    </row>
    <row r="60" spans="1:17" x14ac:dyDescent="0.15">
      <c r="A60" s="445"/>
      <c r="B60" s="457"/>
      <c r="C60" s="450">
        <v>3</v>
      </c>
      <c r="D60" s="422"/>
      <c r="E60" s="441"/>
      <c r="F60" s="447">
        <f>COUNTIFS('調査表(全体)'!O:O,A58,'調査表(全体)'!R:R,C60)</f>
        <v>0</v>
      </c>
      <c r="G60" s="441"/>
      <c r="H60" s="441"/>
      <c r="I60" s="448">
        <f>SUMIFS('調査表(全体)'!CL:CL,'調査表(全体)'!$O:$O,$A58,'調査表(全体)'!$R:$R,$C60)</f>
        <v>0</v>
      </c>
      <c r="J60" s="447">
        <f>SUMIFS('調査表(全体)'!CM:CM,'調査表(全体)'!$O:$O,$A58,'調査表(全体)'!$R:$R,$C60)</f>
        <v>0</v>
      </c>
      <c r="K60" s="447">
        <f>SUMIFS('調査表(全体)'!CN:CN,'調査表(全体)'!$O:$O,$A58,'調査表(全体)'!$R:$R,$C60)</f>
        <v>0</v>
      </c>
      <c r="L60" s="449">
        <f>SUMIFS('調査表(全体)'!CO:CO,'調査表(全体)'!$O:$O,$A58,'調査表(全体)'!$R:$R,$C60)</f>
        <v>0</v>
      </c>
      <c r="P60" s="448">
        <f>SUMIFS('調査表(全体)'!CO:CO,'調査表(全体)'!$O:$O,$A58,'調査表(全体)'!$R:$R,$C60,'調査表(全体)'!K:K,1)</f>
        <v>0</v>
      </c>
      <c r="Q60" s="449">
        <f>SUMIFS('調査表(全体)'!AW:AW,'調査表(全体)'!$O:$O,$A58,'調査表(全体)'!$R:$R,$C60,'調査表(全体)'!$K:$K,1)</f>
        <v>0</v>
      </c>
    </row>
    <row r="61" spans="1:17" x14ac:dyDescent="0.15">
      <c r="A61" s="460"/>
      <c r="B61" s="461"/>
      <c r="C61" s="451" t="s">
        <v>85</v>
      </c>
      <c r="D61" s="422"/>
      <c r="E61" s="441"/>
      <c r="F61" s="300">
        <f>SUM(F58:F60)</f>
        <v>0</v>
      </c>
      <c r="G61" s="441"/>
      <c r="H61" s="441"/>
      <c r="I61" s="452">
        <f>SUM(I58:I60)</f>
        <v>0</v>
      </c>
      <c r="J61" s="300">
        <f>SUM(J58:J60)</f>
        <v>0</v>
      </c>
      <c r="K61" s="300">
        <f>SUM(K58:K60)</f>
        <v>0</v>
      </c>
      <c r="L61" s="453">
        <f>SUM(L58:L60)</f>
        <v>0</v>
      </c>
      <c r="P61" s="452">
        <f>SUM(P58:P60)</f>
        <v>0</v>
      </c>
      <c r="Q61" s="453">
        <f>SUM(Q58:Q60)</f>
        <v>0</v>
      </c>
    </row>
    <row r="62" spans="1:17" x14ac:dyDescent="0.15">
      <c r="A62" s="439">
        <v>14</v>
      </c>
      <c r="B62" s="458">
        <f>LOOKUP(A62,会計区分コード!$B:$B,会計区分コード!$C:$C)</f>
        <v>0</v>
      </c>
      <c r="C62" s="440">
        <v>1</v>
      </c>
      <c r="D62" s="422"/>
      <c r="E62" s="441"/>
      <c r="F62" s="292">
        <f>COUNTIFS('調査表(全体)'!O:O,A62,'調査表(全体)'!R:R,C62)</f>
        <v>0</v>
      </c>
      <c r="G62" s="441"/>
      <c r="H62" s="441"/>
      <c r="I62" s="454">
        <f>SUMIFS('調査表(全体)'!CL:CL,'調査表(全体)'!$O:$O,$A62,'調査表(全体)'!$R:$R,$C62)</f>
        <v>0</v>
      </c>
      <c r="J62" s="292">
        <f>SUMIFS('調査表(全体)'!CM:CM,'調査表(全体)'!$O:$O,$A62,'調査表(全体)'!$R:$R,$C62)</f>
        <v>0</v>
      </c>
      <c r="K62" s="292">
        <f>SUMIFS('調査表(全体)'!CN:CN,'調査表(全体)'!$O:$O,$A62,'調査表(全体)'!$R:$R,$C62)</f>
        <v>0</v>
      </c>
      <c r="L62" s="455">
        <f>SUMIFS('調査表(全体)'!CO:CO,'調査表(全体)'!$O:$O,$A62,'調査表(全体)'!$R:$R,$C62)</f>
        <v>0</v>
      </c>
      <c r="P62" s="454">
        <f>SUMIFS('調査表(全体)'!CO:CO,'調査表(全体)'!$O:$O,$A62,'調査表(全体)'!$R:$R,$C62,'調査表(全体)'!K:K,1)</f>
        <v>0</v>
      </c>
      <c r="Q62" s="455">
        <f>SUMIFS('調査表(全体)'!AW:AW,'調査表(全体)'!$O:$O,$A62,'調査表(全体)'!$R:$R,$C62,'調査表(全体)'!$K:$K,1)</f>
        <v>0</v>
      </c>
    </row>
    <row r="63" spans="1:17" x14ac:dyDescent="0.15">
      <c r="A63" s="445"/>
      <c r="B63" s="459"/>
      <c r="C63" s="446">
        <v>2</v>
      </c>
      <c r="D63" s="422"/>
      <c r="E63" s="441"/>
      <c r="F63" s="447">
        <f>COUNTIFS('調査表(全体)'!O:O,A62,'調査表(全体)'!R:R,C63)</f>
        <v>0</v>
      </c>
      <c r="G63" s="441"/>
      <c r="H63" s="441"/>
      <c r="I63" s="448">
        <f>SUMIFS('調査表(全体)'!CL:CL,'調査表(全体)'!$O:$O,$A62,'調査表(全体)'!$R:$R,$C63)</f>
        <v>0</v>
      </c>
      <c r="J63" s="447">
        <f>SUMIFS('調査表(全体)'!CM:CM,'調査表(全体)'!$O:$O,$A62,'調査表(全体)'!$R:$R,$C63)</f>
        <v>0</v>
      </c>
      <c r="K63" s="447">
        <f>SUMIFS('調査表(全体)'!CN:CN,'調査表(全体)'!$O:$O,$A62,'調査表(全体)'!$R:$R,$C63)</f>
        <v>0</v>
      </c>
      <c r="L63" s="449">
        <f>SUMIFS('調査表(全体)'!CO:CO,'調査表(全体)'!$O:$O,$A62,'調査表(全体)'!$R:$R,$C63)</f>
        <v>0</v>
      </c>
      <c r="P63" s="448">
        <f>SUMIFS('調査表(全体)'!CO:CO,'調査表(全体)'!$O:$O,$A62,'調査表(全体)'!$R:$R,$C63,'調査表(全体)'!K:K,1)</f>
        <v>0</v>
      </c>
      <c r="Q63" s="449">
        <f>SUMIFS('調査表(全体)'!AW:AW,'調査表(全体)'!$O:$O,$A62,'調査表(全体)'!$R:$R,$C63,'調査表(全体)'!$K:$K,1)</f>
        <v>0</v>
      </c>
    </row>
    <row r="64" spans="1:17" x14ac:dyDescent="0.15">
      <c r="A64" s="445"/>
      <c r="B64" s="457"/>
      <c r="C64" s="450">
        <v>3</v>
      </c>
      <c r="D64" s="422"/>
      <c r="E64" s="441"/>
      <c r="F64" s="447">
        <f>COUNTIFS('調査表(全体)'!O:O,A62,'調査表(全体)'!R:R,C64)</f>
        <v>0</v>
      </c>
      <c r="G64" s="441"/>
      <c r="H64" s="441"/>
      <c r="I64" s="448">
        <f>SUMIFS('調査表(全体)'!CL:CL,'調査表(全体)'!$O:$O,$A62,'調査表(全体)'!$R:$R,$C64)</f>
        <v>0</v>
      </c>
      <c r="J64" s="447">
        <f>SUMIFS('調査表(全体)'!CM:CM,'調査表(全体)'!$O:$O,$A62,'調査表(全体)'!$R:$R,$C64)</f>
        <v>0</v>
      </c>
      <c r="K64" s="447">
        <f>SUMIFS('調査表(全体)'!CN:CN,'調査表(全体)'!$O:$O,$A62,'調査表(全体)'!$R:$R,$C64)</f>
        <v>0</v>
      </c>
      <c r="L64" s="449">
        <f>SUMIFS('調査表(全体)'!CO:CO,'調査表(全体)'!$O:$O,$A62,'調査表(全体)'!$R:$R,$C64)</f>
        <v>0</v>
      </c>
      <c r="P64" s="448">
        <f>SUMIFS('調査表(全体)'!CO:CO,'調査表(全体)'!$O:$O,$A62,'調査表(全体)'!$R:$R,$C64,'調査表(全体)'!K:K,1)</f>
        <v>0</v>
      </c>
      <c r="Q64" s="449">
        <f>SUMIFS('調査表(全体)'!AW:AW,'調査表(全体)'!$O:$O,$A62,'調査表(全体)'!$R:$R,$C64,'調査表(全体)'!$K:$K,1)</f>
        <v>0</v>
      </c>
    </row>
    <row r="65" spans="1:17" x14ac:dyDescent="0.15">
      <c r="A65" s="460"/>
      <c r="B65" s="461"/>
      <c r="C65" s="451" t="s">
        <v>85</v>
      </c>
      <c r="D65" s="422"/>
      <c r="E65" s="441"/>
      <c r="F65" s="300">
        <f>SUM(F62:F64)</f>
        <v>0</v>
      </c>
      <c r="G65" s="441"/>
      <c r="H65" s="441"/>
      <c r="I65" s="452">
        <f>SUM(I62:I64)</f>
        <v>0</v>
      </c>
      <c r="J65" s="300">
        <f>SUM(J62:J64)</f>
        <v>0</v>
      </c>
      <c r="K65" s="300">
        <f>SUM(K62:K64)</f>
        <v>0</v>
      </c>
      <c r="L65" s="453">
        <f>SUM(L62:L64)</f>
        <v>0</v>
      </c>
      <c r="P65" s="452">
        <f>SUM(P62:P64)</f>
        <v>0</v>
      </c>
      <c r="Q65" s="453">
        <f>SUM(Q62:Q64)</f>
        <v>0</v>
      </c>
    </row>
    <row r="66" spans="1:17" x14ac:dyDescent="0.15">
      <c r="A66" s="439">
        <v>15</v>
      </c>
      <c r="B66" s="458">
        <f>LOOKUP(A66,会計区分コード!$B:$B,会計区分コード!$C:$C)</f>
        <v>0</v>
      </c>
      <c r="C66" s="440">
        <v>1</v>
      </c>
      <c r="D66" s="422"/>
      <c r="E66" s="441"/>
      <c r="F66" s="292">
        <f>COUNTIFS('調査表(全体)'!O:O,A66,'調査表(全体)'!R:R,C66)</f>
        <v>0</v>
      </c>
      <c r="G66" s="441"/>
      <c r="H66" s="441"/>
      <c r="I66" s="454">
        <f>SUMIFS('調査表(全体)'!CL:CL,'調査表(全体)'!$O:$O,$A66,'調査表(全体)'!$R:$R,$C66)</f>
        <v>0</v>
      </c>
      <c r="J66" s="292">
        <f>SUMIFS('調査表(全体)'!CM:CM,'調査表(全体)'!$O:$O,$A66,'調査表(全体)'!$R:$R,$C66)</f>
        <v>0</v>
      </c>
      <c r="K66" s="292">
        <f>SUMIFS('調査表(全体)'!CN:CN,'調査表(全体)'!$O:$O,$A66,'調査表(全体)'!$R:$R,$C66)</f>
        <v>0</v>
      </c>
      <c r="L66" s="455">
        <f>SUMIFS('調査表(全体)'!CO:CO,'調査表(全体)'!$O:$O,$A66,'調査表(全体)'!$R:$R,$C66)</f>
        <v>0</v>
      </c>
      <c r="P66" s="454">
        <f>SUMIFS('調査表(全体)'!CO:CO,'調査表(全体)'!$O:$O,$A66,'調査表(全体)'!$R:$R,$C66,'調査表(全体)'!K:K,1)</f>
        <v>0</v>
      </c>
      <c r="Q66" s="455">
        <f>SUMIFS('調査表(全体)'!AW:AW,'調査表(全体)'!$O:$O,$A66,'調査表(全体)'!$R:$R,$C66,'調査表(全体)'!$K:$K,1)</f>
        <v>0</v>
      </c>
    </row>
    <row r="67" spans="1:17" x14ac:dyDescent="0.15">
      <c r="A67" s="445"/>
      <c r="B67" s="459"/>
      <c r="C67" s="446">
        <v>2</v>
      </c>
      <c r="D67" s="422"/>
      <c r="E67" s="441"/>
      <c r="F67" s="447">
        <f>COUNTIFS('調査表(全体)'!O:O,A66,'調査表(全体)'!R:R,C67)</f>
        <v>0</v>
      </c>
      <c r="G67" s="441"/>
      <c r="H67" s="441"/>
      <c r="I67" s="448">
        <f>SUMIFS('調査表(全体)'!CL:CL,'調査表(全体)'!$O:$O,$A66,'調査表(全体)'!$R:$R,$C67)</f>
        <v>0</v>
      </c>
      <c r="J67" s="447">
        <f>SUMIFS('調査表(全体)'!CM:CM,'調査表(全体)'!$O:$O,$A66,'調査表(全体)'!$R:$R,$C67)</f>
        <v>0</v>
      </c>
      <c r="K67" s="447">
        <f>SUMIFS('調査表(全体)'!CN:CN,'調査表(全体)'!$O:$O,$A66,'調査表(全体)'!$R:$R,$C67)</f>
        <v>0</v>
      </c>
      <c r="L67" s="449">
        <f>SUMIFS('調査表(全体)'!CO:CO,'調査表(全体)'!$O:$O,$A66,'調査表(全体)'!$R:$R,$C67)</f>
        <v>0</v>
      </c>
      <c r="P67" s="448">
        <f>SUMIFS('調査表(全体)'!CO:CO,'調査表(全体)'!$O:$O,$A66,'調査表(全体)'!$R:$R,$C67,'調査表(全体)'!K:K,1)</f>
        <v>0</v>
      </c>
      <c r="Q67" s="449">
        <f>SUMIFS('調査表(全体)'!AW:AW,'調査表(全体)'!$O:$O,$A66,'調査表(全体)'!$R:$R,$C67,'調査表(全体)'!$K:$K,1)</f>
        <v>0</v>
      </c>
    </row>
    <row r="68" spans="1:17" x14ac:dyDescent="0.15">
      <c r="A68" s="445"/>
      <c r="B68" s="457"/>
      <c r="C68" s="450">
        <v>3</v>
      </c>
      <c r="D68" s="422"/>
      <c r="E68" s="441"/>
      <c r="F68" s="447">
        <f>COUNTIFS('調査表(全体)'!O:O,A66,'調査表(全体)'!R:R,C68)</f>
        <v>0</v>
      </c>
      <c r="G68" s="441"/>
      <c r="H68" s="441"/>
      <c r="I68" s="448">
        <f>SUMIFS('調査表(全体)'!CL:CL,'調査表(全体)'!$O:$O,$A66,'調査表(全体)'!$R:$R,$C68)</f>
        <v>0</v>
      </c>
      <c r="J68" s="447">
        <f>SUMIFS('調査表(全体)'!CM:CM,'調査表(全体)'!$O:$O,$A66,'調査表(全体)'!$R:$R,$C68)</f>
        <v>0</v>
      </c>
      <c r="K68" s="447">
        <f>SUMIFS('調査表(全体)'!CN:CN,'調査表(全体)'!$O:$O,$A66,'調査表(全体)'!$R:$R,$C68)</f>
        <v>0</v>
      </c>
      <c r="L68" s="449">
        <f>SUMIFS('調査表(全体)'!CO:CO,'調査表(全体)'!$O:$O,$A66,'調査表(全体)'!$R:$R,$C68)</f>
        <v>0</v>
      </c>
      <c r="P68" s="448">
        <f>SUMIFS('調査表(全体)'!CO:CO,'調査表(全体)'!$O:$O,$A66,'調査表(全体)'!$R:$R,$C68,'調査表(全体)'!K:K,1)</f>
        <v>0</v>
      </c>
      <c r="Q68" s="449">
        <f>SUMIFS('調査表(全体)'!AW:AW,'調査表(全体)'!$O:$O,$A66,'調査表(全体)'!$R:$R,$C68,'調査表(全体)'!$K:$K,1)</f>
        <v>0</v>
      </c>
    </row>
    <row r="69" spans="1:17" x14ac:dyDescent="0.15">
      <c r="A69" s="460"/>
      <c r="B69" s="461"/>
      <c r="C69" s="451" t="s">
        <v>85</v>
      </c>
      <c r="D69" s="422"/>
      <c r="E69" s="441"/>
      <c r="F69" s="300">
        <f>SUM(F66:F68)</f>
        <v>0</v>
      </c>
      <c r="G69" s="441"/>
      <c r="H69" s="441"/>
      <c r="I69" s="452">
        <f>SUM(I66:I68)</f>
        <v>0</v>
      </c>
      <c r="J69" s="300">
        <f>SUM(J66:J68)</f>
        <v>0</v>
      </c>
      <c r="K69" s="300">
        <f>SUM(K66:K68)</f>
        <v>0</v>
      </c>
      <c r="L69" s="453">
        <f>SUM(L66:L68)</f>
        <v>0</v>
      </c>
      <c r="P69" s="452">
        <f>SUM(P66:P68)</f>
        <v>0</v>
      </c>
      <c r="Q69" s="453">
        <f>SUM(Q66:Q68)</f>
        <v>0</v>
      </c>
    </row>
    <row r="70" spans="1:17" x14ac:dyDescent="0.15">
      <c r="A70" s="439">
        <v>16</v>
      </c>
      <c r="B70" s="458">
        <f>LOOKUP(A70,会計区分コード!$B:$B,会計区分コード!$C:$C)</f>
        <v>0</v>
      </c>
      <c r="C70" s="440">
        <v>1</v>
      </c>
      <c r="D70" s="422"/>
      <c r="E70" s="441"/>
      <c r="F70" s="292">
        <f>COUNTIFS('調査表(全体)'!O:O,A70,'調査表(全体)'!R:R,C70)</f>
        <v>0</v>
      </c>
      <c r="G70" s="441"/>
      <c r="H70" s="441"/>
      <c r="I70" s="454">
        <f>SUMIFS('調査表(全体)'!CL:CL,'調査表(全体)'!$O:$O,$A70,'調査表(全体)'!$R:$R,$C70)</f>
        <v>0</v>
      </c>
      <c r="J70" s="292">
        <f>SUMIFS('調査表(全体)'!CM:CM,'調査表(全体)'!$O:$O,$A70,'調査表(全体)'!$R:$R,$C70)</f>
        <v>0</v>
      </c>
      <c r="K70" s="292">
        <f>SUMIFS('調査表(全体)'!CN:CN,'調査表(全体)'!$O:$O,$A70,'調査表(全体)'!$R:$R,$C70)</f>
        <v>0</v>
      </c>
      <c r="L70" s="455">
        <f>SUMIFS('調査表(全体)'!CO:CO,'調査表(全体)'!$O:$O,$A70,'調査表(全体)'!$R:$R,$C70)</f>
        <v>0</v>
      </c>
      <c r="P70" s="454">
        <f>SUMIFS('調査表(全体)'!CO:CO,'調査表(全体)'!$O:$O,$A70,'調査表(全体)'!$R:$R,$C70,'調査表(全体)'!K:K,1)</f>
        <v>0</v>
      </c>
      <c r="Q70" s="455">
        <f>SUMIFS('調査表(全体)'!AW:AW,'調査表(全体)'!$O:$O,$A70,'調査表(全体)'!$R:$R,$C70,'調査表(全体)'!$K:$K,1)</f>
        <v>0</v>
      </c>
    </row>
    <row r="71" spans="1:17" x14ac:dyDescent="0.15">
      <c r="A71" s="445"/>
      <c r="B71" s="459"/>
      <c r="C71" s="446">
        <v>2</v>
      </c>
      <c r="D71" s="422"/>
      <c r="E71" s="441"/>
      <c r="F71" s="447">
        <f>COUNTIFS('調査表(全体)'!O:O,A70,'調査表(全体)'!R:R,C71)</f>
        <v>0</v>
      </c>
      <c r="G71" s="441"/>
      <c r="H71" s="441"/>
      <c r="I71" s="448">
        <f>SUMIFS('調査表(全体)'!CL:CL,'調査表(全体)'!$O:$O,$A70,'調査表(全体)'!$R:$R,$C71)</f>
        <v>0</v>
      </c>
      <c r="J71" s="447">
        <f>SUMIFS('調査表(全体)'!CM:CM,'調査表(全体)'!$O:$O,$A70,'調査表(全体)'!$R:$R,$C71)</f>
        <v>0</v>
      </c>
      <c r="K71" s="447">
        <f>SUMIFS('調査表(全体)'!CN:CN,'調査表(全体)'!$O:$O,$A70,'調査表(全体)'!$R:$R,$C71)</f>
        <v>0</v>
      </c>
      <c r="L71" s="449">
        <f>SUMIFS('調査表(全体)'!CO:CO,'調査表(全体)'!$O:$O,$A70,'調査表(全体)'!$R:$R,$C71)</f>
        <v>0</v>
      </c>
      <c r="P71" s="448">
        <f>SUMIFS('調査表(全体)'!CO:CO,'調査表(全体)'!$O:$O,$A70,'調査表(全体)'!$R:$R,$C71,'調査表(全体)'!K:K,1)</f>
        <v>0</v>
      </c>
      <c r="Q71" s="449">
        <f>SUMIFS('調査表(全体)'!AW:AW,'調査表(全体)'!$O:$O,$A70,'調査表(全体)'!$R:$R,$C71,'調査表(全体)'!$K:$K,1)</f>
        <v>0</v>
      </c>
    </row>
    <row r="72" spans="1:17" x14ac:dyDescent="0.15">
      <c r="A72" s="445"/>
      <c r="B72" s="457"/>
      <c r="C72" s="450">
        <v>3</v>
      </c>
      <c r="D72" s="422"/>
      <c r="E72" s="441"/>
      <c r="F72" s="447">
        <f>COUNTIFS('調査表(全体)'!O:O,A70,'調査表(全体)'!R:R,C72)</f>
        <v>0</v>
      </c>
      <c r="G72" s="441"/>
      <c r="H72" s="441"/>
      <c r="I72" s="448">
        <f>SUMIFS('調査表(全体)'!CL:CL,'調査表(全体)'!$O:$O,$A70,'調査表(全体)'!$R:$R,$C72)</f>
        <v>0</v>
      </c>
      <c r="J72" s="447">
        <f>SUMIFS('調査表(全体)'!CM:CM,'調査表(全体)'!$O:$O,$A70,'調査表(全体)'!$R:$R,$C72)</f>
        <v>0</v>
      </c>
      <c r="K72" s="447">
        <f>SUMIFS('調査表(全体)'!CN:CN,'調査表(全体)'!$O:$O,$A70,'調査表(全体)'!$R:$R,$C72)</f>
        <v>0</v>
      </c>
      <c r="L72" s="449">
        <f>SUMIFS('調査表(全体)'!CO:CO,'調査表(全体)'!$O:$O,$A70,'調査表(全体)'!$R:$R,$C72)</f>
        <v>0</v>
      </c>
      <c r="P72" s="448">
        <f>SUMIFS('調査表(全体)'!CO:CO,'調査表(全体)'!$O:$O,$A70,'調査表(全体)'!$R:$R,$C72,'調査表(全体)'!K:K,1)</f>
        <v>0</v>
      </c>
      <c r="Q72" s="449">
        <f>SUMIFS('調査表(全体)'!AW:AW,'調査表(全体)'!$O:$O,$A70,'調査表(全体)'!$R:$R,$C72,'調査表(全体)'!$K:$K,1)</f>
        <v>0</v>
      </c>
    </row>
    <row r="73" spans="1:17" x14ac:dyDescent="0.15">
      <c r="A73" s="460"/>
      <c r="B73" s="461"/>
      <c r="C73" s="451" t="s">
        <v>85</v>
      </c>
      <c r="D73" s="422"/>
      <c r="E73" s="441"/>
      <c r="F73" s="300">
        <f>SUM(F70:F72)</f>
        <v>0</v>
      </c>
      <c r="G73" s="441"/>
      <c r="H73" s="441"/>
      <c r="I73" s="452">
        <f>SUM(I70:I72)</f>
        <v>0</v>
      </c>
      <c r="J73" s="300">
        <f>SUM(J70:J72)</f>
        <v>0</v>
      </c>
      <c r="K73" s="300">
        <f>SUM(K70:K72)</f>
        <v>0</v>
      </c>
      <c r="L73" s="453">
        <f>SUM(L70:L72)</f>
        <v>0</v>
      </c>
      <c r="P73" s="452">
        <f>SUM(P70:P72)</f>
        <v>0</v>
      </c>
      <c r="Q73" s="453">
        <f>SUM(Q70:Q72)</f>
        <v>0</v>
      </c>
    </row>
    <row r="74" spans="1:17" x14ac:dyDescent="0.15">
      <c r="A74" s="439">
        <v>17</v>
      </c>
      <c r="B74" s="458">
        <f>LOOKUP(A74,会計区分コード!$B:$B,会計区分コード!$C:$C)</f>
        <v>0</v>
      </c>
      <c r="C74" s="440">
        <v>1</v>
      </c>
      <c r="D74" s="422"/>
      <c r="E74" s="441"/>
      <c r="F74" s="292">
        <f>COUNTIFS('調査表(全体)'!O:O,A74,'調査表(全体)'!R:R,C74)</f>
        <v>0</v>
      </c>
      <c r="G74" s="441"/>
      <c r="H74" s="441"/>
      <c r="I74" s="454">
        <f>SUMIFS('調査表(全体)'!CL:CL,'調査表(全体)'!$O:$O,$A74,'調査表(全体)'!$R:$R,$C74)</f>
        <v>0</v>
      </c>
      <c r="J74" s="292">
        <f>SUMIFS('調査表(全体)'!CM:CM,'調査表(全体)'!$O:$O,$A74,'調査表(全体)'!$R:$R,$C74)</f>
        <v>0</v>
      </c>
      <c r="K74" s="292">
        <f>SUMIFS('調査表(全体)'!CN:CN,'調査表(全体)'!$O:$O,$A74,'調査表(全体)'!$R:$R,$C74)</f>
        <v>0</v>
      </c>
      <c r="L74" s="455">
        <f>SUMIFS('調査表(全体)'!CO:CO,'調査表(全体)'!$O:$O,$A74,'調査表(全体)'!$R:$R,$C74)</f>
        <v>0</v>
      </c>
      <c r="P74" s="454">
        <f>SUMIFS('調査表(全体)'!CO:CO,'調査表(全体)'!$O:$O,$A74,'調査表(全体)'!$R:$R,$C74,'調査表(全体)'!K:K,1)</f>
        <v>0</v>
      </c>
      <c r="Q74" s="455">
        <f>SUMIFS('調査表(全体)'!AW:AW,'調査表(全体)'!$O:$O,$A74,'調査表(全体)'!$R:$R,$C74,'調査表(全体)'!$K:$K,1)</f>
        <v>0</v>
      </c>
    </row>
    <row r="75" spans="1:17" x14ac:dyDescent="0.15">
      <c r="A75" s="445"/>
      <c r="B75" s="459"/>
      <c r="C75" s="446">
        <v>2</v>
      </c>
      <c r="D75" s="422"/>
      <c r="E75" s="441"/>
      <c r="F75" s="447">
        <f>COUNTIFS('調査表(全体)'!O:O,A74,'調査表(全体)'!R:R,C75)</f>
        <v>0</v>
      </c>
      <c r="G75" s="441"/>
      <c r="H75" s="441"/>
      <c r="I75" s="448">
        <f>SUMIFS('調査表(全体)'!CL:CL,'調査表(全体)'!$O:$O,$A74,'調査表(全体)'!$R:$R,$C75)</f>
        <v>0</v>
      </c>
      <c r="J75" s="447">
        <f>SUMIFS('調査表(全体)'!CM:CM,'調査表(全体)'!$O:$O,$A74,'調査表(全体)'!$R:$R,$C75)</f>
        <v>0</v>
      </c>
      <c r="K75" s="447">
        <f>SUMIFS('調査表(全体)'!CN:CN,'調査表(全体)'!$O:$O,$A74,'調査表(全体)'!$R:$R,$C75)</f>
        <v>0</v>
      </c>
      <c r="L75" s="449">
        <f>SUMIFS('調査表(全体)'!CO:CO,'調査表(全体)'!$O:$O,$A74,'調査表(全体)'!$R:$R,$C75)</f>
        <v>0</v>
      </c>
      <c r="P75" s="448">
        <f>SUMIFS('調査表(全体)'!CO:CO,'調査表(全体)'!$O:$O,$A74,'調査表(全体)'!$R:$R,$C75,'調査表(全体)'!K:K,1)</f>
        <v>0</v>
      </c>
      <c r="Q75" s="449">
        <f>SUMIFS('調査表(全体)'!AW:AW,'調査表(全体)'!$O:$O,$A74,'調査表(全体)'!$R:$R,$C75,'調査表(全体)'!$K:$K,1)</f>
        <v>0</v>
      </c>
    </row>
    <row r="76" spans="1:17" x14ac:dyDescent="0.15">
      <c r="A76" s="445"/>
      <c r="B76" s="457"/>
      <c r="C76" s="450">
        <v>3</v>
      </c>
      <c r="D76" s="422"/>
      <c r="E76" s="441"/>
      <c r="F76" s="447">
        <f>COUNTIFS('調査表(全体)'!O:O,A74,'調査表(全体)'!R:R,C76)</f>
        <v>0</v>
      </c>
      <c r="G76" s="441"/>
      <c r="H76" s="441"/>
      <c r="I76" s="448">
        <f>SUMIFS('調査表(全体)'!CL:CL,'調査表(全体)'!$O:$O,$A74,'調査表(全体)'!$R:$R,$C76)</f>
        <v>0</v>
      </c>
      <c r="J76" s="447">
        <f>SUMIFS('調査表(全体)'!CM:CM,'調査表(全体)'!$O:$O,$A74,'調査表(全体)'!$R:$R,$C76)</f>
        <v>0</v>
      </c>
      <c r="K76" s="447">
        <f>SUMIFS('調査表(全体)'!CN:CN,'調査表(全体)'!$O:$O,$A74,'調査表(全体)'!$R:$R,$C76)</f>
        <v>0</v>
      </c>
      <c r="L76" s="449">
        <f>SUMIFS('調査表(全体)'!CO:CO,'調査表(全体)'!$O:$O,$A74,'調査表(全体)'!$R:$R,$C76)</f>
        <v>0</v>
      </c>
      <c r="P76" s="448">
        <f>SUMIFS('調査表(全体)'!CO:CO,'調査表(全体)'!$O:$O,$A74,'調査表(全体)'!$R:$R,$C76,'調査表(全体)'!K:K,1)</f>
        <v>0</v>
      </c>
      <c r="Q76" s="449">
        <f>SUMIFS('調査表(全体)'!AW:AW,'調査表(全体)'!$O:$O,$A74,'調査表(全体)'!$R:$R,$C76,'調査表(全体)'!$K:$K,1)</f>
        <v>0</v>
      </c>
    </row>
    <row r="77" spans="1:17" x14ac:dyDescent="0.15">
      <c r="A77" s="460"/>
      <c r="B77" s="461"/>
      <c r="C77" s="451" t="s">
        <v>85</v>
      </c>
      <c r="D77" s="422"/>
      <c r="E77" s="441"/>
      <c r="F77" s="300">
        <f>SUM(F74:F76)</f>
        <v>0</v>
      </c>
      <c r="G77" s="441"/>
      <c r="H77" s="441"/>
      <c r="I77" s="452">
        <f>SUM(I74:I76)</f>
        <v>0</v>
      </c>
      <c r="J77" s="300">
        <f>SUM(J74:J76)</f>
        <v>0</v>
      </c>
      <c r="K77" s="300">
        <f>SUM(K74:K76)</f>
        <v>0</v>
      </c>
      <c r="L77" s="453">
        <f>SUM(L74:L76)</f>
        <v>0</v>
      </c>
      <c r="P77" s="452">
        <f>SUM(P74:P76)</f>
        <v>0</v>
      </c>
      <c r="Q77" s="453">
        <f>SUM(Q74:Q76)</f>
        <v>0</v>
      </c>
    </row>
    <row r="78" spans="1:17" x14ac:dyDescent="0.15">
      <c r="A78" s="439">
        <v>18</v>
      </c>
      <c r="B78" s="458">
        <f>LOOKUP(A78,会計区分コード!$B:$B,会計区分コード!$C:$C)</f>
        <v>0</v>
      </c>
      <c r="C78" s="440">
        <v>1</v>
      </c>
      <c r="D78" s="422"/>
      <c r="E78" s="441"/>
      <c r="F78" s="292">
        <f>COUNTIFS('調査表(全体)'!O:O,A78,'調査表(全体)'!R:R,C78)</f>
        <v>0</v>
      </c>
      <c r="G78" s="441"/>
      <c r="H78" s="441"/>
      <c r="I78" s="454">
        <f>SUMIFS('調査表(全体)'!CL:CL,'調査表(全体)'!$O:$O,$A78,'調査表(全体)'!$R:$R,$C78)</f>
        <v>0</v>
      </c>
      <c r="J78" s="292">
        <f>SUMIFS('調査表(全体)'!CM:CM,'調査表(全体)'!$O:$O,$A78,'調査表(全体)'!$R:$R,$C78)</f>
        <v>0</v>
      </c>
      <c r="K78" s="292">
        <f>SUMIFS('調査表(全体)'!CN:CN,'調査表(全体)'!$O:$O,$A78,'調査表(全体)'!$R:$R,$C78)</f>
        <v>0</v>
      </c>
      <c r="L78" s="455">
        <f>SUMIFS('調査表(全体)'!CO:CO,'調査表(全体)'!$O:$O,$A78,'調査表(全体)'!$R:$R,$C78)</f>
        <v>0</v>
      </c>
      <c r="P78" s="454">
        <f>SUMIFS('調査表(全体)'!CO:CO,'調査表(全体)'!$O:$O,$A78,'調査表(全体)'!$R:$R,$C78,'調査表(全体)'!K:K,1)</f>
        <v>0</v>
      </c>
      <c r="Q78" s="455">
        <f>SUMIFS('調査表(全体)'!AW:AW,'調査表(全体)'!$O:$O,$A78,'調査表(全体)'!$R:$R,$C78,'調査表(全体)'!$K:$K,1)</f>
        <v>0</v>
      </c>
    </row>
    <row r="79" spans="1:17" x14ac:dyDescent="0.15">
      <c r="A79" s="445"/>
      <c r="B79" s="459"/>
      <c r="C79" s="446">
        <v>2</v>
      </c>
      <c r="D79" s="422"/>
      <c r="E79" s="441"/>
      <c r="F79" s="447">
        <f>COUNTIFS('調査表(全体)'!O:O,A78,'調査表(全体)'!R:R,C79)</f>
        <v>0</v>
      </c>
      <c r="G79" s="441"/>
      <c r="H79" s="441"/>
      <c r="I79" s="448">
        <f>SUMIFS('調査表(全体)'!CL:CL,'調査表(全体)'!$O:$O,$A78,'調査表(全体)'!$R:$R,$C79)</f>
        <v>0</v>
      </c>
      <c r="J79" s="447">
        <f>SUMIFS('調査表(全体)'!CM:CM,'調査表(全体)'!$O:$O,$A78,'調査表(全体)'!$R:$R,$C79)</f>
        <v>0</v>
      </c>
      <c r="K79" s="447">
        <f>SUMIFS('調査表(全体)'!CN:CN,'調査表(全体)'!$O:$O,$A78,'調査表(全体)'!$R:$R,$C79)</f>
        <v>0</v>
      </c>
      <c r="L79" s="449">
        <f>SUMIFS('調査表(全体)'!CO:CO,'調査表(全体)'!$O:$O,$A78,'調査表(全体)'!$R:$R,$C79)</f>
        <v>0</v>
      </c>
      <c r="P79" s="448">
        <f>SUMIFS('調査表(全体)'!CO:CO,'調査表(全体)'!$O:$O,$A78,'調査表(全体)'!$R:$R,$C79,'調査表(全体)'!K:K,1)</f>
        <v>0</v>
      </c>
      <c r="Q79" s="449">
        <f>SUMIFS('調査表(全体)'!AW:AW,'調査表(全体)'!$O:$O,$A78,'調査表(全体)'!$R:$R,$C79,'調査表(全体)'!$K:$K,1)</f>
        <v>0</v>
      </c>
    </row>
    <row r="80" spans="1:17" x14ac:dyDescent="0.15">
      <c r="A80" s="445"/>
      <c r="B80" s="457"/>
      <c r="C80" s="450">
        <v>3</v>
      </c>
      <c r="D80" s="422"/>
      <c r="E80" s="441"/>
      <c r="F80" s="447">
        <f>COUNTIFS('調査表(全体)'!O:O,A78,'調査表(全体)'!R:R,C80)</f>
        <v>0</v>
      </c>
      <c r="G80" s="441"/>
      <c r="H80" s="441"/>
      <c r="I80" s="448">
        <f>SUMIFS('調査表(全体)'!CL:CL,'調査表(全体)'!$O:$O,$A78,'調査表(全体)'!$R:$R,$C80)</f>
        <v>0</v>
      </c>
      <c r="J80" s="447">
        <f>SUMIFS('調査表(全体)'!CM:CM,'調査表(全体)'!$O:$O,$A78,'調査表(全体)'!$R:$R,$C80)</f>
        <v>0</v>
      </c>
      <c r="K80" s="447">
        <f>SUMIFS('調査表(全体)'!CN:CN,'調査表(全体)'!$O:$O,$A78,'調査表(全体)'!$R:$R,$C80)</f>
        <v>0</v>
      </c>
      <c r="L80" s="449">
        <f>SUMIFS('調査表(全体)'!CO:CO,'調査表(全体)'!$O:$O,$A78,'調査表(全体)'!$R:$R,$C80)</f>
        <v>0</v>
      </c>
      <c r="P80" s="448">
        <f>SUMIFS('調査表(全体)'!CO:CO,'調査表(全体)'!$O:$O,$A78,'調査表(全体)'!$R:$R,$C80,'調査表(全体)'!K:K,1)</f>
        <v>0</v>
      </c>
      <c r="Q80" s="449">
        <f>SUMIFS('調査表(全体)'!AW:AW,'調査表(全体)'!$O:$O,$A78,'調査表(全体)'!$R:$R,$C80,'調査表(全体)'!$K:$K,1)</f>
        <v>0</v>
      </c>
    </row>
    <row r="81" spans="1:17" x14ac:dyDescent="0.15">
      <c r="A81" s="460"/>
      <c r="B81" s="461"/>
      <c r="C81" s="451" t="s">
        <v>85</v>
      </c>
      <c r="D81" s="422"/>
      <c r="E81" s="441"/>
      <c r="F81" s="300">
        <f>SUM(F78:F80)</f>
        <v>0</v>
      </c>
      <c r="G81" s="441"/>
      <c r="H81" s="441"/>
      <c r="I81" s="452">
        <f>SUM(I78:I80)</f>
        <v>0</v>
      </c>
      <c r="J81" s="300">
        <f>SUM(J78:J80)</f>
        <v>0</v>
      </c>
      <c r="K81" s="300">
        <f>SUM(K78:K80)</f>
        <v>0</v>
      </c>
      <c r="L81" s="453">
        <f>SUM(L78:L80)</f>
        <v>0</v>
      </c>
      <c r="P81" s="452">
        <f>SUM(P78:P80)</f>
        <v>0</v>
      </c>
      <c r="Q81" s="453">
        <f>SUM(Q78:Q80)</f>
        <v>0</v>
      </c>
    </row>
    <row r="82" spans="1:17" x14ac:dyDescent="0.15">
      <c r="A82" s="439">
        <v>19</v>
      </c>
      <c r="B82" s="458">
        <f>LOOKUP(A82,会計区分コード!$B:$B,会計区分コード!$C:$C)</f>
        <v>0</v>
      </c>
      <c r="C82" s="440">
        <v>1</v>
      </c>
      <c r="D82" s="422"/>
      <c r="E82" s="441"/>
      <c r="F82" s="292">
        <f>COUNTIFS('調査表(全体)'!O:O,A82,'調査表(全体)'!R:R,C82)</f>
        <v>0</v>
      </c>
      <c r="G82" s="441"/>
      <c r="H82" s="441"/>
      <c r="I82" s="454">
        <f>SUMIFS('調査表(全体)'!CL:CL,'調査表(全体)'!$O:$O,$A82,'調査表(全体)'!$R:$R,$C82)</f>
        <v>0</v>
      </c>
      <c r="J82" s="292">
        <f>SUMIFS('調査表(全体)'!CM:CM,'調査表(全体)'!$O:$O,$A82,'調査表(全体)'!$R:$R,$C82)</f>
        <v>0</v>
      </c>
      <c r="K82" s="292">
        <f>SUMIFS('調査表(全体)'!CN:CN,'調査表(全体)'!$O:$O,$A82,'調査表(全体)'!$R:$R,$C82)</f>
        <v>0</v>
      </c>
      <c r="L82" s="455">
        <f>SUMIFS('調査表(全体)'!CO:CO,'調査表(全体)'!$O:$O,$A82,'調査表(全体)'!$R:$R,$C82)</f>
        <v>0</v>
      </c>
      <c r="P82" s="454">
        <f>SUMIFS('調査表(全体)'!CO:CO,'調査表(全体)'!$O:$O,$A82,'調査表(全体)'!$R:$R,$C82,'調査表(全体)'!K:K,1)</f>
        <v>0</v>
      </c>
      <c r="Q82" s="455">
        <f>SUMIFS('調査表(全体)'!AW:AW,'調査表(全体)'!$O:$O,$A82,'調査表(全体)'!$R:$R,$C82,'調査表(全体)'!$K:$K,1)</f>
        <v>0</v>
      </c>
    </row>
    <row r="83" spans="1:17" x14ac:dyDescent="0.15">
      <c r="A83" s="445"/>
      <c r="B83" s="459"/>
      <c r="C83" s="446">
        <v>2</v>
      </c>
      <c r="D83" s="422"/>
      <c r="E83" s="441"/>
      <c r="F83" s="447">
        <f>COUNTIFS('調査表(全体)'!O:O,A82,'調査表(全体)'!R:R,C83)</f>
        <v>0</v>
      </c>
      <c r="G83" s="441"/>
      <c r="H83" s="441"/>
      <c r="I83" s="448">
        <f>SUMIFS('調査表(全体)'!CL:CL,'調査表(全体)'!$O:$O,$A82,'調査表(全体)'!$R:$R,$C83)</f>
        <v>0</v>
      </c>
      <c r="J83" s="447">
        <f>SUMIFS('調査表(全体)'!CM:CM,'調査表(全体)'!$O:$O,$A82,'調査表(全体)'!$R:$R,$C83)</f>
        <v>0</v>
      </c>
      <c r="K83" s="447">
        <f>SUMIFS('調査表(全体)'!CN:CN,'調査表(全体)'!$O:$O,$A82,'調査表(全体)'!$R:$R,$C83)</f>
        <v>0</v>
      </c>
      <c r="L83" s="449">
        <f>SUMIFS('調査表(全体)'!CO:CO,'調査表(全体)'!$O:$O,$A82,'調査表(全体)'!$R:$R,$C83)</f>
        <v>0</v>
      </c>
      <c r="P83" s="448">
        <f>SUMIFS('調査表(全体)'!CO:CO,'調査表(全体)'!$O:$O,$A82,'調査表(全体)'!$R:$R,$C83,'調査表(全体)'!K:K,1)</f>
        <v>0</v>
      </c>
      <c r="Q83" s="449">
        <f>SUMIFS('調査表(全体)'!AW:AW,'調査表(全体)'!$O:$O,$A82,'調査表(全体)'!$R:$R,$C83,'調査表(全体)'!$K:$K,1)</f>
        <v>0</v>
      </c>
    </row>
    <row r="84" spans="1:17" x14ac:dyDescent="0.15">
      <c r="A84" s="445"/>
      <c r="B84" s="457"/>
      <c r="C84" s="450">
        <v>3</v>
      </c>
      <c r="D84" s="422"/>
      <c r="E84" s="441"/>
      <c r="F84" s="447">
        <f>COUNTIFS('調査表(全体)'!O:O,A82,'調査表(全体)'!R:R,C84)</f>
        <v>0</v>
      </c>
      <c r="G84" s="441"/>
      <c r="H84" s="441"/>
      <c r="I84" s="448">
        <f>SUMIFS('調査表(全体)'!CL:CL,'調査表(全体)'!$O:$O,$A82,'調査表(全体)'!$R:$R,$C84)</f>
        <v>0</v>
      </c>
      <c r="J84" s="447">
        <f>SUMIFS('調査表(全体)'!CM:CM,'調査表(全体)'!$O:$O,$A82,'調査表(全体)'!$R:$R,$C84)</f>
        <v>0</v>
      </c>
      <c r="K84" s="447">
        <f>SUMIFS('調査表(全体)'!CN:CN,'調査表(全体)'!$O:$O,$A82,'調査表(全体)'!$R:$R,$C84)</f>
        <v>0</v>
      </c>
      <c r="L84" s="449">
        <f>SUMIFS('調査表(全体)'!CO:CO,'調査表(全体)'!$O:$O,$A82,'調査表(全体)'!$R:$R,$C84)</f>
        <v>0</v>
      </c>
      <c r="P84" s="448">
        <f>SUMIFS('調査表(全体)'!CO:CO,'調査表(全体)'!$O:$O,$A82,'調査表(全体)'!$R:$R,$C84,'調査表(全体)'!K:K,1)</f>
        <v>0</v>
      </c>
      <c r="Q84" s="449">
        <f>SUMIFS('調査表(全体)'!AW:AW,'調査表(全体)'!$O:$O,$A82,'調査表(全体)'!$R:$R,$C84,'調査表(全体)'!$K:$K,1)</f>
        <v>0</v>
      </c>
    </row>
    <row r="85" spans="1:17" x14ac:dyDescent="0.15">
      <c r="A85" s="460"/>
      <c r="B85" s="461"/>
      <c r="C85" s="451" t="s">
        <v>85</v>
      </c>
      <c r="D85" s="422"/>
      <c r="E85" s="441"/>
      <c r="F85" s="300">
        <f>SUM(F82:F84)</f>
        <v>0</v>
      </c>
      <c r="G85" s="441"/>
      <c r="H85" s="441"/>
      <c r="I85" s="452">
        <f>SUM(I82:I84)</f>
        <v>0</v>
      </c>
      <c r="J85" s="300">
        <f>SUM(J82:J84)</f>
        <v>0</v>
      </c>
      <c r="K85" s="300">
        <f>SUM(K82:K84)</f>
        <v>0</v>
      </c>
      <c r="L85" s="453">
        <f>SUM(L82:L84)</f>
        <v>0</v>
      </c>
      <c r="P85" s="452">
        <f>SUM(P82:P84)</f>
        <v>0</v>
      </c>
      <c r="Q85" s="453">
        <f>SUM(Q82:Q84)</f>
        <v>0</v>
      </c>
    </row>
    <row r="86" spans="1:17" x14ac:dyDescent="0.15">
      <c r="A86" s="439">
        <v>20</v>
      </c>
      <c r="B86" s="458">
        <f>LOOKUP(A86,会計区分コード!$B:$B,会計区分コード!$C:$C)</f>
        <v>0</v>
      </c>
      <c r="C86" s="440">
        <v>1</v>
      </c>
      <c r="D86" s="422"/>
      <c r="E86" s="441"/>
      <c r="F86" s="292">
        <f>COUNTIFS('調査表(全体)'!O:O,A86,'調査表(全体)'!R:R,C86)</f>
        <v>0</v>
      </c>
      <c r="G86" s="441"/>
      <c r="H86" s="441"/>
      <c r="I86" s="454">
        <f>SUMIFS('調査表(全体)'!CL:CL,'調査表(全体)'!$O:$O,$A86,'調査表(全体)'!$R:$R,$C86)</f>
        <v>0</v>
      </c>
      <c r="J86" s="292">
        <f>SUMIFS('調査表(全体)'!CM:CM,'調査表(全体)'!$O:$O,$A86,'調査表(全体)'!$R:$R,$C86)</f>
        <v>0</v>
      </c>
      <c r="K86" s="292">
        <f>SUMIFS('調査表(全体)'!CN:CN,'調査表(全体)'!$O:$O,$A86,'調査表(全体)'!$R:$R,$C86)</f>
        <v>0</v>
      </c>
      <c r="L86" s="455">
        <f>SUMIFS('調査表(全体)'!CO:CO,'調査表(全体)'!$O:$O,$A86,'調査表(全体)'!$R:$R,$C86)</f>
        <v>0</v>
      </c>
      <c r="P86" s="454">
        <f>SUMIFS('調査表(全体)'!CO:CO,'調査表(全体)'!$O:$O,$A86,'調査表(全体)'!$R:$R,$C86,'調査表(全体)'!K:K,1)</f>
        <v>0</v>
      </c>
      <c r="Q86" s="455">
        <f>SUMIFS('調査表(全体)'!AW:AW,'調査表(全体)'!$O:$O,$A86,'調査表(全体)'!$R:$R,$C86,'調査表(全体)'!$K:$K,1)</f>
        <v>0</v>
      </c>
    </row>
    <row r="87" spans="1:17" x14ac:dyDescent="0.15">
      <c r="A87" s="445"/>
      <c r="B87" s="459"/>
      <c r="C87" s="446">
        <v>2</v>
      </c>
      <c r="D87" s="422"/>
      <c r="E87" s="441"/>
      <c r="F87" s="447">
        <f>COUNTIFS('調査表(全体)'!O:O,A86,'調査表(全体)'!R:R,C87)</f>
        <v>0</v>
      </c>
      <c r="G87" s="441"/>
      <c r="H87" s="441"/>
      <c r="I87" s="448">
        <f>SUMIFS('調査表(全体)'!CL:CL,'調査表(全体)'!$O:$O,$A86,'調査表(全体)'!$R:$R,$C87)</f>
        <v>0</v>
      </c>
      <c r="J87" s="447">
        <f>SUMIFS('調査表(全体)'!CM:CM,'調査表(全体)'!$O:$O,$A86,'調査表(全体)'!$R:$R,$C87)</f>
        <v>0</v>
      </c>
      <c r="K87" s="447">
        <f>SUMIFS('調査表(全体)'!CN:CN,'調査表(全体)'!$O:$O,$A86,'調査表(全体)'!$R:$R,$C87)</f>
        <v>0</v>
      </c>
      <c r="L87" s="449">
        <f>SUMIFS('調査表(全体)'!CO:CO,'調査表(全体)'!$O:$O,$A86,'調査表(全体)'!$R:$R,$C87)</f>
        <v>0</v>
      </c>
      <c r="P87" s="448">
        <f>SUMIFS('調査表(全体)'!CO:CO,'調査表(全体)'!$O:$O,$A86,'調査表(全体)'!$R:$R,$C87,'調査表(全体)'!K:K,1)</f>
        <v>0</v>
      </c>
      <c r="Q87" s="449">
        <f>SUMIFS('調査表(全体)'!AW:AW,'調査表(全体)'!$O:$O,$A86,'調査表(全体)'!$R:$R,$C87,'調査表(全体)'!$K:$K,1)</f>
        <v>0</v>
      </c>
    </row>
    <row r="88" spans="1:17" x14ac:dyDescent="0.15">
      <c r="A88" s="462"/>
      <c r="B88" s="457"/>
      <c r="C88" s="450">
        <v>3</v>
      </c>
      <c r="D88" s="422"/>
      <c r="E88" s="441"/>
      <c r="F88" s="447">
        <f>COUNTIFS('調査表(全体)'!O:O,A86,'調査表(全体)'!R:R,C88)</f>
        <v>0</v>
      </c>
      <c r="G88" s="441"/>
      <c r="H88" s="441"/>
      <c r="I88" s="448">
        <f>SUMIFS('調査表(全体)'!CL:CL,'調査表(全体)'!$O:$O,$A86,'調査表(全体)'!$R:$R,$C88)</f>
        <v>0</v>
      </c>
      <c r="J88" s="447">
        <f>SUMIFS('調査表(全体)'!CM:CM,'調査表(全体)'!$O:$O,$A86,'調査表(全体)'!$R:$R,$C88)</f>
        <v>0</v>
      </c>
      <c r="K88" s="447">
        <f>SUMIFS('調査表(全体)'!CN:CN,'調査表(全体)'!$O:$O,$A86,'調査表(全体)'!$R:$R,$C88)</f>
        <v>0</v>
      </c>
      <c r="L88" s="449">
        <f>SUMIFS('調査表(全体)'!CO:CO,'調査表(全体)'!$O:$O,$A86,'調査表(全体)'!$R:$R,$C88)</f>
        <v>0</v>
      </c>
      <c r="P88" s="448">
        <f>SUMIFS('調査表(全体)'!CO:CO,'調査表(全体)'!$O:$O,$A86,'調査表(全体)'!$R:$R,$C88,'調査表(全体)'!K:K,1)</f>
        <v>0</v>
      </c>
      <c r="Q88" s="449">
        <f>SUMIFS('調査表(全体)'!AW:AW,'調査表(全体)'!$O:$O,$A86,'調査表(全体)'!$R:$R,$C88,'調査表(全体)'!$K:$K,1)</f>
        <v>0</v>
      </c>
    </row>
    <row r="89" spans="1:17" ht="14.25" thickBot="1" x14ac:dyDescent="0.2">
      <c r="A89" s="463"/>
      <c r="B89" s="464"/>
      <c r="C89" s="451" t="s">
        <v>85</v>
      </c>
      <c r="D89" s="422"/>
      <c r="E89" s="441"/>
      <c r="F89" s="300">
        <f>SUM(F86:F88)</f>
        <v>0</v>
      </c>
      <c r="G89" s="441"/>
      <c r="H89" s="441"/>
      <c r="I89" s="465">
        <f>SUM(I86:I88)</f>
        <v>0</v>
      </c>
      <c r="J89" s="302">
        <f>SUM(J86:J88)</f>
        <v>0</v>
      </c>
      <c r="K89" s="302">
        <f>SUM(K86:K88)</f>
        <v>0</v>
      </c>
      <c r="L89" s="466">
        <f>SUM(L86:L88)</f>
        <v>0</v>
      </c>
      <c r="P89" s="452">
        <f>SUM(P86:P88)</f>
        <v>0</v>
      </c>
      <c r="Q89" s="453">
        <f>SUM(Q86:Q88)</f>
        <v>0</v>
      </c>
    </row>
    <row r="90" spans="1:17" x14ac:dyDescent="0.15">
      <c r="A90" s="439" t="s">
        <v>57</v>
      </c>
      <c r="B90" s="467"/>
      <c r="C90" s="440">
        <v>1</v>
      </c>
      <c r="D90" s="422"/>
      <c r="E90" s="441"/>
      <c r="F90" s="468">
        <f>F10+F14+F18+F22+F26+F30+F34+F38+F42+F46+F50+F54+F58+F62+F66+F70+F74+F78+F82+F86</f>
        <v>0</v>
      </c>
      <c r="G90" s="441"/>
      <c r="H90" s="441"/>
      <c r="I90" s="469">
        <f>I10+I14+I18+I22+I26+I30+I34+I38+I42+I46+I50+I54+I58+I62+I66+I70+I74+I78+I82+I86</f>
        <v>0</v>
      </c>
      <c r="J90" s="470">
        <f>J10+J14+J18+J22+J26+J30+J34+J38+J42+J46+J50+J54+J58+J62+J66+J70+J74+J78+J82+J86</f>
        <v>0</v>
      </c>
      <c r="K90" s="470">
        <f>K10+K14+K18+K22+K26+K30+K34+K38+K42+K46+K50+K54+K58+K62+K66+K70+K74+K78+K82+K86</f>
        <v>0</v>
      </c>
      <c r="L90" s="471">
        <f>L10+L14+L18+L22+L26+L30+L34+L38+L42+L46+L50+L54+L58+L62+L66+L70+L74+L78+L82+L86</f>
        <v>0</v>
      </c>
      <c r="P90" s="469">
        <f t="shared" ref="P90:Q92" si="0">P10+P14+P18+P22+P26+P30+P34+P38+P42+P46+P50+P54+P58+P62+P66+P70+P74+P78+P82+P86</f>
        <v>0</v>
      </c>
      <c r="Q90" s="471">
        <f t="shared" si="0"/>
        <v>0</v>
      </c>
    </row>
    <row r="91" spans="1:17" x14ac:dyDescent="0.15">
      <c r="A91" s="445"/>
      <c r="B91" s="457"/>
      <c r="C91" s="446">
        <v>2</v>
      </c>
      <c r="D91" s="422"/>
      <c r="E91" s="441"/>
      <c r="F91" s="472">
        <f>F11+F15+F19+F23+F27+F31+F35+F39+F43+F47+F51+F55+F59+F63+F67+F71+F75+F79+F83+F87</f>
        <v>0</v>
      </c>
      <c r="G91" s="441"/>
      <c r="H91" s="441"/>
      <c r="I91" s="473">
        <f t="shared" ref="I91:L92" si="1">I11+I15+I19+I23+I27+I31+I35+I39+I43+I47+I51+I55+I59+I63+I67+I71+I75+I79+I83+I87</f>
        <v>0</v>
      </c>
      <c r="J91" s="472">
        <f t="shared" si="1"/>
        <v>0</v>
      </c>
      <c r="K91" s="472">
        <f t="shared" si="1"/>
        <v>0</v>
      </c>
      <c r="L91" s="474">
        <f t="shared" si="1"/>
        <v>0</v>
      </c>
      <c r="P91" s="473">
        <f t="shared" si="0"/>
        <v>0</v>
      </c>
      <c r="Q91" s="474">
        <f t="shared" si="0"/>
        <v>0</v>
      </c>
    </row>
    <row r="92" spans="1:17" x14ac:dyDescent="0.15">
      <c r="A92" s="445"/>
      <c r="B92" s="457"/>
      <c r="C92" s="450">
        <v>3</v>
      </c>
      <c r="D92" s="422"/>
      <c r="E92" s="441"/>
      <c r="F92" s="472">
        <f>F12+F16+F20+F24+F28+F32+F36+F40+F44+F48+F52+F56+F60+F64+F68+F72+F76+F80+F84+F88</f>
        <v>102</v>
      </c>
      <c r="G92" s="441"/>
      <c r="H92" s="441"/>
      <c r="I92" s="473">
        <f t="shared" si="1"/>
        <v>1258551312</v>
      </c>
      <c r="J92" s="472">
        <f t="shared" si="1"/>
        <v>113896869</v>
      </c>
      <c r="K92" s="472">
        <f t="shared" si="1"/>
        <v>880065094</v>
      </c>
      <c r="L92" s="474">
        <f t="shared" si="1"/>
        <v>378486218</v>
      </c>
      <c r="P92" s="473">
        <f t="shared" si="0"/>
        <v>0</v>
      </c>
      <c r="Q92" s="474">
        <f t="shared" si="0"/>
        <v>0</v>
      </c>
    </row>
    <row r="93" spans="1:17" ht="14.25" thickBot="1" x14ac:dyDescent="0.2">
      <c r="A93" s="460"/>
      <c r="B93" s="461"/>
      <c r="C93" s="475" t="s">
        <v>57</v>
      </c>
      <c r="D93" s="422"/>
      <c r="E93" s="441"/>
      <c r="F93" s="476">
        <f>SUM(F90:F92)</f>
        <v>102</v>
      </c>
      <c r="G93" s="441"/>
      <c r="H93" s="441"/>
      <c r="I93" s="477">
        <f>SUM(I90:I92)</f>
        <v>1258551312</v>
      </c>
      <c r="J93" s="478">
        <f>SUM(J90:J92)</f>
        <v>113896869</v>
      </c>
      <c r="K93" s="478">
        <f>SUM(K90:K92)</f>
        <v>880065094</v>
      </c>
      <c r="L93" s="479">
        <f>SUM(L90:L92)</f>
        <v>378486218</v>
      </c>
      <c r="P93" s="477">
        <f>SUM(P90:P92)</f>
        <v>0</v>
      </c>
      <c r="Q93" s="479">
        <f>SUM(Q90:Q92)</f>
        <v>0</v>
      </c>
    </row>
    <row r="94" spans="1:17" ht="14.25" thickBot="1" x14ac:dyDescent="0.2">
      <c r="A94" s="480"/>
      <c r="B94" s="422"/>
      <c r="C94" s="480"/>
      <c r="D94" s="424"/>
      <c r="E94" s="481"/>
      <c r="F94" s="481"/>
      <c r="G94" s="481"/>
      <c r="H94" s="481"/>
      <c r="I94" s="481"/>
      <c r="J94" s="481"/>
      <c r="K94" s="481"/>
      <c r="L94" s="481"/>
    </row>
    <row r="95" spans="1:17" ht="14.25" thickBot="1" x14ac:dyDescent="0.2">
      <c r="A95" s="480"/>
      <c r="B95" s="422"/>
      <c r="C95" s="480" t="s">
        <v>134</v>
      </c>
      <c r="D95" s="424"/>
      <c r="E95" s="481"/>
      <c r="F95" s="482">
        <f>F7</f>
        <v>102</v>
      </c>
      <c r="G95" s="481"/>
      <c r="H95" s="481"/>
      <c r="I95" s="483">
        <f>I7</f>
        <v>1258551312</v>
      </c>
      <c r="J95" s="484">
        <f>J7</f>
        <v>113896869</v>
      </c>
      <c r="K95" s="484">
        <f>K7</f>
        <v>880065094</v>
      </c>
      <c r="L95" s="485">
        <f>L7</f>
        <v>378486218</v>
      </c>
    </row>
    <row r="371" spans="1:1" x14ac:dyDescent="0.15">
      <c r="A371" s="486"/>
    </row>
  </sheetData>
  <mergeCells count="8">
    <mergeCell ref="B26:B29"/>
    <mergeCell ref="B30:B33"/>
    <mergeCell ref="B34:B36"/>
    <mergeCell ref="P7:Q7"/>
    <mergeCell ref="B10:B13"/>
    <mergeCell ref="B14:B17"/>
    <mergeCell ref="B18:B21"/>
    <mergeCell ref="B22:B25"/>
  </mergeCells>
  <phoneticPr fontId="5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view="pageBreakPreview" zoomScale="75" zoomScaleNormal="75" zoomScaleSheetLayoutView="75" workbookViewId="0">
      <selection activeCell="AH9" sqref="AH9"/>
    </sheetView>
  </sheetViews>
  <sheetFormatPr defaultColWidth="8.875" defaultRowHeight="13.5" x14ac:dyDescent="0.15"/>
  <cols>
    <col min="1" max="1" width="15.125" style="408" customWidth="1"/>
    <col min="2" max="2" width="5.625" style="190" customWidth="1"/>
    <col min="3" max="3" width="10" style="190" customWidth="1"/>
    <col min="4" max="6" width="9" style="190" bestFit="1" customWidth="1"/>
    <col min="7" max="7" width="10.5" style="190" customWidth="1"/>
    <col min="8" max="12" width="9" style="190" bestFit="1" customWidth="1"/>
    <col min="13" max="13" width="11" style="190" customWidth="1"/>
    <col min="14" max="18" width="9" style="190" bestFit="1" customWidth="1"/>
    <col min="19" max="19" width="10.25" style="190" customWidth="1"/>
    <col min="20" max="20" width="9" style="190" bestFit="1" customWidth="1"/>
    <col min="21" max="21" width="10.375" style="190" customWidth="1"/>
    <col min="22" max="22" width="9.5" style="190" bestFit="1" customWidth="1"/>
    <col min="23" max="32" width="9" style="190" bestFit="1" customWidth="1"/>
    <col min="33" max="33" width="9.5" style="190" bestFit="1" customWidth="1"/>
    <col min="34" max="35" width="13.375" style="190" customWidth="1"/>
    <col min="36" max="16384" width="8.875" style="190"/>
  </cols>
  <sheetData>
    <row r="1" spans="1:39" x14ac:dyDescent="0.15">
      <c r="A1" s="408" t="s">
        <v>307</v>
      </c>
      <c r="B1" s="190" t="str">
        <f>'調査表(全体)'!C7</f>
        <v>物品</v>
      </c>
      <c r="F1" s="191"/>
      <c r="G1" s="192"/>
      <c r="H1" s="192"/>
      <c r="I1" s="192"/>
      <c r="J1" s="192"/>
      <c r="N1" s="191"/>
    </row>
    <row r="2" spans="1:39" ht="14.25" thickBot="1" x14ac:dyDescent="0.2">
      <c r="A2" s="409"/>
      <c r="B2" s="193"/>
      <c r="C2" s="193">
        <f>'調査表(全体)'!A1</f>
        <v>2018</v>
      </c>
      <c r="D2" s="194" t="s">
        <v>146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  <c r="P2" s="195"/>
      <c r="Q2" s="195"/>
      <c r="S2" s="196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7"/>
      <c r="AH2" s="194"/>
      <c r="AI2" s="194"/>
      <c r="AJ2" s="194"/>
      <c r="AK2" s="197"/>
      <c r="AL2" s="195"/>
      <c r="AM2" s="196"/>
    </row>
    <row r="3" spans="1:39" s="192" customFormat="1" ht="14.25" thickTop="1" x14ac:dyDescent="0.15">
      <c r="A3" s="410"/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1"/>
      <c r="AH3" s="202"/>
      <c r="AI3" s="203"/>
      <c r="AJ3" s="204"/>
      <c r="AK3" s="201"/>
      <c r="AL3" s="200"/>
      <c r="AM3" s="200"/>
    </row>
    <row r="4" spans="1:39" x14ac:dyDescent="0.15">
      <c r="A4" s="1148"/>
      <c r="B4" s="1163" t="s">
        <v>90</v>
      </c>
      <c r="C4" s="1150" t="s">
        <v>135</v>
      </c>
      <c r="D4" s="1152" t="s">
        <v>167</v>
      </c>
      <c r="E4" s="1152" t="s">
        <v>137</v>
      </c>
      <c r="F4" s="1150" t="s">
        <v>138</v>
      </c>
      <c r="G4" s="1152" t="s">
        <v>168</v>
      </c>
      <c r="H4" s="1150" t="s">
        <v>139</v>
      </c>
      <c r="I4" s="1152" t="s">
        <v>169</v>
      </c>
      <c r="J4" s="1150" t="s">
        <v>140</v>
      </c>
      <c r="K4" s="1150" t="s">
        <v>141</v>
      </c>
      <c r="L4" s="1150" t="s">
        <v>142</v>
      </c>
      <c r="M4" s="1160" t="s">
        <v>309</v>
      </c>
      <c r="N4" s="1154" t="s">
        <v>144</v>
      </c>
      <c r="O4" s="1155"/>
      <c r="P4" s="1155"/>
      <c r="Q4" s="1155"/>
      <c r="R4" s="1155"/>
      <c r="S4" s="1155"/>
      <c r="T4" s="1155"/>
      <c r="U4" s="1155"/>
      <c r="V4" s="1155"/>
      <c r="W4" s="1155"/>
      <c r="X4" s="1155"/>
      <c r="Y4" s="1155"/>
      <c r="Z4" s="1155"/>
      <c r="AA4" s="1155"/>
      <c r="AB4" s="1155"/>
      <c r="AC4" s="1155"/>
      <c r="AD4" s="1155"/>
      <c r="AE4" s="1155"/>
      <c r="AF4" s="1156"/>
      <c r="AG4" s="205"/>
      <c r="AH4" s="1144" t="s">
        <v>145</v>
      </c>
      <c r="AI4" s="1144"/>
      <c r="AJ4" s="1144"/>
      <c r="AK4" s="1144"/>
      <c r="AL4" s="1144"/>
      <c r="AM4" s="1146"/>
    </row>
    <row r="5" spans="1:39" x14ac:dyDescent="0.15">
      <c r="A5" s="1149"/>
      <c r="B5" s="1164"/>
      <c r="C5" s="1151"/>
      <c r="D5" s="1153"/>
      <c r="E5" s="1153"/>
      <c r="F5" s="1151"/>
      <c r="G5" s="1151"/>
      <c r="H5" s="1151"/>
      <c r="I5" s="1151"/>
      <c r="J5" s="1151"/>
      <c r="K5" s="1151"/>
      <c r="L5" s="1151"/>
      <c r="M5" s="1161"/>
      <c r="N5" s="1157"/>
      <c r="O5" s="1158"/>
      <c r="P5" s="1158"/>
      <c r="Q5" s="1158"/>
      <c r="R5" s="1158"/>
      <c r="S5" s="1158"/>
      <c r="T5" s="1158"/>
      <c r="U5" s="1158"/>
      <c r="V5" s="1158"/>
      <c r="W5" s="1158"/>
      <c r="X5" s="1158"/>
      <c r="Y5" s="1158"/>
      <c r="Z5" s="1158"/>
      <c r="AA5" s="1158"/>
      <c r="AB5" s="1158"/>
      <c r="AC5" s="1158"/>
      <c r="AD5" s="1158"/>
      <c r="AE5" s="1158"/>
      <c r="AF5" s="1159"/>
      <c r="AG5" s="206"/>
      <c r="AH5" s="1145"/>
      <c r="AI5" s="1145"/>
      <c r="AJ5" s="1145"/>
      <c r="AK5" s="1145"/>
      <c r="AL5" s="1145"/>
      <c r="AM5" s="1147"/>
    </row>
    <row r="6" spans="1:39" ht="24" x14ac:dyDescent="0.15">
      <c r="A6" s="411"/>
      <c r="B6" s="207"/>
      <c r="C6" s="208">
        <v>10</v>
      </c>
      <c r="D6" s="209">
        <v>11</v>
      </c>
      <c r="E6" s="209">
        <v>12</v>
      </c>
      <c r="F6" s="209">
        <v>13</v>
      </c>
      <c r="G6" s="210">
        <v>14</v>
      </c>
      <c r="H6" s="209">
        <v>15</v>
      </c>
      <c r="I6" s="209">
        <v>16</v>
      </c>
      <c r="J6" s="210">
        <v>40</v>
      </c>
      <c r="K6" s="210">
        <v>50</v>
      </c>
      <c r="L6" s="211">
        <v>60</v>
      </c>
      <c r="M6" s="1162"/>
      <c r="N6" s="212">
        <v>10</v>
      </c>
      <c r="O6" s="213">
        <v>11</v>
      </c>
      <c r="P6" s="213">
        <v>12</v>
      </c>
      <c r="Q6" s="213">
        <v>13</v>
      </c>
      <c r="R6" s="213">
        <v>14</v>
      </c>
      <c r="S6" s="213">
        <v>15</v>
      </c>
      <c r="T6" s="213">
        <v>16</v>
      </c>
      <c r="U6" s="213">
        <v>17</v>
      </c>
      <c r="V6" s="213">
        <v>18</v>
      </c>
      <c r="W6" s="213">
        <v>19</v>
      </c>
      <c r="X6" s="213">
        <v>20</v>
      </c>
      <c r="Y6" s="213">
        <v>21</v>
      </c>
      <c r="Z6" s="213">
        <v>22</v>
      </c>
      <c r="AA6" s="213">
        <v>23</v>
      </c>
      <c r="AB6" s="213">
        <v>24</v>
      </c>
      <c r="AC6" s="213">
        <v>25</v>
      </c>
      <c r="AD6" s="213">
        <v>26</v>
      </c>
      <c r="AE6" s="213">
        <v>27</v>
      </c>
      <c r="AF6" s="214">
        <v>28</v>
      </c>
      <c r="AG6" s="215" t="s">
        <v>134</v>
      </c>
      <c r="AH6" s="216" t="s">
        <v>55</v>
      </c>
      <c r="AI6" s="216" t="s">
        <v>304</v>
      </c>
      <c r="AJ6" s="217" t="s">
        <v>305</v>
      </c>
      <c r="AK6" s="217" t="s">
        <v>306</v>
      </c>
      <c r="AL6" s="217" t="s">
        <v>143</v>
      </c>
      <c r="AM6" s="218" t="s">
        <v>134</v>
      </c>
    </row>
    <row r="7" spans="1:39" x14ac:dyDescent="0.15">
      <c r="A7" s="1165" t="str">
        <f>LOOKUP(A10,会計区分コード!$B:$B,会計区分コード!$C:$C)</f>
        <v>士別地方消防事務組合</v>
      </c>
      <c r="B7" s="219">
        <v>1</v>
      </c>
      <c r="C7" s="220">
        <f>SUMIFS('調査表(全体)'!BG:BG,'調査表(全体)'!$O:$O,$A10,'調査表(全体)'!$R:$R,$B7,'調査表(全体)'!$BA:$BA,'調査表(全体)'!$A$1,'調査表(全体)'!$BD:$BD,'調査表(全体)'!$A$1)</f>
        <v>0</v>
      </c>
      <c r="D7" s="221">
        <f>SUMIFS('調査表(全体)'!BH:BH,'調査表(全体)'!$O:$O,$A10,'調査表(全体)'!$R:$R,$B7,'調査表(全体)'!$BA:$BA,'調査表(全体)'!$A$1,'調査表(全体)'!$BD:$BD,'調査表(全体)'!$A$1)</f>
        <v>0</v>
      </c>
      <c r="E7" s="221">
        <f>SUMIFS('調査表(全体)'!BI:BI,'調査表(全体)'!$O:$O,$A10,'調査表(全体)'!$R:$R,$B7,'調査表(全体)'!$BA:$BA,'調査表(全体)'!$A$1,'調査表(全体)'!$BD:$BD,'調査表(全体)'!$A$1)</f>
        <v>0</v>
      </c>
      <c r="F7" s="221">
        <f>SUMIFS('調査表(全体)'!BJ:BJ,'調査表(全体)'!$O:$O,$A10,'調査表(全体)'!$R:$R,$B7,'調査表(全体)'!$BA:$BA,'調査表(全体)'!$A$1,'調査表(全体)'!$BD:$BD,'調査表(全体)'!$A$1)</f>
        <v>0</v>
      </c>
      <c r="G7" s="221">
        <f>SUMIFS('調査表(全体)'!BK:BK,'調査表(全体)'!$O:$O,$A10,'調査表(全体)'!$R:$R,$B7,'調査表(全体)'!$BA:$BA,'調査表(全体)'!$A$1,'調査表(全体)'!$BD:$BD,'調査表(全体)'!$A$1)</f>
        <v>0</v>
      </c>
      <c r="H7" s="221">
        <f>SUMIFS('調査表(全体)'!BL:BL,'調査表(全体)'!$O:$O,$A10,'調査表(全体)'!$R:$R,$B7,'調査表(全体)'!$BA:$BA,'調査表(全体)'!$A$1,'調査表(全体)'!$BD:$BD,'調査表(全体)'!$A$1)</f>
        <v>0</v>
      </c>
      <c r="I7" s="221">
        <f>SUMIFS('調査表(全体)'!BM:BM,'調査表(全体)'!$O:$O,$A10,'調査表(全体)'!$R:$R,$B7,'調査表(全体)'!$BA:$BA,'調査表(全体)'!$A$1,'調査表(全体)'!$BD:$BD,'調査表(全体)'!$A$1)</f>
        <v>0</v>
      </c>
      <c r="J7" s="221">
        <f>SUMIFS('調査表(全体)'!BN:BN,'調査表(全体)'!$O:$O,$A10,'調査表(全体)'!$R:$R,$B7,'調査表(全体)'!$BA:$BA,'調査表(全体)'!$A$1,'調査表(全体)'!$BD:$BD,'調査表(全体)'!$A$1)</f>
        <v>0</v>
      </c>
      <c r="K7" s="221">
        <f>SUMIFS('調査表(全体)'!BO:BO,'調査表(全体)'!$O:$O,$A10,'調査表(全体)'!$R:$R,$B7,'調査表(全体)'!$BA:$BA,'調査表(全体)'!$A$1,'調査表(全体)'!$BD:$BD,'調査表(全体)'!$A$1)</f>
        <v>0</v>
      </c>
      <c r="L7" s="222">
        <f>SUMIFS('調査表(全体)'!BP:BP,'調査表(全体)'!$O:$O,$A10,'調査表(全体)'!$R:$R,$B7,'調査表(全体)'!$BA:$BA,'調査表(全体)'!$A$1,'調査表(全体)'!$BD:$BD,'調査表(全体)'!$A$1)</f>
        <v>0</v>
      </c>
      <c r="M7" s="223">
        <f t="shared" ref="M7:M38" si="0">SUM(C7:L7)</f>
        <v>0</v>
      </c>
      <c r="N7" s="224">
        <f>SUMIFS('調査表(全体)'!$CL:$CL,'調査表(全体)'!$O:$O,$A10,'調査表(全体)'!$R:$R,$B7,'調査表(全体)'!$BA:$BA,'調査表(全体)'!$A$1,'調査表(全体)'!$BD:$BD,'調査表(全体)'!$A$1,'調査表(全体)'!$P:$P,N$6,'調査表(全体)'!BE:BE,10)</f>
        <v>0</v>
      </c>
      <c r="O7" s="221">
        <f>SUMIFS('調査表(全体)'!$CL:$CL,'調査表(全体)'!$O:$O,$A10,'調査表(全体)'!$R:$R,$B7,'調査表(全体)'!$BA:$BA,'調査表(全体)'!$A$1,'調査表(全体)'!$BD:$BD,'調査表(全体)'!$A$1,'調査表(全体)'!$P:$P,O$6,'調査表(全体)'!$BE:$BE,10)</f>
        <v>0</v>
      </c>
      <c r="P7" s="221">
        <f>SUMIFS('調査表(全体)'!$CL:$CL,'調査表(全体)'!$O:$O,$A10,'調査表(全体)'!$R:$R,$B7,'調査表(全体)'!$BA:$BA,'調査表(全体)'!$A$1,'調査表(全体)'!$BD:$BD,'調査表(全体)'!$A$1,'調査表(全体)'!$P:$P,P$6,'調査表(全体)'!$BE:$BE,10)</f>
        <v>0</v>
      </c>
      <c r="Q7" s="221">
        <f>SUMIFS('調査表(全体)'!$CL:$CL,'調査表(全体)'!$O:$O,$A10,'調査表(全体)'!$R:$R,$B7,'調査表(全体)'!$BA:$BA,'調査表(全体)'!$A$1,'調査表(全体)'!$BD:$BD,'調査表(全体)'!$A$1,'調査表(全体)'!$P:$P,Q$6,'調査表(全体)'!$BE:$BE,10)</f>
        <v>0</v>
      </c>
      <c r="R7" s="221">
        <f>SUMIFS('調査表(全体)'!$CL:$CL,'調査表(全体)'!$O:$O,$A10,'調査表(全体)'!$R:$R,$B7,'調査表(全体)'!$BA:$BA,'調査表(全体)'!$A$1,'調査表(全体)'!$BD:$BD,'調査表(全体)'!$A$1,'調査表(全体)'!$P:$P,R$6,'調査表(全体)'!$BE:$BE,10)</f>
        <v>0</v>
      </c>
      <c r="S7" s="221">
        <f>SUMIFS('調査表(全体)'!$CL:$CL,'調査表(全体)'!$O:$O,$A10,'調査表(全体)'!$R:$R,$B7,'調査表(全体)'!$BA:$BA,'調査表(全体)'!$A$1,'調査表(全体)'!$BD:$BD,'調査表(全体)'!$A$1,'調査表(全体)'!$P:$P,S$6,'調査表(全体)'!$BE:$BE,10)</f>
        <v>0</v>
      </c>
      <c r="T7" s="221">
        <f>SUMIFS('調査表(全体)'!$CL:$CL,'調査表(全体)'!$O:$O,$A10,'調査表(全体)'!$R:$R,$B7,'調査表(全体)'!$BA:$BA,'調査表(全体)'!$A$1,'調査表(全体)'!$BD:$BD,'調査表(全体)'!$A$1,'調査表(全体)'!$P:$P,T$6,'調査表(全体)'!$BE:$BE,10)</f>
        <v>0</v>
      </c>
      <c r="U7" s="221">
        <f>SUMIFS('調査表(全体)'!$CL:$CL,'調査表(全体)'!$O:$O,$A10,'調査表(全体)'!$R:$R,$B7,'調査表(全体)'!$BA:$BA,'調査表(全体)'!$A$1,'調査表(全体)'!$BD:$BD,'調査表(全体)'!$A$1,'調査表(全体)'!$P:$P,U$6,'調査表(全体)'!$BE:$BE,10)</f>
        <v>0</v>
      </c>
      <c r="V7" s="221">
        <f>SUMIFS('調査表(全体)'!$CL:$CL,'調査表(全体)'!$O:$O,$A10,'調査表(全体)'!$R:$R,$B7,'調査表(全体)'!$BA:$BA,'調査表(全体)'!$A$1,'調査表(全体)'!$BD:$BD,'調査表(全体)'!$A$1,'調査表(全体)'!$P:$P,V$6,'調査表(全体)'!$BE:$BE,10)</f>
        <v>0</v>
      </c>
      <c r="W7" s="221">
        <f>SUMIFS('調査表(全体)'!$CL:$CL,'調査表(全体)'!$O:$O,$A10,'調査表(全体)'!$R:$R,$B7,'調査表(全体)'!$BA:$BA,'調査表(全体)'!$A$1,'調査表(全体)'!$BD:$BD,'調査表(全体)'!$A$1,'調査表(全体)'!$P:$P,W$6,'調査表(全体)'!$BE:$BE,10)</f>
        <v>0</v>
      </c>
      <c r="X7" s="221">
        <f>SUMIFS('調査表(全体)'!$CL:$CL,'調査表(全体)'!$O:$O,$A10,'調査表(全体)'!$R:$R,$B7,'調査表(全体)'!$BA:$BA,'調査表(全体)'!$A$1,'調査表(全体)'!$BD:$BD,'調査表(全体)'!$A$1,'調査表(全体)'!$P:$P,X$6,'調査表(全体)'!$BE:$BE,10)</f>
        <v>0</v>
      </c>
      <c r="Y7" s="221">
        <f>SUMIFS('調査表(全体)'!$CL:$CL,'調査表(全体)'!$O:$O,$A10,'調査表(全体)'!$R:$R,$B7,'調査表(全体)'!$BA:$BA,'調査表(全体)'!$A$1,'調査表(全体)'!$BD:$BD,'調査表(全体)'!$A$1,'調査表(全体)'!$P:$P,Y$6,'調査表(全体)'!$BE:$BE,10)</f>
        <v>0</v>
      </c>
      <c r="Z7" s="221">
        <f>SUMIFS('調査表(全体)'!$CL:$CL,'調査表(全体)'!$O:$O,$A10,'調査表(全体)'!$R:$R,$B7,'調査表(全体)'!$BA:$BA,'調査表(全体)'!$A$1,'調査表(全体)'!$BD:$BD,'調査表(全体)'!$A$1,'調査表(全体)'!$P:$P,Z$6,'調査表(全体)'!$BE:$BE,10)</f>
        <v>0</v>
      </c>
      <c r="AA7" s="221">
        <f>SUMIFS('調査表(全体)'!$CL:$CL,'調査表(全体)'!$O:$O,$A10,'調査表(全体)'!$R:$R,$B7,'調査表(全体)'!$BA:$BA,'調査表(全体)'!$A$1,'調査表(全体)'!$BD:$BD,'調査表(全体)'!$A$1,'調査表(全体)'!$P:$P,AA$6,'調査表(全体)'!$BE:$BE,10)</f>
        <v>0</v>
      </c>
      <c r="AB7" s="221">
        <f>SUMIFS('調査表(全体)'!$CL:$CL,'調査表(全体)'!$O:$O,$A10,'調査表(全体)'!$R:$R,$B7,'調査表(全体)'!$BA:$BA,'調査表(全体)'!$A$1,'調査表(全体)'!$BD:$BD,'調査表(全体)'!$A$1,'調査表(全体)'!$P:$P,AB$6,'調査表(全体)'!$BE:$BE,10)</f>
        <v>0</v>
      </c>
      <c r="AC7" s="221">
        <f>SUMIFS('調査表(全体)'!$CL:$CL,'調査表(全体)'!$O:$O,$A10,'調査表(全体)'!$R:$R,$B7,'調査表(全体)'!$BA:$BA,'調査表(全体)'!$A$1,'調査表(全体)'!$BD:$BD,'調査表(全体)'!$A$1,'調査表(全体)'!$P:$P,AC$6,'調査表(全体)'!$BE:$BE,10)</f>
        <v>0</v>
      </c>
      <c r="AD7" s="221">
        <f>SUMIFS('調査表(全体)'!$CL:$CL,'調査表(全体)'!$O:$O,$A10,'調査表(全体)'!$R:$R,$B7,'調査表(全体)'!$BA:$BA,'調査表(全体)'!$A$1,'調査表(全体)'!$BD:$BD,'調査表(全体)'!$A$1,'調査表(全体)'!$P:$P,AD$6,'調査表(全体)'!$BE:$BE,10)</f>
        <v>0</v>
      </c>
      <c r="AE7" s="221">
        <f>SUMIFS('調査表(全体)'!$CL:$CL,'調査表(全体)'!$O:$O,$A10,'調査表(全体)'!$R:$R,$B7,'調査表(全体)'!$BA:$BA,'調査表(全体)'!$A$1,'調査表(全体)'!$BD:$BD,'調査表(全体)'!$A$1,'調査表(全体)'!$P:$P,AE$6,'調査表(全体)'!$BE:$BE,10)</f>
        <v>0</v>
      </c>
      <c r="AF7" s="221">
        <f>SUMIFS('調査表(全体)'!$CL:$CL,'調査表(全体)'!$O:$O,$A10,'調査表(全体)'!$R:$R,$B7,'調査表(全体)'!$BA:$BA,'調査表(全体)'!$A$1,'調査表(全体)'!$BD:$BD,'調査表(全体)'!$A$1,'調査表(全体)'!$P:$P,AF$6,'調査表(全体)'!$BE:$BE,10)</f>
        <v>0</v>
      </c>
      <c r="AG7" s="225">
        <f t="shared" ref="AG7:AG38" si="1">SUM(N7:AF7)</f>
        <v>0</v>
      </c>
      <c r="AH7" s="226">
        <f>SUMIFS('調査表(全体)'!CF:CF,'調査表(全体)'!$O:$O,$A10,'調査表(全体)'!$R:$R,$B7,'調査表(全体)'!$BA:$BA,'調査表(全体)'!$A$1,'調査表(全体)'!$BD:$BD,'調査表(全体)'!$A$1,'調査表(全体)'!$BE:$BE,10)</f>
        <v>0</v>
      </c>
      <c r="AI7" s="221">
        <f>SUMIFS('調査表(全体)'!CG:CG,'調査表(全体)'!$O:$O,$A10,'調査表(全体)'!$R:$R,$B7,'調査表(全体)'!$BA:$BA,'調査表(全体)'!$A$1,'調査表(全体)'!$BD:$BD,'調査表(全体)'!$A$1,'調査表(全体)'!$BE:$BE,10)</f>
        <v>0</v>
      </c>
      <c r="AJ7" s="221">
        <f>SUMIFS('調査表(全体)'!CH:CH,'調査表(全体)'!$O:$O,$A10,'調査表(全体)'!$R:$R,$B7,'調査表(全体)'!$BA:$BA,'調査表(全体)'!$A$1,'調査表(全体)'!$BD:$BD,'調査表(全体)'!$A$1,'調査表(全体)'!$BE:$BE,10)</f>
        <v>0</v>
      </c>
      <c r="AK7" s="221">
        <f>SUMIFS('調査表(全体)'!CI:CI,'調査表(全体)'!$O:$O,$A10,'調査表(全体)'!$R:$R,$B7,'調査表(全体)'!$BA:$BA,'調査表(全体)'!$A$1,'調査表(全体)'!$BD:$BD,'調査表(全体)'!$A$1,'調査表(全体)'!$BE:$BE,10)</f>
        <v>0</v>
      </c>
      <c r="AL7" s="221">
        <f>SUMIFS('調査表(全体)'!CJ:CJ,'調査表(全体)'!$O:$O,$A10,'調査表(全体)'!$R:$R,$B7,'調査表(全体)'!$BA:$BA,'調査表(全体)'!$A$1,'調査表(全体)'!$BD:$BD,'調査表(全体)'!$A$1,'調査表(全体)'!$BE:$BE,10)</f>
        <v>0</v>
      </c>
      <c r="AM7" s="227">
        <f t="shared" ref="AM7:AM38" si="2">SUM(AH7:AL7)</f>
        <v>0</v>
      </c>
    </row>
    <row r="8" spans="1:39" x14ac:dyDescent="0.15">
      <c r="A8" s="1166"/>
      <c r="B8" s="228">
        <v>2</v>
      </c>
      <c r="C8" s="229">
        <f>SUMIFS('調査表(全体)'!BG:BG,'調査表(全体)'!$O:$O,$A10,'調査表(全体)'!$R:$R,$B8,'調査表(全体)'!$BA:$BA,'調査表(全体)'!$A$1,'調査表(全体)'!$BD:$BD,'調査表(全体)'!$A$1)</f>
        <v>0</v>
      </c>
      <c r="D8" s="230">
        <f>SUMIFS('調査表(全体)'!BH:BH,'調査表(全体)'!$O:$O,$A10,'調査表(全体)'!$R:$R,$B8,'調査表(全体)'!$BA:$BA,'調査表(全体)'!$A$1,'調査表(全体)'!$BD:$BD,'調査表(全体)'!$A$1)</f>
        <v>0</v>
      </c>
      <c r="E8" s="230">
        <f>SUMIFS('調査表(全体)'!BI:BI,'調査表(全体)'!$O:$O,$A10,'調査表(全体)'!$R:$R,$B8,'調査表(全体)'!$BA:$BA,'調査表(全体)'!$A$1,'調査表(全体)'!$BD:$BD,'調査表(全体)'!$A$1)</f>
        <v>0</v>
      </c>
      <c r="F8" s="230">
        <f>SUMIFS('調査表(全体)'!BJ:BJ,'調査表(全体)'!$O:$O,$A10,'調査表(全体)'!$R:$R,$B8,'調査表(全体)'!$BA:$BA,'調査表(全体)'!$A$1,'調査表(全体)'!$BD:$BD,'調査表(全体)'!$A$1)</f>
        <v>0</v>
      </c>
      <c r="G8" s="230">
        <f>SUMIFS('調査表(全体)'!BK:BK,'調査表(全体)'!$O:$O,$A10,'調査表(全体)'!$R:$R,$B8,'調査表(全体)'!$BA:$BA,'調査表(全体)'!$A$1,'調査表(全体)'!$BD:$BD,'調査表(全体)'!$A$1)</f>
        <v>0</v>
      </c>
      <c r="H8" s="230">
        <f>SUMIFS('調査表(全体)'!BL:BL,'調査表(全体)'!$O:$O,$A10,'調査表(全体)'!$R:$R,$B8,'調査表(全体)'!$BA:$BA,'調査表(全体)'!$A$1,'調査表(全体)'!$BD:$BD,'調査表(全体)'!$A$1)</f>
        <v>0</v>
      </c>
      <c r="I8" s="230">
        <f>SUMIFS('調査表(全体)'!BM:BM,'調査表(全体)'!$O:$O,$A10,'調査表(全体)'!$R:$R,$B8,'調査表(全体)'!$BA:$BA,'調査表(全体)'!$A$1,'調査表(全体)'!$BD:$BD,'調査表(全体)'!$A$1)</f>
        <v>0</v>
      </c>
      <c r="J8" s="230">
        <f>SUMIFS('調査表(全体)'!BN:BN,'調査表(全体)'!$O:$O,$A10,'調査表(全体)'!$R:$R,$B8,'調査表(全体)'!$BA:$BA,'調査表(全体)'!$A$1,'調査表(全体)'!$BD:$BD,'調査表(全体)'!$A$1)</f>
        <v>0</v>
      </c>
      <c r="K8" s="230">
        <f>SUMIFS('調査表(全体)'!BO:BO,'調査表(全体)'!$O:$O,$A10,'調査表(全体)'!$R:$R,$B8,'調査表(全体)'!$BA:$BA,'調査表(全体)'!$A$1,'調査表(全体)'!$BD:$BD,'調査表(全体)'!$A$1)</f>
        <v>0</v>
      </c>
      <c r="L8" s="231">
        <f>SUMIFS('調査表(全体)'!BP:BP,'調査表(全体)'!$O:$O,$A10,'調査表(全体)'!$R:$R,$B8,'調査表(全体)'!$BA:$BA,'調査表(全体)'!$A$1,'調査表(全体)'!$BD:$BD,'調査表(全体)'!$A$1)</f>
        <v>0</v>
      </c>
      <c r="M8" s="232">
        <f t="shared" si="0"/>
        <v>0</v>
      </c>
      <c r="N8" s="233">
        <f>SUMIFS('調査表(全体)'!$CL:$CL,'調査表(全体)'!$O:$O,$A10,'調査表(全体)'!$R:$R,$B8,'調査表(全体)'!$BA:$BA,'調査表(全体)'!$A$1,'調査表(全体)'!$BD:$BD,'調査表(全体)'!$A$1,'調査表(全体)'!$P:$P,N$6,'調査表(全体)'!$BE:$BE,10)</f>
        <v>0</v>
      </c>
      <c r="O8" s="230">
        <f>SUMIFS('調査表(全体)'!$CL:$CL,'調査表(全体)'!$O:$O,$A10,'調査表(全体)'!$R:$R,$B8,'調査表(全体)'!$BA:$BA,'調査表(全体)'!$A$1,'調査表(全体)'!$BD:$BD,'調査表(全体)'!$A$1,'調査表(全体)'!$P:$P,O$6,'調査表(全体)'!$BE:$BE,10)</f>
        <v>0</v>
      </c>
      <c r="P8" s="230">
        <f>SUMIFS('調査表(全体)'!$CL:$CL,'調査表(全体)'!$O:$O,$A10,'調査表(全体)'!$R:$R,$B8,'調査表(全体)'!$BA:$BA,'調査表(全体)'!$A$1,'調査表(全体)'!$BD:$BD,'調査表(全体)'!$A$1,'調査表(全体)'!$P:$P,P$6,'調査表(全体)'!$BE:$BE,10)</f>
        <v>0</v>
      </c>
      <c r="Q8" s="230">
        <f>SUMIFS('調査表(全体)'!$CL:$CL,'調査表(全体)'!$O:$O,$A10,'調査表(全体)'!$R:$R,$B8,'調査表(全体)'!$BA:$BA,'調査表(全体)'!$A$1,'調査表(全体)'!$BD:$BD,'調査表(全体)'!$A$1,'調査表(全体)'!$P:$P,Q$6,'調査表(全体)'!$BE:$BE,10)</f>
        <v>0</v>
      </c>
      <c r="R8" s="230">
        <f>SUMIFS('調査表(全体)'!$CL:$CL,'調査表(全体)'!$O:$O,$A10,'調査表(全体)'!$R:$R,$B8,'調査表(全体)'!$BA:$BA,'調査表(全体)'!$A$1,'調査表(全体)'!$BD:$BD,'調査表(全体)'!$A$1,'調査表(全体)'!$P:$P,R$6,'調査表(全体)'!$BE:$BE,10)</f>
        <v>0</v>
      </c>
      <c r="S8" s="230">
        <f>SUMIFS('調査表(全体)'!$CL:$CL,'調査表(全体)'!$O:$O,$A10,'調査表(全体)'!$R:$R,$B8,'調査表(全体)'!$BA:$BA,'調査表(全体)'!$A$1,'調査表(全体)'!$BD:$BD,'調査表(全体)'!$A$1,'調査表(全体)'!$P:$P,S$6,'調査表(全体)'!$BE:$BE,10)</f>
        <v>0</v>
      </c>
      <c r="T8" s="230">
        <f>SUMIFS('調査表(全体)'!$CL:$CL,'調査表(全体)'!$O:$O,$A10,'調査表(全体)'!$R:$R,$B8,'調査表(全体)'!$BA:$BA,'調査表(全体)'!$A$1,'調査表(全体)'!$BD:$BD,'調査表(全体)'!$A$1,'調査表(全体)'!$P:$P,T$6,'調査表(全体)'!$BE:$BE,10)</f>
        <v>0</v>
      </c>
      <c r="U8" s="230">
        <f>SUMIFS('調査表(全体)'!$CL:$CL,'調査表(全体)'!$O:$O,$A10,'調査表(全体)'!$R:$R,$B8,'調査表(全体)'!$BA:$BA,'調査表(全体)'!$A$1,'調査表(全体)'!$BD:$BD,'調査表(全体)'!$A$1,'調査表(全体)'!$P:$P,U$6,'調査表(全体)'!$BE:$BE,10)</f>
        <v>0</v>
      </c>
      <c r="V8" s="230">
        <f>SUMIFS('調査表(全体)'!$CL:$CL,'調査表(全体)'!$O:$O,$A10,'調査表(全体)'!$R:$R,$B8,'調査表(全体)'!$BA:$BA,'調査表(全体)'!$A$1,'調査表(全体)'!$BD:$BD,'調査表(全体)'!$A$1,'調査表(全体)'!$P:$P,V$6,'調査表(全体)'!$BE:$BE,10)</f>
        <v>0</v>
      </c>
      <c r="W8" s="230">
        <f>SUMIFS('調査表(全体)'!$CL:$CL,'調査表(全体)'!$O:$O,$A10,'調査表(全体)'!$R:$R,$B8,'調査表(全体)'!$BA:$BA,'調査表(全体)'!$A$1,'調査表(全体)'!$BD:$BD,'調査表(全体)'!$A$1,'調査表(全体)'!$P:$P,W$6,'調査表(全体)'!$BE:$BE,10)</f>
        <v>0</v>
      </c>
      <c r="X8" s="230">
        <f>SUMIFS('調査表(全体)'!$CL:$CL,'調査表(全体)'!$O:$O,$A10,'調査表(全体)'!$R:$R,$B8,'調査表(全体)'!$BA:$BA,'調査表(全体)'!$A$1,'調査表(全体)'!$BD:$BD,'調査表(全体)'!$A$1,'調査表(全体)'!$P:$P,X$6,'調査表(全体)'!$BE:$BE,10)</f>
        <v>0</v>
      </c>
      <c r="Y8" s="230">
        <f>SUMIFS('調査表(全体)'!$CL:$CL,'調査表(全体)'!$O:$O,$A10,'調査表(全体)'!$R:$R,$B8,'調査表(全体)'!$BA:$BA,'調査表(全体)'!$A$1,'調査表(全体)'!$BD:$BD,'調査表(全体)'!$A$1,'調査表(全体)'!$P:$P,Y$6,'調査表(全体)'!$BE:$BE,10)</f>
        <v>0</v>
      </c>
      <c r="Z8" s="230">
        <f>SUMIFS('調査表(全体)'!$CL:$CL,'調査表(全体)'!$O:$O,$A10,'調査表(全体)'!$R:$R,$B8,'調査表(全体)'!$BA:$BA,'調査表(全体)'!$A$1,'調査表(全体)'!$BD:$BD,'調査表(全体)'!$A$1,'調査表(全体)'!$P:$P,Z$6,'調査表(全体)'!$BE:$BE,10)</f>
        <v>0</v>
      </c>
      <c r="AA8" s="230">
        <f>SUMIFS('調査表(全体)'!$CL:$CL,'調査表(全体)'!$O:$O,$A10,'調査表(全体)'!$R:$R,$B8,'調査表(全体)'!$BA:$BA,'調査表(全体)'!$A$1,'調査表(全体)'!$BD:$BD,'調査表(全体)'!$A$1,'調査表(全体)'!$P:$P,AA$6,'調査表(全体)'!$BE:$BE,10)</f>
        <v>0</v>
      </c>
      <c r="AB8" s="230">
        <f>SUMIFS('調査表(全体)'!$CL:$CL,'調査表(全体)'!$O:$O,$A10,'調査表(全体)'!$R:$R,$B8,'調査表(全体)'!$BA:$BA,'調査表(全体)'!$A$1,'調査表(全体)'!$BD:$BD,'調査表(全体)'!$A$1,'調査表(全体)'!$P:$P,AB$6,'調査表(全体)'!$BE:$BE,10)</f>
        <v>0</v>
      </c>
      <c r="AC8" s="230">
        <f>SUMIFS('調査表(全体)'!$CL:$CL,'調査表(全体)'!$O:$O,$A10,'調査表(全体)'!$R:$R,$B8,'調査表(全体)'!$BA:$BA,'調査表(全体)'!$A$1,'調査表(全体)'!$BD:$BD,'調査表(全体)'!$A$1,'調査表(全体)'!$P:$P,AC$6,'調査表(全体)'!$BE:$BE,10)</f>
        <v>0</v>
      </c>
      <c r="AD8" s="230">
        <f>SUMIFS('調査表(全体)'!$CL:$CL,'調査表(全体)'!$O:$O,$A10,'調査表(全体)'!$R:$R,$B8,'調査表(全体)'!$BA:$BA,'調査表(全体)'!$A$1,'調査表(全体)'!$BD:$BD,'調査表(全体)'!$A$1,'調査表(全体)'!$P:$P,AD$6,'調査表(全体)'!$BE:$BE,10)</f>
        <v>0</v>
      </c>
      <c r="AE8" s="230">
        <f>SUMIFS('調査表(全体)'!$CL:$CL,'調査表(全体)'!$O:$O,$A10,'調査表(全体)'!$R:$R,$B8,'調査表(全体)'!$BA:$BA,'調査表(全体)'!$A$1,'調査表(全体)'!$BD:$BD,'調査表(全体)'!$A$1,'調査表(全体)'!$P:$P,AE$6,'調査表(全体)'!$BE:$BE,10)</f>
        <v>0</v>
      </c>
      <c r="AF8" s="230">
        <f>SUMIFS('調査表(全体)'!$CL:$CL,'調査表(全体)'!$O:$O,$A10,'調査表(全体)'!$R:$R,$B8,'調査表(全体)'!$BA:$BA,'調査表(全体)'!$A$1,'調査表(全体)'!$BD:$BD,'調査表(全体)'!$A$1,'調査表(全体)'!$P:$P,AF$6,'調査表(全体)'!$BE:$BE,10)</f>
        <v>0</v>
      </c>
      <c r="AG8" s="234">
        <f t="shared" si="1"/>
        <v>0</v>
      </c>
      <c r="AH8" s="235">
        <f>SUMIFS('調査表(全体)'!CF:CF,'調査表(全体)'!$O:$O,$A10,'調査表(全体)'!$R:$R,$B8,'調査表(全体)'!$BA:$BA,'調査表(全体)'!$A$1,'調査表(全体)'!$BD:$BD,'調査表(全体)'!$A$1,'調査表(全体)'!$BE:$BE,10)</f>
        <v>0</v>
      </c>
      <c r="AI8" s="230">
        <f>SUMIFS('調査表(全体)'!CG:CG,'調査表(全体)'!$O:$O,$A10,'調査表(全体)'!$R:$R,$B8,'調査表(全体)'!$BA:$BA,'調査表(全体)'!$A$1,'調査表(全体)'!$BD:$BD,'調査表(全体)'!$A$1,'調査表(全体)'!$BE:$BE,10)</f>
        <v>0</v>
      </c>
      <c r="AJ8" s="230">
        <f>SUMIFS('調査表(全体)'!CH:CH,'調査表(全体)'!$O:$O,$A10,'調査表(全体)'!$R:$R,$B8,'調査表(全体)'!$BA:$BA,'調査表(全体)'!$A$1,'調査表(全体)'!$BD:$BD,'調査表(全体)'!$A$1,'調査表(全体)'!$BE:$BE,10)</f>
        <v>0</v>
      </c>
      <c r="AK8" s="230">
        <f>SUMIFS('調査表(全体)'!CI:CI,'調査表(全体)'!$O:$O,$A10,'調査表(全体)'!$R:$R,$B8,'調査表(全体)'!$BA:$BA,'調査表(全体)'!$A$1,'調査表(全体)'!$BD:$BD,'調査表(全体)'!$A$1,'調査表(全体)'!$BE:$BE,10)</f>
        <v>0</v>
      </c>
      <c r="AL8" s="230">
        <f>SUMIFS('調査表(全体)'!CJ:CJ,'調査表(全体)'!$O:$O,$A10,'調査表(全体)'!$R:$R,$B8,'調査表(全体)'!$BA:$BA,'調査表(全体)'!$A$1,'調査表(全体)'!$BD:$BD,'調査表(全体)'!$A$1,'調査表(全体)'!$BE:$BE,10)</f>
        <v>0</v>
      </c>
      <c r="AM8" s="236">
        <f t="shared" si="2"/>
        <v>0</v>
      </c>
    </row>
    <row r="9" spans="1:39" x14ac:dyDescent="0.15">
      <c r="A9" s="1167"/>
      <c r="B9" s="228">
        <v>3</v>
      </c>
      <c r="C9" s="229">
        <f>SUMIFS('調査表(全体)'!BG:BG,'調査表(全体)'!$O:$O,$A10,'調査表(全体)'!$R:$R,$B9,'調査表(全体)'!$BA:$BA,'調査表(全体)'!$A$1,'調査表(全体)'!$BD:$BD,'調査表(全体)'!$A$1)</f>
        <v>57006828</v>
      </c>
      <c r="D9" s="230">
        <f>SUMIFS('調査表(全体)'!BH:BH,'調査表(全体)'!$O:$O,$A10,'調査表(全体)'!$R:$R,$B9,'調査表(全体)'!$BA:$BA,'調査表(全体)'!$A$1,'調査表(全体)'!$BD:$BD,'調査表(全体)'!$A$1)</f>
        <v>0</v>
      </c>
      <c r="E9" s="230">
        <f>SUMIFS('調査表(全体)'!BI:BI,'調査表(全体)'!$O:$O,$A10,'調査表(全体)'!$R:$R,$B9,'調査表(全体)'!$BA:$BA,'調査表(全体)'!$A$1,'調査表(全体)'!$BD:$BD,'調査表(全体)'!$A$1)</f>
        <v>0</v>
      </c>
      <c r="F9" s="230">
        <f>SUMIFS('調査表(全体)'!BJ:BJ,'調査表(全体)'!$O:$O,$A10,'調査表(全体)'!$R:$R,$B9,'調査表(全体)'!$BA:$BA,'調査表(全体)'!$A$1,'調査表(全体)'!$BD:$BD,'調査表(全体)'!$A$1)</f>
        <v>0</v>
      </c>
      <c r="G9" s="230">
        <f>SUMIFS('調査表(全体)'!BK:BK,'調査表(全体)'!$O:$O,$A10,'調査表(全体)'!$R:$R,$B9,'調査表(全体)'!$BA:$BA,'調査表(全体)'!$A$1,'調査表(全体)'!$BD:$BD,'調査表(全体)'!$A$1)</f>
        <v>0</v>
      </c>
      <c r="H9" s="230">
        <f>SUMIFS('調査表(全体)'!BL:BL,'調査表(全体)'!$O:$O,$A10,'調査表(全体)'!$R:$R,$B9,'調査表(全体)'!$BA:$BA,'調査表(全体)'!$A$1,'調査表(全体)'!$BD:$BD,'調査表(全体)'!$A$1)</f>
        <v>0</v>
      </c>
      <c r="I9" s="230">
        <f>SUMIFS('調査表(全体)'!BM:BM,'調査表(全体)'!$O:$O,$A10,'調査表(全体)'!$R:$R,$B9,'調査表(全体)'!$BA:$BA,'調査表(全体)'!$A$1,'調査表(全体)'!$BD:$BD,'調査表(全体)'!$A$1)</f>
        <v>0</v>
      </c>
      <c r="J9" s="230">
        <f>SUMIFS('調査表(全体)'!BN:BN,'調査表(全体)'!$O:$O,$A10,'調査表(全体)'!$R:$R,$B9,'調査表(全体)'!$BA:$BA,'調査表(全体)'!$A$1,'調査表(全体)'!$BD:$BD,'調査表(全体)'!$A$1)</f>
        <v>0</v>
      </c>
      <c r="K9" s="230">
        <f>SUMIFS('調査表(全体)'!BO:BO,'調査表(全体)'!$O:$O,$A10,'調査表(全体)'!$R:$R,$B9,'調査表(全体)'!$BA:$BA,'調査表(全体)'!$A$1,'調査表(全体)'!$BD:$BD,'調査表(全体)'!$A$1)</f>
        <v>0</v>
      </c>
      <c r="L9" s="231">
        <f>SUMIFS('調査表(全体)'!BP:BP,'調査表(全体)'!$O:$O,$A10,'調査表(全体)'!$R:$R,$B9,'調査表(全体)'!$BA:$BA,'調査表(全体)'!$A$1,'調査表(全体)'!$BD:$BD,'調査表(全体)'!$A$1)</f>
        <v>0</v>
      </c>
      <c r="M9" s="232">
        <f t="shared" si="0"/>
        <v>57006828</v>
      </c>
      <c r="N9" s="233">
        <f>SUMIFS('調査表(全体)'!$CL:$CL,'調査表(全体)'!$O:$O,$A10,'調査表(全体)'!$R:$R,$B9,'調査表(全体)'!$BA:$BA,'調査表(全体)'!$A$1,'調査表(全体)'!$BD:$BD,'調査表(全体)'!$A$1,'調査表(全体)'!$P:$P,N$6,'調査表(全体)'!$BE:$BE,10)</f>
        <v>0</v>
      </c>
      <c r="O9" s="230">
        <f>SUMIFS('調査表(全体)'!$CL:$CL,'調査表(全体)'!$O:$O,$A10,'調査表(全体)'!$R:$R,$B9,'調査表(全体)'!$BA:$BA,'調査表(全体)'!$A$1,'調査表(全体)'!$BD:$BD,'調査表(全体)'!$A$1,'調査表(全体)'!$P:$P,O$6,'調査表(全体)'!$BE:$BE,10)</f>
        <v>0</v>
      </c>
      <c r="P9" s="230">
        <f>SUMIFS('調査表(全体)'!$CL:$CL,'調査表(全体)'!$O:$O,$A10,'調査表(全体)'!$R:$R,$B9,'調査表(全体)'!$BA:$BA,'調査表(全体)'!$A$1,'調査表(全体)'!$BD:$BD,'調査表(全体)'!$A$1,'調査表(全体)'!$P:$P,P$6,'調査表(全体)'!$BE:$BE,10)</f>
        <v>0</v>
      </c>
      <c r="Q9" s="230">
        <f>SUMIFS('調査表(全体)'!$CL:$CL,'調査表(全体)'!$O:$O,$A10,'調査表(全体)'!$R:$R,$B9,'調査表(全体)'!$BA:$BA,'調査表(全体)'!$A$1,'調査表(全体)'!$BD:$BD,'調査表(全体)'!$A$1,'調査表(全体)'!$P:$P,Q$6,'調査表(全体)'!$BE:$BE,10)</f>
        <v>0</v>
      </c>
      <c r="R9" s="230">
        <f>SUMIFS('調査表(全体)'!$CL:$CL,'調査表(全体)'!$O:$O,$A10,'調査表(全体)'!$R:$R,$B9,'調査表(全体)'!$BA:$BA,'調査表(全体)'!$A$1,'調査表(全体)'!$BD:$BD,'調査表(全体)'!$A$1,'調査表(全体)'!$P:$P,R$6,'調査表(全体)'!$BE:$BE,10)</f>
        <v>0</v>
      </c>
      <c r="S9" s="230">
        <f>SUMIFS('調査表(全体)'!$CL:$CL,'調査表(全体)'!$O:$O,$A10,'調査表(全体)'!$R:$R,$B9,'調査表(全体)'!$BA:$BA,'調査表(全体)'!$A$1,'調査表(全体)'!$BD:$BD,'調査表(全体)'!$A$1,'調査表(全体)'!$P:$P,S$6,'調査表(全体)'!$BE:$BE,10)</f>
        <v>0</v>
      </c>
      <c r="T9" s="230">
        <f>SUMIFS('調査表(全体)'!$CL:$CL,'調査表(全体)'!$O:$O,$A10,'調査表(全体)'!$R:$R,$B9,'調査表(全体)'!$BA:$BA,'調査表(全体)'!$A$1,'調査表(全体)'!$BD:$BD,'調査表(全体)'!$A$1,'調査表(全体)'!$P:$P,T$6,'調査表(全体)'!$BE:$BE,10)</f>
        <v>0</v>
      </c>
      <c r="U9" s="230">
        <f>SUMIFS('調査表(全体)'!$CL:$CL,'調査表(全体)'!$O:$O,$A10,'調査表(全体)'!$R:$R,$B9,'調査表(全体)'!$BA:$BA,'調査表(全体)'!$A$1,'調査表(全体)'!$BD:$BD,'調査表(全体)'!$A$1,'調査表(全体)'!$P:$P,U$6,'調査表(全体)'!$BE:$BE,10)</f>
        <v>0</v>
      </c>
      <c r="V9" s="230">
        <f>SUMIFS('調査表(全体)'!$CL:$CL,'調査表(全体)'!$O:$O,$A10,'調査表(全体)'!$R:$R,$B9,'調査表(全体)'!$BA:$BA,'調査表(全体)'!$A$1,'調査表(全体)'!$BD:$BD,'調査表(全体)'!$A$1,'調査表(全体)'!$P:$P,V$6,'調査表(全体)'!$BE:$BE,10)</f>
        <v>57006828</v>
      </c>
      <c r="W9" s="230">
        <f>SUMIFS('調査表(全体)'!$CL:$CL,'調査表(全体)'!$O:$O,$A10,'調査表(全体)'!$R:$R,$B9,'調査表(全体)'!$BA:$BA,'調査表(全体)'!$A$1,'調査表(全体)'!$BD:$BD,'調査表(全体)'!$A$1,'調査表(全体)'!$P:$P,W$6,'調査表(全体)'!$BE:$BE,10)</f>
        <v>0</v>
      </c>
      <c r="X9" s="230">
        <f>SUMIFS('調査表(全体)'!$CL:$CL,'調査表(全体)'!$O:$O,$A10,'調査表(全体)'!$R:$R,$B9,'調査表(全体)'!$BA:$BA,'調査表(全体)'!$A$1,'調査表(全体)'!$BD:$BD,'調査表(全体)'!$A$1,'調査表(全体)'!$P:$P,X$6,'調査表(全体)'!$BE:$BE,10)</f>
        <v>0</v>
      </c>
      <c r="Y9" s="230">
        <f>SUMIFS('調査表(全体)'!$CL:$CL,'調査表(全体)'!$O:$O,$A10,'調査表(全体)'!$R:$R,$B9,'調査表(全体)'!$BA:$BA,'調査表(全体)'!$A$1,'調査表(全体)'!$BD:$BD,'調査表(全体)'!$A$1,'調査表(全体)'!$P:$P,Y$6,'調査表(全体)'!$BE:$BE,10)</f>
        <v>0</v>
      </c>
      <c r="Z9" s="230">
        <f>SUMIFS('調査表(全体)'!$CL:$CL,'調査表(全体)'!$O:$O,$A10,'調査表(全体)'!$R:$R,$B9,'調査表(全体)'!$BA:$BA,'調査表(全体)'!$A$1,'調査表(全体)'!$BD:$BD,'調査表(全体)'!$A$1,'調査表(全体)'!$P:$P,Z$6,'調査表(全体)'!$BE:$BE,10)</f>
        <v>0</v>
      </c>
      <c r="AA9" s="230">
        <f>SUMIFS('調査表(全体)'!$CL:$CL,'調査表(全体)'!$O:$O,$A10,'調査表(全体)'!$R:$R,$B9,'調査表(全体)'!$BA:$BA,'調査表(全体)'!$A$1,'調査表(全体)'!$BD:$BD,'調査表(全体)'!$A$1,'調査表(全体)'!$P:$P,AA$6,'調査表(全体)'!$BE:$BE,10)</f>
        <v>0</v>
      </c>
      <c r="AB9" s="230">
        <f>SUMIFS('調査表(全体)'!$CL:$CL,'調査表(全体)'!$O:$O,$A10,'調査表(全体)'!$R:$R,$B9,'調査表(全体)'!$BA:$BA,'調査表(全体)'!$A$1,'調査表(全体)'!$BD:$BD,'調査表(全体)'!$A$1,'調査表(全体)'!$P:$P,AB$6,'調査表(全体)'!$BE:$BE,10)</f>
        <v>0</v>
      </c>
      <c r="AC9" s="230">
        <f>SUMIFS('調査表(全体)'!$CL:$CL,'調査表(全体)'!$O:$O,$A10,'調査表(全体)'!$R:$R,$B9,'調査表(全体)'!$BA:$BA,'調査表(全体)'!$A$1,'調査表(全体)'!$BD:$BD,'調査表(全体)'!$A$1,'調査表(全体)'!$P:$P,AC$6,'調査表(全体)'!$BE:$BE,10)</f>
        <v>0</v>
      </c>
      <c r="AD9" s="230">
        <f>SUMIFS('調査表(全体)'!$CL:$CL,'調査表(全体)'!$O:$O,$A10,'調査表(全体)'!$R:$R,$B9,'調査表(全体)'!$BA:$BA,'調査表(全体)'!$A$1,'調査表(全体)'!$BD:$BD,'調査表(全体)'!$A$1,'調査表(全体)'!$P:$P,AD$6,'調査表(全体)'!$BE:$BE,10)</f>
        <v>0</v>
      </c>
      <c r="AE9" s="230">
        <f>SUMIFS('調査表(全体)'!$CL:$CL,'調査表(全体)'!$O:$O,$A10,'調査表(全体)'!$R:$R,$B9,'調査表(全体)'!$BA:$BA,'調査表(全体)'!$A$1,'調査表(全体)'!$BD:$BD,'調査表(全体)'!$A$1,'調査表(全体)'!$P:$P,AE$6,'調査表(全体)'!$BE:$BE,10)</f>
        <v>0</v>
      </c>
      <c r="AF9" s="230">
        <f>SUMIFS('調査表(全体)'!$CL:$CL,'調査表(全体)'!$O:$O,$A10,'調査表(全体)'!$R:$R,$B9,'調査表(全体)'!$BA:$BA,'調査表(全体)'!$A$1,'調査表(全体)'!$BD:$BD,'調査表(全体)'!$A$1,'調査表(全体)'!$P:$P,AF$6,'調査表(全体)'!$BE:$BE,10)</f>
        <v>0</v>
      </c>
      <c r="AG9" s="234">
        <f t="shared" si="1"/>
        <v>57006828</v>
      </c>
      <c r="AH9" s="235">
        <f>SUMIFS('調査表(全体)'!CF:CF,'調査表(全体)'!$O:$O,$A10,'調査表(全体)'!$R:$R,$B9,'調査表(全体)'!$BA:$BA,'調査表(全体)'!$A$1,'調査表(全体)'!$BD:$BD,'調査表(全体)'!$A$1,'調査表(全体)'!$BE:$BE,10)</f>
        <v>57006828</v>
      </c>
      <c r="AI9" s="230">
        <f>SUMIFS('調査表(全体)'!CG:CG,'調査表(全体)'!$O:$O,$A10,'調査表(全体)'!$R:$R,$B9,'調査表(全体)'!$BA:$BA,'調査表(全体)'!$A$1,'調査表(全体)'!$BD:$BD,'調査表(全体)'!$A$1,'調査表(全体)'!$BE:$BE,10)</f>
        <v>0</v>
      </c>
      <c r="AJ9" s="230">
        <f>SUMIFS('調査表(全体)'!CH:CH,'調査表(全体)'!$O:$O,$A10,'調査表(全体)'!$R:$R,$B9,'調査表(全体)'!$BA:$BA,'調査表(全体)'!$A$1,'調査表(全体)'!$BD:$BD,'調査表(全体)'!$A$1,'調査表(全体)'!$BE:$BE,10)</f>
        <v>0</v>
      </c>
      <c r="AK9" s="230">
        <f>SUMIFS('調査表(全体)'!CI:CI,'調査表(全体)'!$O:$O,$A10,'調査表(全体)'!$R:$R,$B9,'調査表(全体)'!$BA:$BA,'調査表(全体)'!$A$1,'調査表(全体)'!$BD:$BD,'調査表(全体)'!$A$1,'調査表(全体)'!$BE:$BE,10)</f>
        <v>0</v>
      </c>
      <c r="AL9" s="230">
        <f>SUMIFS('調査表(全体)'!CJ:CJ,'調査表(全体)'!$O:$O,$A10,'調査表(全体)'!$R:$R,$B9,'調査表(全体)'!$BA:$BA,'調査表(全体)'!$A$1,'調査表(全体)'!$BD:$BD,'調査表(全体)'!$A$1,'調査表(全体)'!$BE:$BE,10)</f>
        <v>0</v>
      </c>
      <c r="AM9" s="236">
        <f t="shared" si="2"/>
        <v>57006828</v>
      </c>
    </row>
    <row r="10" spans="1:39" x14ac:dyDescent="0.15">
      <c r="A10" s="411">
        <v>1</v>
      </c>
      <c r="B10" s="237" t="s">
        <v>85</v>
      </c>
      <c r="C10" s="238">
        <f>SUM(C7:C9)</f>
        <v>57006828</v>
      </c>
      <c r="D10" s="239">
        <f t="shared" ref="D10:L10" si="3">SUM(D7:D9)</f>
        <v>0</v>
      </c>
      <c r="E10" s="239">
        <f t="shared" si="3"/>
        <v>0</v>
      </c>
      <c r="F10" s="239">
        <f t="shared" si="3"/>
        <v>0</v>
      </c>
      <c r="G10" s="239">
        <f t="shared" si="3"/>
        <v>0</v>
      </c>
      <c r="H10" s="239">
        <f t="shared" si="3"/>
        <v>0</v>
      </c>
      <c r="I10" s="239">
        <f t="shared" si="3"/>
        <v>0</v>
      </c>
      <c r="J10" s="239">
        <f t="shared" si="3"/>
        <v>0</v>
      </c>
      <c r="K10" s="239">
        <f t="shared" si="3"/>
        <v>0</v>
      </c>
      <c r="L10" s="240">
        <f t="shared" si="3"/>
        <v>0</v>
      </c>
      <c r="M10" s="232">
        <f t="shared" si="0"/>
        <v>57006828</v>
      </c>
      <c r="N10" s="241">
        <f>SUM(N7:N9)</f>
        <v>0</v>
      </c>
      <c r="O10" s="239">
        <f>SUM(O7:O9)</f>
        <v>0</v>
      </c>
      <c r="P10" s="239">
        <f t="shared" ref="P10:AF10" si="4">SUM(P7:P9)</f>
        <v>0</v>
      </c>
      <c r="Q10" s="239">
        <f t="shared" si="4"/>
        <v>0</v>
      </c>
      <c r="R10" s="239">
        <f t="shared" si="4"/>
        <v>0</v>
      </c>
      <c r="S10" s="239">
        <f t="shared" si="4"/>
        <v>0</v>
      </c>
      <c r="T10" s="239">
        <f t="shared" si="4"/>
        <v>0</v>
      </c>
      <c r="U10" s="239">
        <f t="shared" si="4"/>
        <v>0</v>
      </c>
      <c r="V10" s="239">
        <f t="shared" si="4"/>
        <v>57006828</v>
      </c>
      <c r="W10" s="239">
        <f t="shared" si="4"/>
        <v>0</v>
      </c>
      <c r="X10" s="239">
        <f t="shared" si="4"/>
        <v>0</v>
      </c>
      <c r="Y10" s="239">
        <f t="shared" si="4"/>
        <v>0</v>
      </c>
      <c r="Z10" s="239">
        <f t="shared" si="4"/>
        <v>0</v>
      </c>
      <c r="AA10" s="239">
        <f t="shared" si="4"/>
        <v>0</v>
      </c>
      <c r="AB10" s="239">
        <f t="shared" si="4"/>
        <v>0</v>
      </c>
      <c r="AC10" s="239">
        <f t="shared" si="4"/>
        <v>0</v>
      </c>
      <c r="AD10" s="239">
        <f t="shared" si="4"/>
        <v>0</v>
      </c>
      <c r="AE10" s="239">
        <f t="shared" si="4"/>
        <v>0</v>
      </c>
      <c r="AF10" s="239">
        <f t="shared" si="4"/>
        <v>0</v>
      </c>
      <c r="AG10" s="242">
        <f t="shared" si="1"/>
        <v>57006828</v>
      </c>
      <c r="AH10" s="243">
        <f>SUM(AH7:AH9)</f>
        <v>57006828</v>
      </c>
      <c r="AI10" s="239">
        <f>SUM(AI7:AI9)</f>
        <v>0</v>
      </c>
      <c r="AJ10" s="239">
        <f>SUM(AJ7:AJ9)</f>
        <v>0</v>
      </c>
      <c r="AK10" s="239">
        <f>SUM(AK7:AK9)</f>
        <v>0</v>
      </c>
      <c r="AL10" s="239">
        <f>SUM(AL7:AL9)</f>
        <v>0</v>
      </c>
      <c r="AM10" s="244">
        <f t="shared" si="2"/>
        <v>57006828</v>
      </c>
    </row>
    <row r="11" spans="1:39" ht="24" customHeight="1" x14ac:dyDescent="0.15">
      <c r="A11" s="1142">
        <f>LOOKUP(A14,会計区分コード!$B:$B,会計区分コード!$C:$C)</f>
        <v>0</v>
      </c>
      <c r="B11" s="219">
        <v>1</v>
      </c>
      <c r="C11" s="220">
        <f>SUMIFS('調査表(全体)'!BG:BG,'調査表(全体)'!$O:$O,$A14,'調査表(全体)'!$R:$R,$B11,'調査表(全体)'!$BA:$BA,'調査表(全体)'!$A$1,'調査表(全体)'!$BD:$BD,'調査表(全体)'!$A$1)</f>
        <v>0</v>
      </c>
      <c r="D11" s="221">
        <f>SUMIFS('調査表(全体)'!BH:BH,'調査表(全体)'!$O:$O,$A14,'調査表(全体)'!$R:$R,$B11,'調査表(全体)'!$BA:$BA,'調査表(全体)'!$A$1,'調査表(全体)'!$BD:$BD,'調査表(全体)'!$A$1)</f>
        <v>0</v>
      </c>
      <c r="E11" s="221">
        <f>SUMIFS('調査表(全体)'!BI:BI,'調査表(全体)'!$O:$O,$A14,'調査表(全体)'!$R:$R,$B11,'調査表(全体)'!$BA:$BA,'調査表(全体)'!$A$1,'調査表(全体)'!$BD:$BD,'調査表(全体)'!$A$1)</f>
        <v>0</v>
      </c>
      <c r="F11" s="221">
        <f>SUMIFS('調査表(全体)'!BJ:BJ,'調査表(全体)'!$O:$O,$A14,'調査表(全体)'!$R:$R,$B11,'調査表(全体)'!$BA:$BA,'調査表(全体)'!$A$1,'調査表(全体)'!$BD:$BD,'調査表(全体)'!$A$1)</f>
        <v>0</v>
      </c>
      <c r="G11" s="221">
        <f>SUMIFS('調査表(全体)'!BK:BK,'調査表(全体)'!$O:$O,$A14,'調査表(全体)'!$R:$R,$B11,'調査表(全体)'!$BA:$BA,'調査表(全体)'!$A$1,'調査表(全体)'!$BD:$BD,'調査表(全体)'!$A$1)</f>
        <v>0</v>
      </c>
      <c r="H11" s="221">
        <f>SUMIFS('調査表(全体)'!BL:BL,'調査表(全体)'!$O:$O,$A14,'調査表(全体)'!$R:$R,$B11,'調査表(全体)'!$BA:$BA,'調査表(全体)'!$A$1,'調査表(全体)'!$BD:$BD,'調査表(全体)'!$A$1)</f>
        <v>0</v>
      </c>
      <c r="I11" s="221">
        <f>SUMIFS('調査表(全体)'!BM:BM,'調査表(全体)'!$O:$O,$A14,'調査表(全体)'!$R:$R,$B11,'調査表(全体)'!$BA:$BA,'調査表(全体)'!$A$1,'調査表(全体)'!$BD:$BD,'調査表(全体)'!$A$1)</f>
        <v>0</v>
      </c>
      <c r="J11" s="221">
        <f>SUMIFS('調査表(全体)'!BN:BN,'調査表(全体)'!$O:$O,$A14,'調査表(全体)'!$R:$R,$B11,'調査表(全体)'!$BA:$BA,'調査表(全体)'!$A$1,'調査表(全体)'!$BD:$BD,'調査表(全体)'!$A$1)</f>
        <v>0</v>
      </c>
      <c r="K11" s="221">
        <f>SUMIFS('調査表(全体)'!BO:BO,'調査表(全体)'!$O:$O,$A14,'調査表(全体)'!$R:$R,$B11,'調査表(全体)'!$BA:$BA,'調査表(全体)'!$A$1,'調査表(全体)'!$BD:$BD,'調査表(全体)'!$A$1)</f>
        <v>0</v>
      </c>
      <c r="L11" s="222">
        <f>SUMIFS('調査表(全体)'!BP:BP,'調査表(全体)'!$O:$O,$A14,'調査表(全体)'!$R:$R,$B11,'調査表(全体)'!$BA:$BA,'調査表(全体)'!$A$1,'調査表(全体)'!$BD:$BD,'調査表(全体)'!$A$1)</f>
        <v>0</v>
      </c>
      <c r="M11" s="223">
        <f t="shared" si="0"/>
        <v>0</v>
      </c>
      <c r="N11" s="224">
        <f>SUMIFS('調査表(全体)'!$CL:$CL,'調査表(全体)'!$O:$O,$A14,'調査表(全体)'!$R:$R,$B11,'調査表(全体)'!$BA:$BA,'調査表(全体)'!$A$1,'調査表(全体)'!$BD:$BD,'調査表(全体)'!$A$1,'調査表(全体)'!$P:$P,N$6,'調査表(全体)'!BE:BE,10)</f>
        <v>0</v>
      </c>
      <c r="O11" s="221">
        <f>SUMIFS('調査表(全体)'!$CL:$CL,'調査表(全体)'!$O:$O,$A14,'調査表(全体)'!$R:$R,$B11,'調査表(全体)'!$BA:$BA,'調査表(全体)'!$A$1,'調査表(全体)'!$BD:$BD,'調査表(全体)'!$A$1,'調査表(全体)'!$P:$P,O$6,'調査表(全体)'!$BE:$BE,10)</f>
        <v>0</v>
      </c>
      <c r="P11" s="221">
        <f>SUMIFS('調査表(全体)'!$CL:$CL,'調査表(全体)'!$O:$O,$A14,'調査表(全体)'!$R:$R,$B11,'調査表(全体)'!$BA:$BA,'調査表(全体)'!$A$1,'調査表(全体)'!$BD:$BD,'調査表(全体)'!$A$1,'調査表(全体)'!$P:$P,P$6,'調査表(全体)'!$BE:$BE,10)</f>
        <v>0</v>
      </c>
      <c r="Q11" s="221">
        <f>SUMIFS('調査表(全体)'!$CL:$CL,'調査表(全体)'!$O:$O,$A14,'調査表(全体)'!$R:$R,$B11,'調査表(全体)'!$BA:$BA,'調査表(全体)'!$A$1,'調査表(全体)'!$BD:$BD,'調査表(全体)'!$A$1,'調査表(全体)'!$P:$P,Q$6,'調査表(全体)'!$BE:$BE,10)</f>
        <v>0</v>
      </c>
      <c r="R11" s="221">
        <f>SUMIFS('調査表(全体)'!$CL:$CL,'調査表(全体)'!$O:$O,$A14,'調査表(全体)'!$R:$R,$B11,'調査表(全体)'!$BA:$BA,'調査表(全体)'!$A$1,'調査表(全体)'!$BD:$BD,'調査表(全体)'!$A$1,'調査表(全体)'!$P:$P,R$6,'調査表(全体)'!$BE:$BE,10)</f>
        <v>0</v>
      </c>
      <c r="S11" s="221">
        <f>SUMIFS('調査表(全体)'!$CL:$CL,'調査表(全体)'!$O:$O,$A14,'調査表(全体)'!$R:$R,$B11,'調査表(全体)'!$BA:$BA,'調査表(全体)'!$A$1,'調査表(全体)'!$BD:$BD,'調査表(全体)'!$A$1,'調査表(全体)'!$P:$P,S$6,'調査表(全体)'!$BE:$BE,10)</f>
        <v>0</v>
      </c>
      <c r="T11" s="221">
        <f>SUMIFS('調査表(全体)'!$CL:$CL,'調査表(全体)'!$O:$O,$A14,'調査表(全体)'!$R:$R,$B11,'調査表(全体)'!$BA:$BA,'調査表(全体)'!$A$1,'調査表(全体)'!$BD:$BD,'調査表(全体)'!$A$1,'調査表(全体)'!$P:$P,T$6,'調査表(全体)'!$BE:$BE,10)</f>
        <v>0</v>
      </c>
      <c r="U11" s="221">
        <f>SUMIFS('調査表(全体)'!$CL:$CL,'調査表(全体)'!$O:$O,$A14,'調査表(全体)'!$R:$R,$B11,'調査表(全体)'!$BA:$BA,'調査表(全体)'!$A$1,'調査表(全体)'!$BD:$BD,'調査表(全体)'!$A$1,'調査表(全体)'!$P:$P,U$6,'調査表(全体)'!$BE:$BE,10)</f>
        <v>0</v>
      </c>
      <c r="V11" s="221">
        <f>SUMIFS('調査表(全体)'!$CL:$CL,'調査表(全体)'!$O:$O,$A14,'調査表(全体)'!$R:$R,$B11,'調査表(全体)'!$BA:$BA,'調査表(全体)'!$A$1,'調査表(全体)'!$BD:$BD,'調査表(全体)'!$A$1,'調査表(全体)'!$P:$P,V$6,'調査表(全体)'!$BE:$BE,10)</f>
        <v>0</v>
      </c>
      <c r="W11" s="221">
        <f>SUMIFS('調査表(全体)'!$CL:$CL,'調査表(全体)'!$O:$O,$A14,'調査表(全体)'!$R:$R,$B11,'調査表(全体)'!$BA:$BA,'調査表(全体)'!$A$1,'調査表(全体)'!$BD:$BD,'調査表(全体)'!$A$1,'調査表(全体)'!$P:$P,W$6,'調査表(全体)'!$BE:$BE,10)</f>
        <v>0</v>
      </c>
      <c r="X11" s="221">
        <f>SUMIFS('調査表(全体)'!$CL:$CL,'調査表(全体)'!$O:$O,$A14,'調査表(全体)'!$R:$R,$B11,'調査表(全体)'!$BA:$BA,'調査表(全体)'!$A$1,'調査表(全体)'!$BD:$BD,'調査表(全体)'!$A$1,'調査表(全体)'!$P:$P,X$6,'調査表(全体)'!$BE:$BE,10)</f>
        <v>0</v>
      </c>
      <c r="Y11" s="221">
        <f>SUMIFS('調査表(全体)'!$CL:$CL,'調査表(全体)'!$O:$O,$A14,'調査表(全体)'!$R:$R,$B11,'調査表(全体)'!$BA:$BA,'調査表(全体)'!$A$1,'調査表(全体)'!$BD:$BD,'調査表(全体)'!$A$1,'調査表(全体)'!$P:$P,Y$6,'調査表(全体)'!$BE:$BE,10)</f>
        <v>0</v>
      </c>
      <c r="Z11" s="221">
        <f>SUMIFS('調査表(全体)'!$CL:$CL,'調査表(全体)'!$O:$O,$A14,'調査表(全体)'!$R:$R,$B11,'調査表(全体)'!$BA:$BA,'調査表(全体)'!$A$1,'調査表(全体)'!$BD:$BD,'調査表(全体)'!$A$1,'調査表(全体)'!$P:$P,Z$6,'調査表(全体)'!$BE:$BE,10)</f>
        <v>0</v>
      </c>
      <c r="AA11" s="221">
        <f>SUMIFS('調査表(全体)'!$CL:$CL,'調査表(全体)'!$O:$O,$A14,'調査表(全体)'!$R:$R,$B11,'調査表(全体)'!$BA:$BA,'調査表(全体)'!$A$1,'調査表(全体)'!$BD:$BD,'調査表(全体)'!$A$1,'調査表(全体)'!$P:$P,AA$6,'調査表(全体)'!$BE:$BE,10)</f>
        <v>0</v>
      </c>
      <c r="AB11" s="221">
        <f>SUMIFS('調査表(全体)'!$CL:$CL,'調査表(全体)'!$O:$O,$A14,'調査表(全体)'!$R:$R,$B11,'調査表(全体)'!$BA:$BA,'調査表(全体)'!$A$1,'調査表(全体)'!$BD:$BD,'調査表(全体)'!$A$1,'調査表(全体)'!$P:$P,AB$6,'調査表(全体)'!$BE:$BE,10)</f>
        <v>0</v>
      </c>
      <c r="AC11" s="221">
        <f>SUMIFS('調査表(全体)'!$CL:$CL,'調査表(全体)'!$O:$O,$A14,'調査表(全体)'!$R:$R,$B11,'調査表(全体)'!$BA:$BA,'調査表(全体)'!$A$1,'調査表(全体)'!$BD:$BD,'調査表(全体)'!$A$1,'調査表(全体)'!$P:$P,AC$6,'調査表(全体)'!$BE:$BE,10)</f>
        <v>0</v>
      </c>
      <c r="AD11" s="221">
        <f>SUMIFS('調査表(全体)'!$CL:$CL,'調査表(全体)'!$O:$O,$A14,'調査表(全体)'!$R:$R,$B11,'調査表(全体)'!$BA:$BA,'調査表(全体)'!$A$1,'調査表(全体)'!$BD:$BD,'調査表(全体)'!$A$1,'調査表(全体)'!$P:$P,AD$6,'調査表(全体)'!$BE:$BE,10)</f>
        <v>0</v>
      </c>
      <c r="AE11" s="221">
        <f>SUMIFS('調査表(全体)'!$CL:$CL,'調査表(全体)'!$O:$O,$A14,'調査表(全体)'!$R:$R,$B11,'調査表(全体)'!$BA:$BA,'調査表(全体)'!$A$1,'調査表(全体)'!$BD:$BD,'調査表(全体)'!$A$1,'調査表(全体)'!$P:$P,AE$6,'調査表(全体)'!$BE:$BE,10)</f>
        <v>0</v>
      </c>
      <c r="AF11" s="221">
        <f>SUMIFS('調査表(全体)'!$CL:$CL,'調査表(全体)'!$O:$O,$A14,'調査表(全体)'!$R:$R,$B11,'調査表(全体)'!$BA:$BA,'調査表(全体)'!$A$1,'調査表(全体)'!$BD:$BD,'調査表(全体)'!$A$1,'調査表(全体)'!$P:$P,AF$6,'調査表(全体)'!$BE:$BE,10)</f>
        <v>0</v>
      </c>
      <c r="AG11" s="225">
        <f t="shared" si="1"/>
        <v>0</v>
      </c>
      <c r="AH11" s="226">
        <f>SUMIFS('調査表(全体)'!CF:CF,'調査表(全体)'!$O:$O,$A14,'調査表(全体)'!$R:$R,$B11,'調査表(全体)'!$BA:$BA,'調査表(全体)'!$A$1,'調査表(全体)'!$BD:$BD,'調査表(全体)'!$A$1,'調査表(全体)'!$BE:$BE,10)</f>
        <v>0</v>
      </c>
      <c r="AI11" s="221">
        <f>SUMIFS('調査表(全体)'!CG:CG,'調査表(全体)'!$O:$O,$A14,'調査表(全体)'!$R:$R,$B11,'調査表(全体)'!$BA:$BA,'調査表(全体)'!$A$1,'調査表(全体)'!$BD:$BD,'調査表(全体)'!$A$1,'調査表(全体)'!$BE:$BE,10)</f>
        <v>0</v>
      </c>
      <c r="AJ11" s="221">
        <f>SUMIFS('調査表(全体)'!CH:CH,'調査表(全体)'!$O:$O,$A14,'調査表(全体)'!$R:$R,$B11,'調査表(全体)'!$BA:$BA,'調査表(全体)'!$A$1,'調査表(全体)'!$BD:$BD,'調査表(全体)'!$A$1,'調査表(全体)'!$BE:$BE,10)</f>
        <v>0</v>
      </c>
      <c r="AK11" s="221">
        <f>SUMIFS('調査表(全体)'!CI:CI,'調査表(全体)'!$O:$O,$A14,'調査表(全体)'!$R:$R,$B11,'調査表(全体)'!$BA:$BA,'調査表(全体)'!$A$1,'調査表(全体)'!$BD:$BD,'調査表(全体)'!$A$1,'調査表(全体)'!$BE:$BE,10)</f>
        <v>0</v>
      </c>
      <c r="AL11" s="221">
        <f>SUMIFS('調査表(全体)'!CJ:CJ,'調査表(全体)'!$O:$O,$A14,'調査表(全体)'!$R:$R,$B11,'調査表(全体)'!$BA:$BA,'調査表(全体)'!$A$1,'調査表(全体)'!$BD:$BD,'調査表(全体)'!$A$1,'調査表(全体)'!$BE:$BE,10)</f>
        <v>0</v>
      </c>
      <c r="AM11" s="227">
        <f t="shared" si="2"/>
        <v>0</v>
      </c>
    </row>
    <row r="12" spans="1:39" x14ac:dyDescent="0.15">
      <c r="A12" s="1143"/>
      <c r="B12" s="228">
        <v>2</v>
      </c>
      <c r="C12" s="229">
        <f>SUMIFS('調査表(全体)'!BG:BG,'調査表(全体)'!$O:$O,$A14,'調査表(全体)'!$R:$R,$B12,'調査表(全体)'!$BA:$BA,'調査表(全体)'!$A$1,'調査表(全体)'!$BD:$BD,'調査表(全体)'!$A$1)</f>
        <v>0</v>
      </c>
      <c r="D12" s="230">
        <f>SUMIFS('調査表(全体)'!BH:BH,'調査表(全体)'!$O:$O,$A14,'調査表(全体)'!$R:$R,$B12,'調査表(全体)'!$BA:$BA,'調査表(全体)'!$A$1,'調査表(全体)'!$BD:$BD,'調査表(全体)'!$A$1)</f>
        <v>0</v>
      </c>
      <c r="E12" s="230">
        <f>SUMIFS('調査表(全体)'!BI:BI,'調査表(全体)'!$O:$O,$A14,'調査表(全体)'!$R:$R,$B12,'調査表(全体)'!$BA:$BA,'調査表(全体)'!$A$1,'調査表(全体)'!$BD:$BD,'調査表(全体)'!$A$1)</f>
        <v>0</v>
      </c>
      <c r="F12" s="230">
        <f>SUMIFS('調査表(全体)'!BJ:BJ,'調査表(全体)'!$O:$O,$A14,'調査表(全体)'!$R:$R,$B12,'調査表(全体)'!$BA:$BA,'調査表(全体)'!$A$1,'調査表(全体)'!$BD:$BD,'調査表(全体)'!$A$1)</f>
        <v>0</v>
      </c>
      <c r="G12" s="230">
        <f>SUMIFS('調査表(全体)'!BK:BK,'調査表(全体)'!$O:$O,$A14,'調査表(全体)'!$R:$R,$B12,'調査表(全体)'!$BA:$BA,'調査表(全体)'!$A$1,'調査表(全体)'!$BD:$BD,'調査表(全体)'!$A$1)</f>
        <v>0</v>
      </c>
      <c r="H12" s="230">
        <f>SUMIFS('調査表(全体)'!BL:BL,'調査表(全体)'!$O:$O,$A14,'調査表(全体)'!$R:$R,$B12,'調査表(全体)'!$BA:$BA,'調査表(全体)'!$A$1,'調査表(全体)'!$BD:$BD,'調査表(全体)'!$A$1)</f>
        <v>0</v>
      </c>
      <c r="I12" s="230">
        <f>SUMIFS('調査表(全体)'!BM:BM,'調査表(全体)'!$O:$O,$A14,'調査表(全体)'!$R:$R,$B12,'調査表(全体)'!$BA:$BA,'調査表(全体)'!$A$1,'調査表(全体)'!$BD:$BD,'調査表(全体)'!$A$1)</f>
        <v>0</v>
      </c>
      <c r="J12" s="230">
        <f>SUMIFS('調査表(全体)'!BN:BN,'調査表(全体)'!$O:$O,$A14,'調査表(全体)'!$R:$R,$B12,'調査表(全体)'!$BA:$BA,'調査表(全体)'!$A$1,'調査表(全体)'!$BD:$BD,'調査表(全体)'!$A$1)</f>
        <v>0</v>
      </c>
      <c r="K12" s="230">
        <f>SUMIFS('調査表(全体)'!BO:BO,'調査表(全体)'!$O:$O,$A14,'調査表(全体)'!$R:$R,$B12,'調査表(全体)'!$BA:$BA,'調査表(全体)'!$A$1,'調査表(全体)'!$BD:$BD,'調査表(全体)'!$A$1)</f>
        <v>0</v>
      </c>
      <c r="L12" s="231">
        <f>SUMIFS('調査表(全体)'!BP:BP,'調査表(全体)'!$O:$O,$A14,'調査表(全体)'!$R:$R,$B12,'調査表(全体)'!$BA:$BA,'調査表(全体)'!$A$1,'調査表(全体)'!$BD:$BD,'調査表(全体)'!$A$1)</f>
        <v>0</v>
      </c>
      <c r="M12" s="232">
        <f t="shared" si="0"/>
        <v>0</v>
      </c>
      <c r="N12" s="233">
        <f>SUMIFS('調査表(全体)'!$CL:$CL,'調査表(全体)'!$O:$O,$A14,'調査表(全体)'!$R:$R,$B12,'調査表(全体)'!$BA:$BA,'調査表(全体)'!$A$1,'調査表(全体)'!$BD:$BD,'調査表(全体)'!$A$1,'調査表(全体)'!$P:$P,N$6,'調査表(全体)'!$BE:$BE,10)</f>
        <v>0</v>
      </c>
      <c r="O12" s="230">
        <f>SUMIFS('調査表(全体)'!$CL:$CL,'調査表(全体)'!$O:$O,$A14,'調査表(全体)'!$R:$R,$B12,'調査表(全体)'!$BA:$BA,'調査表(全体)'!$A$1,'調査表(全体)'!$BD:$BD,'調査表(全体)'!$A$1,'調査表(全体)'!$P:$P,O$6,'調査表(全体)'!$BE:$BE,10)</f>
        <v>0</v>
      </c>
      <c r="P12" s="230">
        <f>SUMIFS('調査表(全体)'!$CL:$CL,'調査表(全体)'!$O:$O,$A14,'調査表(全体)'!$R:$R,$B12,'調査表(全体)'!$BA:$BA,'調査表(全体)'!$A$1,'調査表(全体)'!$BD:$BD,'調査表(全体)'!$A$1,'調査表(全体)'!$P:$P,P$6,'調査表(全体)'!$BE:$BE,10)</f>
        <v>0</v>
      </c>
      <c r="Q12" s="230">
        <f>SUMIFS('調査表(全体)'!$CL:$CL,'調査表(全体)'!$O:$O,$A14,'調査表(全体)'!$R:$R,$B12,'調査表(全体)'!$BA:$BA,'調査表(全体)'!$A$1,'調査表(全体)'!$BD:$BD,'調査表(全体)'!$A$1,'調査表(全体)'!$P:$P,Q$6,'調査表(全体)'!$BE:$BE,10)</f>
        <v>0</v>
      </c>
      <c r="R12" s="230">
        <f>SUMIFS('調査表(全体)'!$CL:$CL,'調査表(全体)'!$O:$O,$A14,'調査表(全体)'!$R:$R,$B12,'調査表(全体)'!$BA:$BA,'調査表(全体)'!$A$1,'調査表(全体)'!$BD:$BD,'調査表(全体)'!$A$1,'調査表(全体)'!$P:$P,R$6,'調査表(全体)'!$BE:$BE,10)</f>
        <v>0</v>
      </c>
      <c r="S12" s="230">
        <f>SUMIFS('調査表(全体)'!$CL:$CL,'調査表(全体)'!$O:$O,$A14,'調査表(全体)'!$R:$R,$B12,'調査表(全体)'!$BA:$BA,'調査表(全体)'!$A$1,'調査表(全体)'!$BD:$BD,'調査表(全体)'!$A$1,'調査表(全体)'!$P:$P,S$6,'調査表(全体)'!$BE:$BE,10)</f>
        <v>0</v>
      </c>
      <c r="T12" s="230">
        <f>SUMIFS('調査表(全体)'!$CL:$CL,'調査表(全体)'!$O:$O,$A14,'調査表(全体)'!$R:$R,$B12,'調査表(全体)'!$BA:$BA,'調査表(全体)'!$A$1,'調査表(全体)'!$BD:$BD,'調査表(全体)'!$A$1,'調査表(全体)'!$P:$P,T$6,'調査表(全体)'!$BE:$BE,10)</f>
        <v>0</v>
      </c>
      <c r="U12" s="230">
        <f>SUMIFS('調査表(全体)'!$CL:$CL,'調査表(全体)'!$O:$O,$A14,'調査表(全体)'!$R:$R,$B12,'調査表(全体)'!$BA:$BA,'調査表(全体)'!$A$1,'調査表(全体)'!$BD:$BD,'調査表(全体)'!$A$1,'調査表(全体)'!$P:$P,U$6,'調査表(全体)'!$BE:$BE,10)</f>
        <v>0</v>
      </c>
      <c r="V12" s="230">
        <f>SUMIFS('調査表(全体)'!$CL:$CL,'調査表(全体)'!$O:$O,$A14,'調査表(全体)'!$R:$R,$B12,'調査表(全体)'!$BA:$BA,'調査表(全体)'!$A$1,'調査表(全体)'!$BD:$BD,'調査表(全体)'!$A$1,'調査表(全体)'!$P:$P,V$6,'調査表(全体)'!$BE:$BE,10)</f>
        <v>0</v>
      </c>
      <c r="W12" s="230">
        <f>SUMIFS('調査表(全体)'!$CL:$CL,'調査表(全体)'!$O:$O,$A14,'調査表(全体)'!$R:$R,$B12,'調査表(全体)'!$BA:$BA,'調査表(全体)'!$A$1,'調査表(全体)'!$BD:$BD,'調査表(全体)'!$A$1,'調査表(全体)'!$P:$P,W$6,'調査表(全体)'!$BE:$BE,10)</f>
        <v>0</v>
      </c>
      <c r="X12" s="230">
        <f>SUMIFS('調査表(全体)'!$CL:$CL,'調査表(全体)'!$O:$O,$A14,'調査表(全体)'!$R:$R,$B12,'調査表(全体)'!$BA:$BA,'調査表(全体)'!$A$1,'調査表(全体)'!$BD:$BD,'調査表(全体)'!$A$1,'調査表(全体)'!$P:$P,X$6,'調査表(全体)'!$BE:$BE,10)</f>
        <v>0</v>
      </c>
      <c r="Y12" s="230">
        <f>SUMIFS('調査表(全体)'!$CL:$CL,'調査表(全体)'!$O:$O,$A14,'調査表(全体)'!$R:$R,$B12,'調査表(全体)'!$BA:$BA,'調査表(全体)'!$A$1,'調査表(全体)'!$BD:$BD,'調査表(全体)'!$A$1,'調査表(全体)'!$P:$P,Y$6,'調査表(全体)'!$BE:$BE,10)</f>
        <v>0</v>
      </c>
      <c r="Z12" s="230">
        <f>SUMIFS('調査表(全体)'!$CL:$CL,'調査表(全体)'!$O:$O,$A14,'調査表(全体)'!$R:$R,$B12,'調査表(全体)'!$BA:$BA,'調査表(全体)'!$A$1,'調査表(全体)'!$BD:$BD,'調査表(全体)'!$A$1,'調査表(全体)'!$P:$P,Z$6,'調査表(全体)'!$BE:$BE,10)</f>
        <v>0</v>
      </c>
      <c r="AA12" s="230">
        <f>SUMIFS('調査表(全体)'!$CL:$CL,'調査表(全体)'!$O:$O,$A14,'調査表(全体)'!$R:$R,$B12,'調査表(全体)'!$BA:$BA,'調査表(全体)'!$A$1,'調査表(全体)'!$BD:$BD,'調査表(全体)'!$A$1,'調査表(全体)'!$P:$P,AA$6,'調査表(全体)'!$BE:$BE,10)</f>
        <v>0</v>
      </c>
      <c r="AB12" s="230">
        <f>SUMIFS('調査表(全体)'!$CL:$CL,'調査表(全体)'!$O:$O,$A14,'調査表(全体)'!$R:$R,$B12,'調査表(全体)'!$BA:$BA,'調査表(全体)'!$A$1,'調査表(全体)'!$BD:$BD,'調査表(全体)'!$A$1,'調査表(全体)'!$P:$P,AB$6,'調査表(全体)'!$BE:$BE,10)</f>
        <v>0</v>
      </c>
      <c r="AC12" s="230">
        <f>SUMIFS('調査表(全体)'!$CL:$CL,'調査表(全体)'!$O:$O,$A14,'調査表(全体)'!$R:$R,$B12,'調査表(全体)'!$BA:$BA,'調査表(全体)'!$A$1,'調査表(全体)'!$BD:$BD,'調査表(全体)'!$A$1,'調査表(全体)'!$P:$P,AC$6,'調査表(全体)'!$BE:$BE,10)</f>
        <v>0</v>
      </c>
      <c r="AD12" s="230">
        <f>SUMIFS('調査表(全体)'!$CL:$CL,'調査表(全体)'!$O:$O,$A14,'調査表(全体)'!$R:$R,$B12,'調査表(全体)'!$BA:$BA,'調査表(全体)'!$A$1,'調査表(全体)'!$BD:$BD,'調査表(全体)'!$A$1,'調査表(全体)'!$P:$P,AD$6,'調査表(全体)'!$BE:$BE,10)</f>
        <v>0</v>
      </c>
      <c r="AE12" s="230">
        <f>SUMIFS('調査表(全体)'!$CL:$CL,'調査表(全体)'!$O:$O,$A14,'調査表(全体)'!$R:$R,$B12,'調査表(全体)'!$BA:$BA,'調査表(全体)'!$A$1,'調査表(全体)'!$BD:$BD,'調査表(全体)'!$A$1,'調査表(全体)'!$P:$P,AE$6,'調査表(全体)'!$BE:$BE,10)</f>
        <v>0</v>
      </c>
      <c r="AF12" s="230">
        <f>SUMIFS('調査表(全体)'!$CL:$CL,'調査表(全体)'!$O:$O,$A14,'調査表(全体)'!$R:$R,$B12,'調査表(全体)'!$BA:$BA,'調査表(全体)'!$A$1,'調査表(全体)'!$BD:$BD,'調査表(全体)'!$A$1,'調査表(全体)'!$P:$P,AF$6,'調査表(全体)'!$BE:$BE,10)</f>
        <v>0</v>
      </c>
      <c r="AG12" s="234">
        <f t="shared" si="1"/>
        <v>0</v>
      </c>
      <c r="AH12" s="235">
        <f>SUMIFS('調査表(全体)'!CF:CF,'調査表(全体)'!$O:$O,$A14,'調査表(全体)'!$R:$R,$B12,'調査表(全体)'!$BA:$BA,'調査表(全体)'!$A$1,'調査表(全体)'!$BD:$BD,'調査表(全体)'!$A$1,'調査表(全体)'!$BE:$BE,10)</f>
        <v>0</v>
      </c>
      <c r="AI12" s="230">
        <f>SUMIFS('調査表(全体)'!CG:CG,'調査表(全体)'!$O:$O,$A14,'調査表(全体)'!$R:$R,$B12,'調査表(全体)'!$BA:$BA,'調査表(全体)'!$A$1,'調査表(全体)'!$BD:$BD,'調査表(全体)'!$A$1,'調査表(全体)'!$BE:$BE,10)</f>
        <v>0</v>
      </c>
      <c r="AJ12" s="230">
        <f>SUMIFS('調査表(全体)'!CH:CH,'調査表(全体)'!$O:$O,$A14,'調査表(全体)'!$R:$R,$B12,'調査表(全体)'!$BA:$BA,'調査表(全体)'!$A$1,'調査表(全体)'!$BD:$BD,'調査表(全体)'!$A$1,'調査表(全体)'!$BE:$BE,10)</f>
        <v>0</v>
      </c>
      <c r="AK12" s="230">
        <f>SUMIFS('調査表(全体)'!CI:CI,'調査表(全体)'!$O:$O,$A14,'調査表(全体)'!$R:$R,$B12,'調査表(全体)'!$BA:$BA,'調査表(全体)'!$A$1,'調査表(全体)'!$BD:$BD,'調査表(全体)'!$A$1,'調査表(全体)'!$BE:$BE,10)</f>
        <v>0</v>
      </c>
      <c r="AL12" s="230">
        <f>SUMIFS('調査表(全体)'!CJ:CJ,'調査表(全体)'!$O:$O,$A14,'調査表(全体)'!$R:$R,$B12,'調査表(全体)'!$BA:$BA,'調査表(全体)'!$A$1,'調査表(全体)'!$BD:$BD,'調査表(全体)'!$A$1,'調査表(全体)'!$BE:$BE,10)</f>
        <v>0</v>
      </c>
      <c r="AM12" s="236">
        <f t="shared" si="2"/>
        <v>0</v>
      </c>
    </row>
    <row r="13" spans="1:39" x14ac:dyDescent="0.15">
      <c r="A13" s="1143"/>
      <c r="B13" s="228">
        <v>3</v>
      </c>
      <c r="C13" s="229">
        <f>SUMIFS('調査表(全体)'!BG:BG,'調査表(全体)'!$O:$O,$A14,'調査表(全体)'!$R:$R,$B13,'調査表(全体)'!$BA:$BA,'調査表(全体)'!$A$1,'調査表(全体)'!$BD:$BD,'調査表(全体)'!$A$1)</f>
        <v>0</v>
      </c>
      <c r="D13" s="230">
        <f>SUMIFS('調査表(全体)'!BH:BH,'調査表(全体)'!$O:$O,$A14,'調査表(全体)'!$R:$R,$B13,'調査表(全体)'!$BA:$BA,'調査表(全体)'!$A$1,'調査表(全体)'!$BD:$BD,'調査表(全体)'!$A$1)</f>
        <v>0</v>
      </c>
      <c r="E13" s="230">
        <f>SUMIFS('調査表(全体)'!BI:BI,'調査表(全体)'!$O:$O,$A14,'調査表(全体)'!$R:$R,$B13,'調査表(全体)'!$BA:$BA,'調査表(全体)'!$A$1,'調査表(全体)'!$BD:$BD,'調査表(全体)'!$A$1)</f>
        <v>0</v>
      </c>
      <c r="F13" s="230">
        <f>SUMIFS('調査表(全体)'!BJ:BJ,'調査表(全体)'!$O:$O,$A14,'調査表(全体)'!$R:$R,$B13,'調査表(全体)'!$BA:$BA,'調査表(全体)'!$A$1,'調査表(全体)'!$BD:$BD,'調査表(全体)'!$A$1)</f>
        <v>0</v>
      </c>
      <c r="G13" s="230">
        <f>SUMIFS('調査表(全体)'!BK:BK,'調査表(全体)'!$O:$O,$A14,'調査表(全体)'!$R:$R,$B13,'調査表(全体)'!$BA:$BA,'調査表(全体)'!$A$1,'調査表(全体)'!$BD:$BD,'調査表(全体)'!$A$1)</f>
        <v>0</v>
      </c>
      <c r="H13" s="230">
        <f>SUMIFS('調査表(全体)'!BL:BL,'調査表(全体)'!$O:$O,$A14,'調査表(全体)'!$R:$R,$B13,'調査表(全体)'!$BA:$BA,'調査表(全体)'!$A$1,'調査表(全体)'!$BD:$BD,'調査表(全体)'!$A$1)</f>
        <v>0</v>
      </c>
      <c r="I13" s="230">
        <f>SUMIFS('調査表(全体)'!BM:BM,'調査表(全体)'!$O:$O,$A14,'調査表(全体)'!$R:$R,$B13,'調査表(全体)'!$BA:$BA,'調査表(全体)'!$A$1,'調査表(全体)'!$BD:$BD,'調査表(全体)'!$A$1)</f>
        <v>0</v>
      </c>
      <c r="J13" s="230">
        <f>SUMIFS('調査表(全体)'!BN:BN,'調査表(全体)'!$O:$O,$A14,'調査表(全体)'!$R:$R,$B13,'調査表(全体)'!$BA:$BA,'調査表(全体)'!$A$1,'調査表(全体)'!$BD:$BD,'調査表(全体)'!$A$1)</f>
        <v>0</v>
      </c>
      <c r="K13" s="230">
        <f>SUMIFS('調査表(全体)'!BO:BO,'調査表(全体)'!$O:$O,$A14,'調査表(全体)'!$R:$R,$B13,'調査表(全体)'!$BA:$BA,'調査表(全体)'!$A$1,'調査表(全体)'!$BD:$BD,'調査表(全体)'!$A$1)</f>
        <v>0</v>
      </c>
      <c r="L13" s="231">
        <f>SUMIFS('調査表(全体)'!BP:BP,'調査表(全体)'!$O:$O,$A14,'調査表(全体)'!$R:$R,$B13,'調査表(全体)'!$BA:$BA,'調査表(全体)'!$A$1,'調査表(全体)'!$BD:$BD,'調査表(全体)'!$A$1)</f>
        <v>0</v>
      </c>
      <c r="M13" s="232">
        <f t="shared" si="0"/>
        <v>0</v>
      </c>
      <c r="N13" s="233">
        <f>SUMIFS('調査表(全体)'!$CL:$CL,'調査表(全体)'!$O:$O,$A14,'調査表(全体)'!$R:$R,$B13,'調査表(全体)'!$BA:$BA,'調査表(全体)'!$A$1,'調査表(全体)'!$BD:$BD,'調査表(全体)'!$A$1,'調査表(全体)'!$P:$P,N$6,'調査表(全体)'!$BE:$BE,10)</f>
        <v>0</v>
      </c>
      <c r="O13" s="230">
        <f>SUMIFS('調査表(全体)'!$CL:$CL,'調査表(全体)'!$O:$O,$A14,'調査表(全体)'!$R:$R,$B13,'調査表(全体)'!$BA:$BA,'調査表(全体)'!$A$1,'調査表(全体)'!$BD:$BD,'調査表(全体)'!$A$1,'調査表(全体)'!$P:$P,O$6,'調査表(全体)'!$BE:$BE,10)</f>
        <v>0</v>
      </c>
      <c r="P13" s="230">
        <f>SUMIFS('調査表(全体)'!$CL:$CL,'調査表(全体)'!$O:$O,$A14,'調査表(全体)'!$R:$R,$B13,'調査表(全体)'!$BA:$BA,'調査表(全体)'!$A$1,'調査表(全体)'!$BD:$BD,'調査表(全体)'!$A$1,'調査表(全体)'!$P:$P,P$6,'調査表(全体)'!$BE:$BE,10)</f>
        <v>0</v>
      </c>
      <c r="Q13" s="230">
        <f>SUMIFS('調査表(全体)'!$CL:$CL,'調査表(全体)'!$O:$O,$A14,'調査表(全体)'!$R:$R,$B13,'調査表(全体)'!$BA:$BA,'調査表(全体)'!$A$1,'調査表(全体)'!$BD:$BD,'調査表(全体)'!$A$1,'調査表(全体)'!$P:$P,Q$6,'調査表(全体)'!$BE:$BE,10)</f>
        <v>0</v>
      </c>
      <c r="R13" s="230">
        <f>SUMIFS('調査表(全体)'!$CL:$CL,'調査表(全体)'!$O:$O,$A14,'調査表(全体)'!$R:$R,$B13,'調査表(全体)'!$BA:$BA,'調査表(全体)'!$A$1,'調査表(全体)'!$BD:$BD,'調査表(全体)'!$A$1,'調査表(全体)'!$P:$P,R$6,'調査表(全体)'!$BE:$BE,10)</f>
        <v>0</v>
      </c>
      <c r="S13" s="230">
        <f>SUMIFS('調査表(全体)'!$CL:$CL,'調査表(全体)'!$O:$O,$A14,'調査表(全体)'!$R:$R,$B13,'調査表(全体)'!$BA:$BA,'調査表(全体)'!$A$1,'調査表(全体)'!$BD:$BD,'調査表(全体)'!$A$1,'調査表(全体)'!$P:$P,S$6,'調査表(全体)'!$BE:$BE,10)</f>
        <v>0</v>
      </c>
      <c r="T13" s="230">
        <f>SUMIFS('調査表(全体)'!$CL:$CL,'調査表(全体)'!$O:$O,$A14,'調査表(全体)'!$R:$R,$B13,'調査表(全体)'!$BA:$BA,'調査表(全体)'!$A$1,'調査表(全体)'!$BD:$BD,'調査表(全体)'!$A$1,'調査表(全体)'!$P:$P,T$6,'調査表(全体)'!$BE:$BE,10)</f>
        <v>0</v>
      </c>
      <c r="U13" s="230">
        <f>SUMIFS('調査表(全体)'!$CL:$CL,'調査表(全体)'!$O:$O,$A14,'調査表(全体)'!$R:$R,$B13,'調査表(全体)'!$BA:$BA,'調査表(全体)'!$A$1,'調査表(全体)'!$BD:$BD,'調査表(全体)'!$A$1,'調査表(全体)'!$P:$P,U$6,'調査表(全体)'!$BE:$BE,10)</f>
        <v>0</v>
      </c>
      <c r="V13" s="230">
        <f>SUMIFS('調査表(全体)'!$CL:$CL,'調査表(全体)'!$O:$O,$A14,'調査表(全体)'!$R:$R,$B13,'調査表(全体)'!$BA:$BA,'調査表(全体)'!$A$1,'調査表(全体)'!$BD:$BD,'調査表(全体)'!$A$1,'調査表(全体)'!$P:$P,V$6,'調査表(全体)'!$BE:$BE,10)</f>
        <v>0</v>
      </c>
      <c r="W13" s="230">
        <f>SUMIFS('調査表(全体)'!$CL:$CL,'調査表(全体)'!$O:$O,$A14,'調査表(全体)'!$R:$R,$B13,'調査表(全体)'!$BA:$BA,'調査表(全体)'!$A$1,'調査表(全体)'!$BD:$BD,'調査表(全体)'!$A$1,'調査表(全体)'!$P:$P,W$6,'調査表(全体)'!$BE:$BE,10)</f>
        <v>0</v>
      </c>
      <c r="X13" s="230">
        <f>SUMIFS('調査表(全体)'!$CL:$CL,'調査表(全体)'!$O:$O,$A14,'調査表(全体)'!$R:$R,$B13,'調査表(全体)'!$BA:$BA,'調査表(全体)'!$A$1,'調査表(全体)'!$BD:$BD,'調査表(全体)'!$A$1,'調査表(全体)'!$P:$P,X$6,'調査表(全体)'!$BE:$BE,10)</f>
        <v>0</v>
      </c>
      <c r="Y13" s="230">
        <f>SUMIFS('調査表(全体)'!$CL:$CL,'調査表(全体)'!$O:$O,$A14,'調査表(全体)'!$R:$R,$B13,'調査表(全体)'!$BA:$BA,'調査表(全体)'!$A$1,'調査表(全体)'!$BD:$BD,'調査表(全体)'!$A$1,'調査表(全体)'!$P:$P,Y$6,'調査表(全体)'!$BE:$BE,10)</f>
        <v>0</v>
      </c>
      <c r="Z13" s="230">
        <f>SUMIFS('調査表(全体)'!$CL:$CL,'調査表(全体)'!$O:$O,$A14,'調査表(全体)'!$R:$R,$B13,'調査表(全体)'!$BA:$BA,'調査表(全体)'!$A$1,'調査表(全体)'!$BD:$BD,'調査表(全体)'!$A$1,'調査表(全体)'!$P:$P,Z$6,'調査表(全体)'!$BE:$BE,10)</f>
        <v>0</v>
      </c>
      <c r="AA13" s="230">
        <f>SUMIFS('調査表(全体)'!$CL:$CL,'調査表(全体)'!$O:$O,$A14,'調査表(全体)'!$R:$R,$B13,'調査表(全体)'!$BA:$BA,'調査表(全体)'!$A$1,'調査表(全体)'!$BD:$BD,'調査表(全体)'!$A$1,'調査表(全体)'!$P:$P,AA$6,'調査表(全体)'!$BE:$BE,10)</f>
        <v>0</v>
      </c>
      <c r="AB13" s="230">
        <f>SUMIFS('調査表(全体)'!$CL:$CL,'調査表(全体)'!$O:$O,$A14,'調査表(全体)'!$R:$R,$B13,'調査表(全体)'!$BA:$BA,'調査表(全体)'!$A$1,'調査表(全体)'!$BD:$BD,'調査表(全体)'!$A$1,'調査表(全体)'!$P:$P,AB$6,'調査表(全体)'!$BE:$BE,10)</f>
        <v>0</v>
      </c>
      <c r="AC13" s="230">
        <f>SUMIFS('調査表(全体)'!$CL:$CL,'調査表(全体)'!$O:$O,$A14,'調査表(全体)'!$R:$R,$B13,'調査表(全体)'!$BA:$BA,'調査表(全体)'!$A$1,'調査表(全体)'!$BD:$BD,'調査表(全体)'!$A$1,'調査表(全体)'!$P:$P,AC$6,'調査表(全体)'!$BE:$BE,10)</f>
        <v>0</v>
      </c>
      <c r="AD13" s="230">
        <f>SUMIFS('調査表(全体)'!$CL:$CL,'調査表(全体)'!$O:$O,$A14,'調査表(全体)'!$R:$R,$B13,'調査表(全体)'!$BA:$BA,'調査表(全体)'!$A$1,'調査表(全体)'!$BD:$BD,'調査表(全体)'!$A$1,'調査表(全体)'!$P:$P,AD$6,'調査表(全体)'!$BE:$BE,10)</f>
        <v>0</v>
      </c>
      <c r="AE13" s="230">
        <f>SUMIFS('調査表(全体)'!$CL:$CL,'調査表(全体)'!$O:$O,$A14,'調査表(全体)'!$R:$R,$B13,'調査表(全体)'!$BA:$BA,'調査表(全体)'!$A$1,'調査表(全体)'!$BD:$BD,'調査表(全体)'!$A$1,'調査表(全体)'!$P:$P,AE$6,'調査表(全体)'!$BE:$BE,10)</f>
        <v>0</v>
      </c>
      <c r="AF13" s="230">
        <f>SUMIFS('調査表(全体)'!$CL:$CL,'調査表(全体)'!$O:$O,$A14,'調査表(全体)'!$R:$R,$B13,'調査表(全体)'!$BA:$BA,'調査表(全体)'!$A$1,'調査表(全体)'!$BD:$BD,'調査表(全体)'!$A$1,'調査表(全体)'!$P:$P,AF$6,'調査表(全体)'!$BE:$BE,10)</f>
        <v>0</v>
      </c>
      <c r="AG13" s="234">
        <f t="shared" si="1"/>
        <v>0</v>
      </c>
      <c r="AH13" s="235">
        <f>SUMIFS('調査表(全体)'!CF:CF,'調査表(全体)'!$O:$O,$A14,'調査表(全体)'!$R:$R,$B13,'調査表(全体)'!$BA:$BA,'調査表(全体)'!$A$1,'調査表(全体)'!$BD:$BD,'調査表(全体)'!$A$1,'調査表(全体)'!$BE:$BE,10)</f>
        <v>0</v>
      </c>
      <c r="AI13" s="230">
        <f>SUMIFS('調査表(全体)'!CG:CG,'調査表(全体)'!$O:$O,$A14,'調査表(全体)'!$R:$R,$B13,'調査表(全体)'!$BA:$BA,'調査表(全体)'!$A$1,'調査表(全体)'!$BD:$BD,'調査表(全体)'!$A$1,'調査表(全体)'!$BE:$BE,10)</f>
        <v>0</v>
      </c>
      <c r="AJ13" s="230">
        <f>SUMIFS('調査表(全体)'!CH:CH,'調査表(全体)'!$O:$O,$A14,'調査表(全体)'!$R:$R,$B13,'調査表(全体)'!$BA:$BA,'調査表(全体)'!$A$1,'調査表(全体)'!$BD:$BD,'調査表(全体)'!$A$1,'調査表(全体)'!$BE:$BE,10)</f>
        <v>0</v>
      </c>
      <c r="AK13" s="230">
        <f>SUMIFS('調査表(全体)'!CI:CI,'調査表(全体)'!$O:$O,$A14,'調査表(全体)'!$R:$R,$B13,'調査表(全体)'!$BA:$BA,'調査表(全体)'!$A$1,'調査表(全体)'!$BD:$BD,'調査表(全体)'!$A$1,'調査表(全体)'!$BE:$BE,10)</f>
        <v>0</v>
      </c>
      <c r="AL13" s="230">
        <f>SUMIFS('調査表(全体)'!CJ:CJ,'調査表(全体)'!$O:$O,$A14,'調査表(全体)'!$R:$R,$B13,'調査表(全体)'!$BA:$BA,'調査表(全体)'!$A$1,'調査表(全体)'!$BD:$BD,'調査表(全体)'!$A$1,'調査表(全体)'!$BE:$BE,10)</f>
        <v>0</v>
      </c>
      <c r="AM13" s="236">
        <f t="shared" si="2"/>
        <v>0</v>
      </c>
    </row>
    <row r="14" spans="1:39" x14ac:dyDescent="0.15">
      <c r="A14" s="411">
        <v>2</v>
      </c>
      <c r="B14" s="237" t="s">
        <v>85</v>
      </c>
      <c r="C14" s="238">
        <f t="shared" ref="C14:L14" si="5">SUM(C11:C13)</f>
        <v>0</v>
      </c>
      <c r="D14" s="239">
        <f t="shared" si="5"/>
        <v>0</v>
      </c>
      <c r="E14" s="239">
        <f t="shared" si="5"/>
        <v>0</v>
      </c>
      <c r="F14" s="239">
        <f t="shared" si="5"/>
        <v>0</v>
      </c>
      <c r="G14" s="239">
        <f t="shared" si="5"/>
        <v>0</v>
      </c>
      <c r="H14" s="239">
        <f t="shared" si="5"/>
        <v>0</v>
      </c>
      <c r="I14" s="239">
        <f t="shared" si="5"/>
        <v>0</v>
      </c>
      <c r="J14" s="239">
        <f t="shared" si="5"/>
        <v>0</v>
      </c>
      <c r="K14" s="239">
        <f t="shared" si="5"/>
        <v>0</v>
      </c>
      <c r="L14" s="240">
        <f t="shared" si="5"/>
        <v>0</v>
      </c>
      <c r="M14" s="232">
        <f t="shared" si="0"/>
        <v>0</v>
      </c>
      <c r="N14" s="241">
        <f t="shared" ref="N14:AF14" si="6">SUM(N11:N13)</f>
        <v>0</v>
      </c>
      <c r="O14" s="239">
        <f t="shared" si="6"/>
        <v>0</v>
      </c>
      <c r="P14" s="239">
        <f t="shared" si="6"/>
        <v>0</v>
      </c>
      <c r="Q14" s="239">
        <f t="shared" si="6"/>
        <v>0</v>
      </c>
      <c r="R14" s="239">
        <f t="shared" si="6"/>
        <v>0</v>
      </c>
      <c r="S14" s="239">
        <f t="shared" si="6"/>
        <v>0</v>
      </c>
      <c r="T14" s="239">
        <f t="shared" si="6"/>
        <v>0</v>
      </c>
      <c r="U14" s="239">
        <f t="shared" si="6"/>
        <v>0</v>
      </c>
      <c r="V14" s="239">
        <f t="shared" si="6"/>
        <v>0</v>
      </c>
      <c r="W14" s="239">
        <f t="shared" si="6"/>
        <v>0</v>
      </c>
      <c r="X14" s="239">
        <f t="shared" si="6"/>
        <v>0</v>
      </c>
      <c r="Y14" s="239">
        <f t="shared" si="6"/>
        <v>0</v>
      </c>
      <c r="Z14" s="239">
        <f t="shared" si="6"/>
        <v>0</v>
      </c>
      <c r="AA14" s="239">
        <f t="shared" si="6"/>
        <v>0</v>
      </c>
      <c r="AB14" s="239">
        <f t="shared" si="6"/>
        <v>0</v>
      </c>
      <c r="AC14" s="239">
        <f t="shared" si="6"/>
        <v>0</v>
      </c>
      <c r="AD14" s="239">
        <f t="shared" si="6"/>
        <v>0</v>
      </c>
      <c r="AE14" s="239">
        <f t="shared" si="6"/>
        <v>0</v>
      </c>
      <c r="AF14" s="239">
        <f t="shared" si="6"/>
        <v>0</v>
      </c>
      <c r="AG14" s="242">
        <f t="shared" si="1"/>
        <v>0</v>
      </c>
      <c r="AH14" s="243">
        <f>SUM(AH11:AH13)</f>
        <v>0</v>
      </c>
      <c r="AI14" s="239">
        <f>SUM(AI11:AI13)</f>
        <v>0</v>
      </c>
      <c r="AJ14" s="239">
        <f>SUM(AJ11:AJ13)</f>
        <v>0</v>
      </c>
      <c r="AK14" s="239">
        <f>SUM(AK11:AK13)</f>
        <v>0</v>
      </c>
      <c r="AL14" s="239">
        <f>SUM(AL11:AL13)</f>
        <v>0</v>
      </c>
      <c r="AM14" s="244">
        <f t="shared" si="2"/>
        <v>0</v>
      </c>
    </row>
    <row r="15" spans="1:39" ht="24" customHeight="1" x14ac:dyDescent="0.15">
      <c r="A15" s="1142">
        <f>LOOKUP(A18,会計区分コード!$B:$B,会計区分コード!$C:$C)</f>
        <v>0</v>
      </c>
      <c r="B15" s="219">
        <v>1</v>
      </c>
      <c r="C15" s="220">
        <f>SUMIFS('調査表(全体)'!BG:BG,'調査表(全体)'!$O:$O,$A18,'調査表(全体)'!$R:$R,$B15,'調査表(全体)'!$BA:$BA,'調査表(全体)'!$A$1,'調査表(全体)'!$BD:$BD,'調査表(全体)'!$A$1)</f>
        <v>0</v>
      </c>
      <c r="D15" s="221">
        <f>SUMIFS('調査表(全体)'!BH:BH,'調査表(全体)'!$O:$O,$A18,'調査表(全体)'!$R:$R,$B15,'調査表(全体)'!$BA:$BA,'調査表(全体)'!$A$1,'調査表(全体)'!$BD:$BD,'調査表(全体)'!$A$1)</f>
        <v>0</v>
      </c>
      <c r="E15" s="221">
        <f>SUMIFS('調査表(全体)'!BI:BI,'調査表(全体)'!$O:$O,$A18,'調査表(全体)'!$R:$R,$B15,'調査表(全体)'!$BA:$BA,'調査表(全体)'!$A$1,'調査表(全体)'!$BD:$BD,'調査表(全体)'!$A$1)</f>
        <v>0</v>
      </c>
      <c r="F15" s="221">
        <f>SUMIFS('調査表(全体)'!BJ:BJ,'調査表(全体)'!$O:$O,$A18,'調査表(全体)'!$R:$R,$B15,'調査表(全体)'!$BA:$BA,'調査表(全体)'!$A$1,'調査表(全体)'!$BD:$BD,'調査表(全体)'!$A$1)</f>
        <v>0</v>
      </c>
      <c r="G15" s="221">
        <f>SUMIFS('調査表(全体)'!BK:BK,'調査表(全体)'!$O:$O,$A18,'調査表(全体)'!$R:$R,$B15,'調査表(全体)'!$BA:$BA,'調査表(全体)'!$A$1,'調査表(全体)'!$BD:$BD,'調査表(全体)'!$A$1)</f>
        <v>0</v>
      </c>
      <c r="H15" s="221">
        <f>SUMIFS('調査表(全体)'!BL:BL,'調査表(全体)'!$O:$O,$A18,'調査表(全体)'!$R:$R,$B15,'調査表(全体)'!$BA:$BA,'調査表(全体)'!$A$1,'調査表(全体)'!$BD:$BD,'調査表(全体)'!$A$1)</f>
        <v>0</v>
      </c>
      <c r="I15" s="221">
        <f>SUMIFS('調査表(全体)'!BM:BM,'調査表(全体)'!$O:$O,$A18,'調査表(全体)'!$R:$R,$B15,'調査表(全体)'!$BA:$BA,'調査表(全体)'!$A$1,'調査表(全体)'!$BD:$BD,'調査表(全体)'!$A$1)</f>
        <v>0</v>
      </c>
      <c r="J15" s="221">
        <f>SUMIFS('調査表(全体)'!BN:BN,'調査表(全体)'!$O:$O,$A18,'調査表(全体)'!$R:$R,$B15,'調査表(全体)'!$BA:$BA,'調査表(全体)'!$A$1,'調査表(全体)'!$BD:$BD,'調査表(全体)'!$A$1)</f>
        <v>0</v>
      </c>
      <c r="K15" s="221">
        <f>SUMIFS('調査表(全体)'!BO:BO,'調査表(全体)'!$O:$O,$A18,'調査表(全体)'!$R:$R,$B15,'調査表(全体)'!$BA:$BA,'調査表(全体)'!$A$1,'調査表(全体)'!$BD:$BD,'調査表(全体)'!$A$1)</f>
        <v>0</v>
      </c>
      <c r="L15" s="222">
        <f>SUMIFS('調査表(全体)'!BP:BP,'調査表(全体)'!$O:$O,$A18,'調査表(全体)'!$R:$R,$B15,'調査表(全体)'!$BA:$BA,'調査表(全体)'!$A$1,'調査表(全体)'!$BD:$BD,'調査表(全体)'!$A$1)</f>
        <v>0</v>
      </c>
      <c r="M15" s="223">
        <f t="shared" si="0"/>
        <v>0</v>
      </c>
      <c r="N15" s="224">
        <f>SUMIFS('調査表(全体)'!$CL:$CL,'調査表(全体)'!$O:$O,$A18,'調査表(全体)'!$R:$R,$B15,'調査表(全体)'!$BA:$BA,'調査表(全体)'!$A$1,'調査表(全体)'!$BD:$BD,'調査表(全体)'!$A$1,'調査表(全体)'!$P:$P,N$6,'調査表(全体)'!BE:BE,10)</f>
        <v>0</v>
      </c>
      <c r="O15" s="221">
        <f>SUMIFS('調査表(全体)'!$CL:$CL,'調査表(全体)'!$O:$O,$A18,'調査表(全体)'!$R:$R,$B15,'調査表(全体)'!$BA:$BA,'調査表(全体)'!$A$1,'調査表(全体)'!$BD:$BD,'調査表(全体)'!$A$1,'調査表(全体)'!$P:$P,O$6,'調査表(全体)'!$BE:$BE,10)</f>
        <v>0</v>
      </c>
      <c r="P15" s="221">
        <f>SUMIFS('調査表(全体)'!$CL:$CL,'調査表(全体)'!$O:$O,$A18,'調査表(全体)'!$R:$R,$B15,'調査表(全体)'!$BA:$BA,'調査表(全体)'!$A$1,'調査表(全体)'!$BD:$BD,'調査表(全体)'!$A$1,'調査表(全体)'!$P:$P,P$6,'調査表(全体)'!$BE:$BE,10)</f>
        <v>0</v>
      </c>
      <c r="Q15" s="221">
        <f>SUMIFS('調査表(全体)'!$CL:$CL,'調査表(全体)'!$O:$O,$A18,'調査表(全体)'!$R:$R,$B15,'調査表(全体)'!$BA:$BA,'調査表(全体)'!$A$1,'調査表(全体)'!$BD:$BD,'調査表(全体)'!$A$1,'調査表(全体)'!$P:$P,Q$6,'調査表(全体)'!$BE:$BE,10)</f>
        <v>0</v>
      </c>
      <c r="R15" s="221">
        <f>SUMIFS('調査表(全体)'!$CL:$CL,'調査表(全体)'!$O:$O,$A18,'調査表(全体)'!$R:$R,$B15,'調査表(全体)'!$BA:$BA,'調査表(全体)'!$A$1,'調査表(全体)'!$BD:$BD,'調査表(全体)'!$A$1,'調査表(全体)'!$P:$P,R$6,'調査表(全体)'!$BE:$BE,10)</f>
        <v>0</v>
      </c>
      <c r="S15" s="221">
        <f>SUMIFS('調査表(全体)'!$CL:$CL,'調査表(全体)'!$O:$O,$A18,'調査表(全体)'!$R:$R,$B15,'調査表(全体)'!$BA:$BA,'調査表(全体)'!$A$1,'調査表(全体)'!$BD:$BD,'調査表(全体)'!$A$1,'調査表(全体)'!$P:$P,S$6,'調査表(全体)'!$BE:$BE,10)</f>
        <v>0</v>
      </c>
      <c r="T15" s="221">
        <f>SUMIFS('調査表(全体)'!$CL:$CL,'調査表(全体)'!$O:$O,$A18,'調査表(全体)'!$R:$R,$B15,'調査表(全体)'!$BA:$BA,'調査表(全体)'!$A$1,'調査表(全体)'!$BD:$BD,'調査表(全体)'!$A$1,'調査表(全体)'!$P:$P,T$6,'調査表(全体)'!$BE:$BE,10)</f>
        <v>0</v>
      </c>
      <c r="U15" s="221">
        <f>SUMIFS('調査表(全体)'!$CL:$CL,'調査表(全体)'!$O:$O,$A18,'調査表(全体)'!$R:$R,$B15,'調査表(全体)'!$BA:$BA,'調査表(全体)'!$A$1,'調査表(全体)'!$BD:$BD,'調査表(全体)'!$A$1,'調査表(全体)'!$P:$P,U$6,'調査表(全体)'!$BE:$BE,10)</f>
        <v>0</v>
      </c>
      <c r="V15" s="221">
        <f>SUMIFS('調査表(全体)'!$CL:$CL,'調査表(全体)'!$O:$O,$A18,'調査表(全体)'!$R:$R,$B15,'調査表(全体)'!$BA:$BA,'調査表(全体)'!$A$1,'調査表(全体)'!$BD:$BD,'調査表(全体)'!$A$1,'調査表(全体)'!$P:$P,V$6,'調査表(全体)'!$BE:$BE,10)</f>
        <v>0</v>
      </c>
      <c r="W15" s="221">
        <f>SUMIFS('調査表(全体)'!$CL:$CL,'調査表(全体)'!$O:$O,$A18,'調査表(全体)'!$R:$R,$B15,'調査表(全体)'!$BA:$BA,'調査表(全体)'!$A$1,'調査表(全体)'!$BD:$BD,'調査表(全体)'!$A$1,'調査表(全体)'!$P:$P,W$6,'調査表(全体)'!$BE:$BE,10)</f>
        <v>0</v>
      </c>
      <c r="X15" s="221">
        <f>SUMIFS('調査表(全体)'!$CL:$CL,'調査表(全体)'!$O:$O,$A18,'調査表(全体)'!$R:$R,$B15,'調査表(全体)'!$BA:$BA,'調査表(全体)'!$A$1,'調査表(全体)'!$BD:$BD,'調査表(全体)'!$A$1,'調査表(全体)'!$P:$P,X$6,'調査表(全体)'!$BE:$BE,10)</f>
        <v>0</v>
      </c>
      <c r="Y15" s="221">
        <f>SUMIFS('調査表(全体)'!$CL:$CL,'調査表(全体)'!$O:$O,$A18,'調査表(全体)'!$R:$R,$B15,'調査表(全体)'!$BA:$BA,'調査表(全体)'!$A$1,'調査表(全体)'!$BD:$BD,'調査表(全体)'!$A$1,'調査表(全体)'!$P:$P,Y$6,'調査表(全体)'!$BE:$BE,10)</f>
        <v>0</v>
      </c>
      <c r="Z15" s="221">
        <f>SUMIFS('調査表(全体)'!$CL:$CL,'調査表(全体)'!$O:$O,$A18,'調査表(全体)'!$R:$R,$B15,'調査表(全体)'!$BA:$BA,'調査表(全体)'!$A$1,'調査表(全体)'!$BD:$BD,'調査表(全体)'!$A$1,'調査表(全体)'!$P:$P,Z$6,'調査表(全体)'!$BE:$BE,10)</f>
        <v>0</v>
      </c>
      <c r="AA15" s="221">
        <f>SUMIFS('調査表(全体)'!$CL:$CL,'調査表(全体)'!$O:$O,$A18,'調査表(全体)'!$R:$R,$B15,'調査表(全体)'!$BA:$BA,'調査表(全体)'!$A$1,'調査表(全体)'!$BD:$BD,'調査表(全体)'!$A$1,'調査表(全体)'!$P:$P,AA$6,'調査表(全体)'!$BE:$BE,10)</f>
        <v>0</v>
      </c>
      <c r="AB15" s="221">
        <f>SUMIFS('調査表(全体)'!$CL:$CL,'調査表(全体)'!$O:$O,$A18,'調査表(全体)'!$R:$R,$B15,'調査表(全体)'!$BA:$BA,'調査表(全体)'!$A$1,'調査表(全体)'!$BD:$BD,'調査表(全体)'!$A$1,'調査表(全体)'!$P:$P,AB$6,'調査表(全体)'!$BE:$BE,10)</f>
        <v>0</v>
      </c>
      <c r="AC15" s="221">
        <f>SUMIFS('調査表(全体)'!$CL:$CL,'調査表(全体)'!$O:$O,$A18,'調査表(全体)'!$R:$R,$B15,'調査表(全体)'!$BA:$BA,'調査表(全体)'!$A$1,'調査表(全体)'!$BD:$BD,'調査表(全体)'!$A$1,'調査表(全体)'!$P:$P,AC$6,'調査表(全体)'!$BE:$BE,10)</f>
        <v>0</v>
      </c>
      <c r="AD15" s="221">
        <f>SUMIFS('調査表(全体)'!$CL:$CL,'調査表(全体)'!$O:$O,$A18,'調査表(全体)'!$R:$R,$B15,'調査表(全体)'!$BA:$BA,'調査表(全体)'!$A$1,'調査表(全体)'!$BD:$BD,'調査表(全体)'!$A$1,'調査表(全体)'!$P:$P,AD$6,'調査表(全体)'!$BE:$BE,10)</f>
        <v>0</v>
      </c>
      <c r="AE15" s="221">
        <f>SUMIFS('調査表(全体)'!$CL:$CL,'調査表(全体)'!$O:$O,$A18,'調査表(全体)'!$R:$R,$B15,'調査表(全体)'!$BA:$BA,'調査表(全体)'!$A$1,'調査表(全体)'!$BD:$BD,'調査表(全体)'!$A$1,'調査表(全体)'!$P:$P,AE$6,'調査表(全体)'!$BE:$BE,10)</f>
        <v>0</v>
      </c>
      <c r="AF15" s="221">
        <f>SUMIFS('調査表(全体)'!$CL:$CL,'調査表(全体)'!$O:$O,$A18,'調査表(全体)'!$R:$R,$B15,'調査表(全体)'!$BA:$BA,'調査表(全体)'!$A$1,'調査表(全体)'!$BD:$BD,'調査表(全体)'!$A$1,'調査表(全体)'!$P:$P,AF$6,'調査表(全体)'!$BE:$BE,10)</f>
        <v>0</v>
      </c>
      <c r="AG15" s="225">
        <f t="shared" si="1"/>
        <v>0</v>
      </c>
      <c r="AH15" s="226">
        <f>SUMIFS('調査表(全体)'!CF:CF,'調査表(全体)'!$O:$O,$A18,'調査表(全体)'!$R:$R,$B15,'調査表(全体)'!$BA:$BA,'調査表(全体)'!$A$1,'調査表(全体)'!$BD:$BD,'調査表(全体)'!$A$1,'調査表(全体)'!$BE:$BE,10)</f>
        <v>0</v>
      </c>
      <c r="AI15" s="221">
        <f>SUMIFS('調査表(全体)'!CG:CG,'調査表(全体)'!$O:$O,$A18,'調査表(全体)'!$R:$R,$B15,'調査表(全体)'!$BA:$BA,'調査表(全体)'!$A$1,'調査表(全体)'!$BD:$BD,'調査表(全体)'!$A$1,'調査表(全体)'!$BE:$BE,10)</f>
        <v>0</v>
      </c>
      <c r="AJ15" s="221">
        <f>SUMIFS('調査表(全体)'!CH:CH,'調査表(全体)'!$O:$O,$A18,'調査表(全体)'!$R:$R,$B15,'調査表(全体)'!$BA:$BA,'調査表(全体)'!$A$1,'調査表(全体)'!$BD:$BD,'調査表(全体)'!$A$1,'調査表(全体)'!$BE:$BE,10)</f>
        <v>0</v>
      </c>
      <c r="AK15" s="221">
        <f>SUMIFS('調査表(全体)'!CI:CI,'調査表(全体)'!$O:$O,$A18,'調査表(全体)'!$R:$R,$B15,'調査表(全体)'!$BA:$BA,'調査表(全体)'!$A$1,'調査表(全体)'!$BD:$BD,'調査表(全体)'!$A$1,'調査表(全体)'!$BE:$BE,10)</f>
        <v>0</v>
      </c>
      <c r="AL15" s="221">
        <f>SUMIFS('調査表(全体)'!CJ:CJ,'調査表(全体)'!$O:$O,$A18,'調査表(全体)'!$R:$R,$B15,'調査表(全体)'!$BA:$BA,'調査表(全体)'!$A$1,'調査表(全体)'!$BD:$BD,'調査表(全体)'!$A$1,'調査表(全体)'!$BE:$BE,10)</f>
        <v>0</v>
      </c>
      <c r="AM15" s="227">
        <f t="shared" si="2"/>
        <v>0</v>
      </c>
    </row>
    <row r="16" spans="1:39" x14ac:dyDescent="0.15">
      <c r="A16" s="1143"/>
      <c r="B16" s="228">
        <v>2</v>
      </c>
      <c r="C16" s="229">
        <f>SUMIFS('調査表(全体)'!BG:BG,'調査表(全体)'!$O:$O,$A18,'調査表(全体)'!$R:$R,$B16,'調査表(全体)'!$BA:$BA,'調査表(全体)'!$A$1,'調査表(全体)'!$BD:$BD,'調査表(全体)'!$A$1)</f>
        <v>0</v>
      </c>
      <c r="D16" s="230">
        <f>SUMIFS('調査表(全体)'!BH:BH,'調査表(全体)'!$O:$O,$A18,'調査表(全体)'!$R:$R,$B16,'調査表(全体)'!$BA:$BA,'調査表(全体)'!$A$1,'調査表(全体)'!$BD:$BD,'調査表(全体)'!$A$1)</f>
        <v>0</v>
      </c>
      <c r="E16" s="230">
        <f>SUMIFS('調査表(全体)'!BI:BI,'調査表(全体)'!$O:$O,$A18,'調査表(全体)'!$R:$R,$B16,'調査表(全体)'!$BA:$BA,'調査表(全体)'!$A$1,'調査表(全体)'!$BD:$BD,'調査表(全体)'!$A$1)</f>
        <v>0</v>
      </c>
      <c r="F16" s="230">
        <f>SUMIFS('調査表(全体)'!BJ:BJ,'調査表(全体)'!$O:$O,$A18,'調査表(全体)'!$R:$R,$B16,'調査表(全体)'!$BA:$BA,'調査表(全体)'!$A$1,'調査表(全体)'!$BD:$BD,'調査表(全体)'!$A$1)</f>
        <v>0</v>
      </c>
      <c r="G16" s="230">
        <f>SUMIFS('調査表(全体)'!BK:BK,'調査表(全体)'!$O:$O,$A18,'調査表(全体)'!$R:$R,$B16,'調査表(全体)'!$BA:$BA,'調査表(全体)'!$A$1,'調査表(全体)'!$BD:$BD,'調査表(全体)'!$A$1)</f>
        <v>0</v>
      </c>
      <c r="H16" s="230">
        <f>SUMIFS('調査表(全体)'!BL:BL,'調査表(全体)'!$O:$O,$A18,'調査表(全体)'!$R:$R,$B16,'調査表(全体)'!$BA:$BA,'調査表(全体)'!$A$1,'調査表(全体)'!$BD:$BD,'調査表(全体)'!$A$1)</f>
        <v>0</v>
      </c>
      <c r="I16" s="230">
        <f>SUMIFS('調査表(全体)'!BM:BM,'調査表(全体)'!$O:$O,$A18,'調査表(全体)'!$R:$R,$B16,'調査表(全体)'!$BA:$BA,'調査表(全体)'!$A$1,'調査表(全体)'!$BD:$BD,'調査表(全体)'!$A$1)</f>
        <v>0</v>
      </c>
      <c r="J16" s="230">
        <f>SUMIFS('調査表(全体)'!BN:BN,'調査表(全体)'!$O:$O,$A18,'調査表(全体)'!$R:$R,$B16,'調査表(全体)'!$BA:$BA,'調査表(全体)'!$A$1,'調査表(全体)'!$BD:$BD,'調査表(全体)'!$A$1)</f>
        <v>0</v>
      </c>
      <c r="K16" s="230">
        <f>SUMIFS('調査表(全体)'!BO:BO,'調査表(全体)'!$O:$O,$A18,'調査表(全体)'!$R:$R,$B16,'調査表(全体)'!$BA:$BA,'調査表(全体)'!$A$1,'調査表(全体)'!$BD:$BD,'調査表(全体)'!$A$1)</f>
        <v>0</v>
      </c>
      <c r="L16" s="231">
        <f>SUMIFS('調査表(全体)'!BP:BP,'調査表(全体)'!$O:$O,$A18,'調査表(全体)'!$R:$R,$B16,'調査表(全体)'!$BA:$BA,'調査表(全体)'!$A$1,'調査表(全体)'!$BD:$BD,'調査表(全体)'!$A$1)</f>
        <v>0</v>
      </c>
      <c r="M16" s="232">
        <f t="shared" si="0"/>
        <v>0</v>
      </c>
      <c r="N16" s="233">
        <f>SUMIFS('調査表(全体)'!$CL:$CL,'調査表(全体)'!$O:$O,$A18,'調査表(全体)'!$R:$R,$B16,'調査表(全体)'!$BA:$BA,'調査表(全体)'!$A$1,'調査表(全体)'!$BD:$BD,'調査表(全体)'!$A$1,'調査表(全体)'!$P:$P,N$6,'調査表(全体)'!$BE:$BE,10)</f>
        <v>0</v>
      </c>
      <c r="O16" s="230">
        <f>SUMIFS('調査表(全体)'!$CL:$CL,'調査表(全体)'!$O:$O,$A18,'調査表(全体)'!$R:$R,$B16,'調査表(全体)'!$BA:$BA,'調査表(全体)'!$A$1,'調査表(全体)'!$BD:$BD,'調査表(全体)'!$A$1,'調査表(全体)'!$P:$P,O$6,'調査表(全体)'!$BE:$BE,10)</f>
        <v>0</v>
      </c>
      <c r="P16" s="230">
        <f>SUMIFS('調査表(全体)'!$CL:$CL,'調査表(全体)'!$O:$O,$A18,'調査表(全体)'!$R:$R,$B16,'調査表(全体)'!$BA:$BA,'調査表(全体)'!$A$1,'調査表(全体)'!$BD:$BD,'調査表(全体)'!$A$1,'調査表(全体)'!$P:$P,P$6,'調査表(全体)'!$BE:$BE,10)</f>
        <v>0</v>
      </c>
      <c r="Q16" s="230">
        <f>SUMIFS('調査表(全体)'!$CL:$CL,'調査表(全体)'!$O:$O,$A18,'調査表(全体)'!$R:$R,$B16,'調査表(全体)'!$BA:$BA,'調査表(全体)'!$A$1,'調査表(全体)'!$BD:$BD,'調査表(全体)'!$A$1,'調査表(全体)'!$P:$P,Q$6,'調査表(全体)'!$BE:$BE,10)</f>
        <v>0</v>
      </c>
      <c r="R16" s="230">
        <f>SUMIFS('調査表(全体)'!$CL:$CL,'調査表(全体)'!$O:$O,$A18,'調査表(全体)'!$R:$R,$B16,'調査表(全体)'!$BA:$BA,'調査表(全体)'!$A$1,'調査表(全体)'!$BD:$BD,'調査表(全体)'!$A$1,'調査表(全体)'!$P:$P,R$6,'調査表(全体)'!$BE:$BE,10)</f>
        <v>0</v>
      </c>
      <c r="S16" s="230">
        <f>SUMIFS('調査表(全体)'!$CL:$CL,'調査表(全体)'!$O:$O,$A18,'調査表(全体)'!$R:$R,$B16,'調査表(全体)'!$BA:$BA,'調査表(全体)'!$A$1,'調査表(全体)'!$BD:$BD,'調査表(全体)'!$A$1,'調査表(全体)'!$P:$P,S$6,'調査表(全体)'!$BE:$BE,10)</f>
        <v>0</v>
      </c>
      <c r="T16" s="230">
        <f>SUMIFS('調査表(全体)'!$CL:$CL,'調査表(全体)'!$O:$O,$A18,'調査表(全体)'!$R:$R,$B16,'調査表(全体)'!$BA:$BA,'調査表(全体)'!$A$1,'調査表(全体)'!$BD:$BD,'調査表(全体)'!$A$1,'調査表(全体)'!$P:$P,T$6,'調査表(全体)'!$BE:$BE,10)</f>
        <v>0</v>
      </c>
      <c r="U16" s="230">
        <f>SUMIFS('調査表(全体)'!$CL:$CL,'調査表(全体)'!$O:$O,$A18,'調査表(全体)'!$R:$R,$B16,'調査表(全体)'!$BA:$BA,'調査表(全体)'!$A$1,'調査表(全体)'!$BD:$BD,'調査表(全体)'!$A$1,'調査表(全体)'!$P:$P,U$6,'調査表(全体)'!$BE:$BE,10)</f>
        <v>0</v>
      </c>
      <c r="V16" s="230">
        <f>SUMIFS('調査表(全体)'!$CL:$CL,'調査表(全体)'!$O:$O,$A18,'調査表(全体)'!$R:$R,$B16,'調査表(全体)'!$BA:$BA,'調査表(全体)'!$A$1,'調査表(全体)'!$BD:$BD,'調査表(全体)'!$A$1,'調査表(全体)'!$P:$P,V$6,'調査表(全体)'!$BE:$BE,10)</f>
        <v>0</v>
      </c>
      <c r="W16" s="230">
        <f>SUMIFS('調査表(全体)'!$CL:$CL,'調査表(全体)'!$O:$O,$A18,'調査表(全体)'!$R:$R,$B16,'調査表(全体)'!$BA:$BA,'調査表(全体)'!$A$1,'調査表(全体)'!$BD:$BD,'調査表(全体)'!$A$1,'調査表(全体)'!$P:$P,W$6,'調査表(全体)'!$BE:$BE,10)</f>
        <v>0</v>
      </c>
      <c r="X16" s="230">
        <f>SUMIFS('調査表(全体)'!$CL:$CL,'調査表(全体)'!$O:$O,$A18,'調査表(全体)'!$R:$R,$B16,'調査表(全体)'!$BA:$BA,'調査表(全体)'!$A$1,'調査表(全体)'!$BD:$BD,'調査表(全体)'!$A$1,'調査表(全体)'!$P:$P,X$6,'調査表(全体)'!$BE:$BE,10)</f>
        <v>0</v>
      </c>
      <c r="Y16" s="230">
        <f>SUMIFS('調査表(全体)'!$CL:$CL,'調査表(全体)'!$O:$O,$A18,'調査表(全体)'!$R:$R,$B16,'調査表(全体)'!$BA:$BA,'調査表(全体)'!$A$1,'調査表(全体)'!$BD:$BD,'調査表(全体)'!$A$1,'調査表(全体)'!$P:$P,Y$6,'調査表(全体)'!$BE:$BE,10)</f>
        <v>0</v>
      </c>
      <c r="Z16" s="230">
        <f>SUMIFS('調査表(全体)'!$CL:$CL,'調査表(全体)'!$O:$O,$A18,'調査表(全体)'!$R:$R,$B16,'調査表(全体)'!$BA:$BA,'調査表(全体)'!$A$1,'調査表(全体)'!$BD:$BD,'調査表(全体)'!$A$1,'調査表(全体)'!$P:$P,Z$6,'調査表(全体)'!$BE:$BE,10)</f>
        <v>0</v>
      </c>
      <c r="AA16" s="230">
        <f>SUMIFS('調査表(全体)'!$CL:$CL,'調査表(全体)'!$O:$O,$A18,'調査表(全体)'!$R:$R,$B16,'調査表(全体)'!$BA:$BA,'調査表(全体)'!$A$1,'調査表(全体)'!$BD:$BD,'調査表(全体)'!$A$1,'調査表(全体)'!$P:$P,AA$6,'調査表(全体)'!$BE:$BE,10)</f>
        <v>0</v>
      </c>
      <c r="AB16" s="230">
        <f>SUMIFS('調査表(全体)'!$CL:$CL,'調査表(全体)'!$O:$O,$A18,'調査表(全体)'!$R:$R,$B16,'調査表(全体)'!$BA:$BA,'調査表(全体)'!$A$1,'調査表(全体)'!$BD:$BD,'調査表(全体)'!$A$1,'調査表(全体)'!$P:$P,AB$6,'調査表(全体)'!$BE:$BE,10)</f>
        <v>0</v>
      </c>
      <c r="AC16" s="230">
        <f>SUMIFS('調査表(全体)'!$CL:$CL,'調査表(全体)'!$O:$O,$A18,'調査表(全体)'!$R:$R,$B16,'調査表(全体)'!$BA:$BA,'調査表(全体)'!$A$1,'調査表(全体)'!$BD:$BD,'調査表(全体)'!$A$1,'調査表(全体)'!$P:$P,AC$6,'調査表(全体)'!$BE:$BE,10)</f>
        <v>0</v>
      </c>
      <c r="AD16" s="230">
        <f>SUMIFS('調査表(全体)'!$CL:$CL,'調査表(全体)'!$O:$O,$A18,'調査表(全体)'!$R:$R,$B16,'調査表(全体)'!$BA:$BA,'調査表(全体)'!$A$1,'調査表(全体)'!$BD:$BD,'調査表(全体)'!$A$1,'調査表(全体)'!$P:$P,AD$6,'調査表(全体)'!$BE:$BE,10)</f>
        <v>0</v>
      </c>
      <c r="AE16" s="230">
        <f>SUMIFS('調査表(全体)'!$CL:$CL,'調査表(全体)'!$O:$O,$A18,'調査表(全体)'!$R:$R,$B16,'調査表(全体)'!$BA:$BA,'調査表(全体)'!$A$1,'調査表(全体)'!$BD:$BD,'調査表(全体)'!$A$1,'調査表(全体)'!$P:$P,AE$6,'調査表(全体)'!$BE:$BE,10)</f>
        <v>0</v>
      </c>
      <c r="AF16" s="230">
        <f>SUMIFS('調査表(全体)'!$CL:$CL,'調査表(全体)'!$O:$O,$A18,'調査表(全体)'!$R:$R,$B16,'調査表(全体)'!$BA:$BA,'調査表(全体)'!$A$1,'調査表(全体)'!$BD:$BD,'調査表(全体)'!$A$1,'調査表(全体)'!$P:$P,AF$6,'調査表(全体)'!$BE:$BE,10)</f>
        <v>0</v>
      </c>
      <c r="AG16" s="234">
        <f t="shared" si="1"/>
        <v>0</v>
      </c>
      <c r="AH16" s="235">
        <f>SUMIFS('調査表(全体)'!CF:CF,'調査表(全体)'!$O:$O,$A18,'調査表(全体)'!$R:$R,$B16,'調査表(全体)'!$BA:$BA,'調査表(全体)'!$A$1,'調査表(全体)'!$BD:$BD,'調査表(全体)'!$A$1,'調査表(全体)'!$BE:$BE,10)</f>
        <v>0</v>
      </c>
      <c r="AI16" s="230">
        <f>SUMIFS('調査表(全体)'!CG:CG,'調査表(全体)'!$O:$O,$A18,'調査表(全体)'!$R:$R,$B16,'調査表(全体)'!$BA:$BA,'調査表(全体)'!$A$1,'調査表(全体)'!$BD:$BD,'調査表(全体)'!$A$1,'調査表(全体)'!$BE:$BE,10)</f>
        <v>0</v>
      </c>
      <c r="AJ16" s="230">
        <f>SUMIFS('調査表(全体)'!CH:CH,'調査表(全体)'!$O:$O,$A18,'調査表(全体)'!$R:$R,$B16,'調査表(全体)'!$BA:$BA,'調査表(全体)'!$A$1,'調査表(全体)'!$BD:$BD,'調査表(全体)'!$A$1,'調査表(全体)'!$BE:$BE,10)</f>
        <v>0</v>
      </c>
      <c r="AK16" s="230">
        <f>SUMIFS('調査表(全体)'!CI:CI,'調査表(全体)'!$O:$O,$A18,'調査表(全体)'!$R:$R,$B16,'調査表(全体)'!$BA:$BA,'調査表(全体)'!$A$1,'調査表(全体)'!$BD:$BD,'調査表(全体)'!$A$1,'調査表(全体)'!$BE:$BE,10)</f>
        <v>0</v>
      </c>
      <c r="AL16" s="230">
        <f>SUMIFS('調査表(全体)'!CJ:CJ,'調査表(全体)'!$O:$O,$A18,'調査表(全体)'!$R:$R,$B16,'調査表(全体)'!$BA:$BA,'調査表(全体)'!$A$1,'調査表(全体)'!$BD:$BD,'調査表(全体)'!$A$1,'調査表(全体)'!$BE:$BE,10)</f>
        <v>0</v>
      </c>
      <c r="AM16" s="236">
        <f t="shared" si="2"/>
        <v>0</v>
      </c>
    </row>
    <row r="17" spans="1:39" x14ac:dyDescent="0.15">
      <c r="A17" s="1143"/>
      <c r="B17" s="228">
        <v>3</v>
      </c>
      <c r="C17" s="229">
        <f>SUMIFS('調査表(全体)'!BG:BG,'調査表(全体)'!$O:$O,$A18,'調査表(全体)'!$R:$R,$B17,'調査表(全体)'!$BA:$BA,'調査表(全体)'!$A$1,'調査表(全体)'!$BD:$BD,'調査表(全体)'!$A$1)</f>
        <v>0</v>
      </c>
      <c r="D17" s="230">
        <f>SUMIFS('調査表(全体)'!BH:BH,'調査表(全体)'!$O:$O,$A18,'調査表(全体)'!$R:$R,$B17,'調査表(全体)'!$BA:$BA,'調査表(全体)'!$A$1,'調査表(全体)'!$BD:$BD,'調査表(全体)'!$A$1)</f>
        <v>0</v>
      </c>
      <c r="E17" s="230">
        <f>SUMIFS('調査表(全体)'!BI:BI,'調査表(全体)'!$O:$O,$A18,'調査表(全体)'!$R:$R,$B17,'調査表(全体)'!$BA:$BA,'調査表(全体)'!$A$1,'調査表(全体)'!$BD:$BD,'調査表(全体)'!$A$1)</f>
        <v>0</v>
      </c>
      <c r="F17" s="230">
        <f>SUMIFS('調査表(全体)'!BJ:BJ,'調査表(全体)'!$O:$O,$A18,'調査表(全体)'!$R:$R,$B17,'調査表(全体)'!$BA:$BA,'調査表(全体)'!$A$1,'調査表(全体)'!$BD:$BD,'調査表(全体)'!$A$1)</f>
        <v>0</v>
      </c>
      <c r="G17" s="230">
        <f>SUMIFS('調査表(全体)'!BK:BK,'調査表(全体)'!$O:$O,$A18,'調査表(全体)'!$R:$R,$B17,'調査表(全体)'!$BA:$BA,'調査表(全体)'!$A$1,'調査表(全体)'!$BD:$BD,'調査表(全体)'!$A$1)</f>
        <v>0</v>
      </c>
      <c r="H17" s="230">
        <f>SUMIFS('調査表(全体)'!BL:BL,'調査表(全体)'!$O:$O,$A18,'調査表(全体)'!$R:$R,$B17,'調査表(全体)'!$BA:$BA,'調査表(全体)'!$A$1,'調査表(全体)'!$BD:$BD,'調査表(全体)'!$A$1)</f>
        <v>0</v>
      </c>
      <c r="I17" s="230">
        <f>SUMIFS('調査表(全体)'!BM:BM,'調査表(全体)'!$O:$O,$A18,'調査表(全体)'!$R:$R,$B17,'調査表(全体)'!$BA:$BA,'調査表(全体)'!$A$1,'調査表(全体)'!$BD:$BD,'調査表(全体)'!$A$1)</f>
        <v>0</v>
      </c>
      <c r="J17" s="230">
        <f>SUMIFS('調査表(全体)'!BN:BN,'調査表(全体)'!$O:$O,$A18,'調査表(全体)'!$R:$R,$B17,'調査表(全体)'!$BA:$BA,'調査表(全体)'!$A$1,'調査表(全体)'!$BD:$BD,'調査表(全体)'!$A$1)</f>
        <v>0</v>
      </c>
      <c r="K17" s="230">
        <f>SUMIFS('調査表(全体)'!BO:BO,'調査表(全体)'!$O:$O,$A18,'調査表(全体)'!$R:$R,$B17,'調査表(全体)'!$BA:$BA,'調査表(全体)'!$A$1,'調査表(全体)'!$BD:$BD,'調査表(全体)'!$A$1)</f>
        <v>0</v>
      </c>
      <c r="L17" s="231">
        <f>SUMIFS('調査表(全体)'!BP:BP,'調査表(全体)'!$O:$O,$A18,'調査表(全体)'!$R:$R,$B17,'調査表(全体)'!$BA:$BA,'調査表(全体)'!$A$1,'調査表(全体)'!$BD:$BD,'調査表(全体)'!$A$1)</f>
        <v>0</v>
      </c>
      <c r="M17" s="232">
        <f t="shared" si="0"/>
        <v>0</v>
      </c>
      <c r="N17" s="233">
        <f>SUMIFS('調査表(全体)'!$CL:$CL,'調査表(全体)'!$O:$O,$A18,'調査表(全体)'!$R:$R,$B17,'調査表(全体)'!$BA:$BA,'調査表(全体)'!$A$1,'調査表(全体)'!$BD:$BD,'調査表(全体)'!$A$1,'調査表(全体)'!$P:$P,N$6,'調査表(全体)'!$BE:$BE,10)</f>
        <v>0</v>
      </c>
      <c r="O17" s="230">
        <f>SUMIFS('調査表(全体)'!$CL:$CL,'調査表(全体)'!$O:$O,$A18,'調査表(全体)'!$R:$R,$B17,'調査表(全体)'!$BA:$BA,'調査表(全体)'!$A$1,'調査表(全体)'!$BD:$BD,'調査表(全体)'!$A$1,'調査表(全体)'!$P:$P,O$6,'調査表(全体)'!$BE:$BE,10)</f>
        <v>0</v>
      </c>
      <c r="P17" s="230">
        <f>SUMIFS('調査表(全体)'!$CL:$CL,'調査表(全体)'!$O:$O,$A18,'調査表(全体)'!$R:$R,$B17,'調査表(全体)'!$BA:$BA,'調査表(全体)'!$A$1,'調査表(全体)'!$BD:$BD,'調査表(全体)'!$A$1,'調査表(全体)'!$P:$P,P$6,'調査表(全体)'!$BE:$BE,10)</f>
        <v>0</v>
      </c>
      <c r="Q17" s="230">
        <f>SUMIFS('調査表(全体)'!$CL:$CL,'調査表(全体)'!$O:$O,$A18,'調査表(全体)'!$R:$R,$B17,'調査表(全体)'!$BA:$BA,'調査表(全体)'!$A$1,'調査表(全体)'!$BD:$BD,'調査表(全体)'!$A$1,'調査表(全体)'!$P:$P,Q$6,'調査表(全体)'!$BE:$BE,10)</f>
        <v>0</v>
      </c>
      <c r="R17" s="230">
        <f>SUMIFS('調査表(全体)'!$CL:$CL,'調査表(全体)'!$O:$O,$A18,'調査表(全体)'!$R:$R,$B17,'調査表(全体)'!$BA:$BA,'調査表(全体)'!$A$1,'調査表(全体)'!$BD:$BD,'調査表(全体)'!$A$1,'調査表(全体)'!$P:$P,R$6,'調査表(全体)'!$BE:$BE,10)</f>
        <v>0</v>
      </c>
      <c r="S17" s="230">
        <f>SUMIFS('調査表(全体)'!$CL:$CL,'調査表(全体)'!$O:$O,$A18,'調査表(全体)'!$R:$R,$B17,'調査表(全体)'!$BA:$BA,'調査表(全体)'!$A$1,'調査表(全体)'!$BD:$BD,'調査表(全体)'!$A$1,'調査表(全体)'!$P:$P,S$6,'調査表(全体)'!$BE:$BE,10)</f>
        <v>0</v>
      </c>
      <c r="T17" s="230">
        <f>SUMIFS('調査表(全体)'!$CL:$CL,'調査表(全体)'!$O:$O,$A18,'調査表(全体)'!$R:$R,$B17,'調査表(全体)'!$BA:$BA,'調査表(全体)'!$A$1,'調査表(全体)'!$BD:$BD,'調査表(全体)'!$A$1,'調査表(全体)'!$P:$P,T$6,'調査表(全体)'!$BE:$BE,10)</f>
        <v>0</v>
      </c>
      <c r="U17" s="230">
        <f>SUMIFS('調査表(全体)'!$CL:$CL,'調査表(全体)'!$O:$O,$A18,'調査表(全体)'!$R:$R,$B17,'調査表(全体)'!$BA:$BA,'調査表(全体)'!$A$1,'調査表(全体)'!$BD:$BD,'調査表(全体)'!$A$1,'調査表(全体)'!$P:$P,U$6,'調査表(全体)'!$BE:$BE,10)</f>
        <v>0</v>
      </c>
      <c r="V17" s="230">
        <f>SUMIFS('調査表(全体)'!$CL:$CL,'調査表(全体)'!$O:$O,$A18,'調査表(全体)'!$R:$R,$B17,'調査表(全体)'!$BA:$BA,'調査表(全体)'!$A$1,'調査表(全体)'!$BD:$BD,'調査表(全体)'!$A$1,'調査表(全体)'!$P:$P,V$6,'調査表(全体)'!$BE:$BE,10)</f>
        <v>0</v>
      </c>
      <c r="W17" s="230">
        <f>SUMIFS('調査表(全体)'!$CL:$CL,'調査表(全体)'!$O:$O,$A18,'調査表(全体)'!$R:$R,$B17,'調査表(全体)'!$BA:$BA,'調査表(全体)'!$A$1,'調査表(全体)'!$BD:$BD,'調査表(全体)'!$A$1,'調査表(全体)'!$P:$P,W$6,'調査表(全体)'!$BE:$BE,10)</f>
        <v>0</v>
      </c>
      <c r="X17" s="230">
        <f>SUMIFS('調査表(全体)'!$CL:$CL,'調査表(全体)'!$O:$O,$A18,'調査表(全体)'!$R:$R,$B17,'調査表(全体)'!$BA:$BA,'調査表(全体)'!$A$1,'調査表(全体)'!$BD:$BD,'調査表(全体)'!$A$1,'調査表(全体)'!$P:$P,X$6,'調査表(全体)'!$BE:$BE,10)</f>
        <v>0</v>
      </c>
      <c r="Y17" s="230">
        <f>SUMIFS('調査表(全体)'!$CL:$CL,'調査表(全体)'!$O:$O,$A18,'調査表(全体)'!$R:$R,$B17,'調査表(全体)'!$BA:$BA,'調査表(全体)'!$A$1,'調査表(全体)'!$BD:$BD,'調査表(全体)'!$A$1,'調査表(全体)'!$P:$P,Y$6,'調査表(全体)'!$BE:$BE,10)</f>
        <v>0</v>
      </c>
      <c r="Z17" s="230">
        <f>SUMIFS('調査表(全体)'!$CL:$CL,'調査表(全体)'!$O:$O,$A18,'調査表(全体)'!$R:$R,$B17,'調査表(全体)'!$BA:$BA,'調査表(全体)'!$A$1,'調査表(全体)'!$BD:$BD,'調査表(全体)'!$A$1,'調査表(全体)'!$P:$P,Z$6,'調査表(全体)'!$BE:$BE,10)</f>
        <v>0</v>
      </c>
      <c r="AA17" s="230">
        <f>SUMIFS('調査表(全体)'!$CL:$CL,'調査表(全体)'!$O:$O,$A18,'調査表(全体)'!$R:$R,$B17,'調査表(全体)'!$BA:$BA,'調査表(全体)'!$A$1,'調査表(全体)'!$BD:$BD,'調査表(全体)'!$A$1,'調査表(全体)'!$P:$P,AA$6,'調査表(全体)'!$BE:$BE,10)</f>
        <v>0</v>
      </c>
      <c r="AB17" s="230">
        <f>SUMIFS('調査表(全体)'!$CL:$CL,'調査表(全体)'!$O:$O,$A18,'調査表(全体)'!$R:$R,$B17,'調査表(全体)'!$BA:$BA,'調査表(全体)'!$A$1,'調査表(全体)'!$BD:$BD,'調査表(全体)'!$A$1,'調査表(全体)'!$P:$P,AB$6,'調査表(全体)'!$BE:$BE,10)</f>
        <v>0</v>
      </c>
      <c r="AC17" s="230">
        <f>SUMIFS('調査表(全体)'!$CL:$CL,'調査表(全体)'!$O:$O,$A18,'調査表(全体)'!$R:$R,$B17,'調査表(全体)'!$BA:$BA,'調査表(全体)'!$A$1,'調査表(全体)'!$BD:$BD,'調査表(全体)'!$A$1,'調査表(全体)'!$P:$P,AC$6,'調査表(全体)'!$BE:$BE,10)</f>
        <v>0</v>
      </c>
      <c r="AD17" s="230">
        <f>SUMIFS('調査表(全体)'!$CL:$CL,'調査表(全体)'!$O:$O,$A18,'調査表(全体)'!$R:$R,$B17,'調査表(全体)'!$BA:$BA,'調査表(全体)'!$A$1,'調査表(全体)'!$BD:$BD,'調査表(全体)'!$A$1,'調査表(全体)'!$P:$P,AD$6,'調査表(全体)'!$BE:$BE,10)</f>
        <v>0</v>
      </c>
      <c r="AE17" s="230">
        <f>SUMIFS('調査表(全体)'!$CL:$CL,'調査表(全体)'!$O:$O,$A18,'調査表(全体)'!$R:$R,$B17,'調査表(全体)'!$BA:$BA,'調査表(全体)'!$A$1,'調査表(全体)'!$BD:$BD,'調査表(全体)'!$A$1,'調査表(全体)'!$P:$P,AE$6,'調査表(全体)'!$BE:$BE,10)</f>
        <v>0</v>
      </c>
      <c r="AF17" s="230">
        <f>SUMIFS('調査表(全体)'!$CL:$CL,'調査表(全体)'!$O:$O,$A18,'調査表(全体)'!$R:$R,$B17,'調査表(全体)'!$BA:$BA,'調査表(全体)'!$A$1,'調査表(全体)'!$BD:$BD,'調査表(全体)'!$A$1,'調査表(全体)'!$P:$P,AF$6,'調査表(全体)'!$BE:$BE,10)</f>
        <v>0</v>
      </c>
      <c r="AG17" s="234">
        <f t="shared" si="1"/>
        <v>0</v>
      </c>
      <c r="AH17" s="235">
        <f>SUMIFS('調査表(全体)'!CF:CF,'調査表(全体)'!$O:$O,$A18,'調査表(全体)'!$R:$R,$B17,'調査表(全体)'!$BA:$BA,'調査表(全体)'!$A$1,'調査表(全体)'!$BD:$BD,'調査表(全体)'!$A$1,'調査表(全体)'!$BE:$BE,10)</f>
        <v>0</v>
      </c>
      <c r="AI17" s="230">
        <f>SUMIFS('調査表(全体)'!CG:CG,'調査表(全体)'!$O:$O,$A18,'調査表(全体)'!$R:$R,$B17,'調査表(全体)'!$BA:$BA,'調査表(全体)'!$A$1,'調査表(全体)'!$BD:$BD,'調査表(全体)'!$A$1,'調査表(全体)'!$BE:$BE,10)</f>
        <v>0</v>
      </c>
      <c r="AJ17" s="230">
        <f>SUMIFS('調査表(全体)'!CH:CH,'調査表(全体)'!$O:$O,$A18,'調査表(全体)'!$R:$R,$B17,'調査表(全体)'!$BA:$BA,'調査表(全体)'!$A$1,'調査表(全体)'!$BD:$BD,'調査表(全体)'!$A$1,'調査表(全体)'!$BE:$BE,10)</f>
        <v>0</v>
      </c>
      <c r="AK17" s="230">
        <f>SUMIFS('調査表(全体)'!CI:CI,'調査表(全体)'!$O:$O,$A18,'調査表(全体)'!$R:$R,$B17,'調査表(全体)'!$BA:$BA,'調査表(全体)'!$A$1,'調査表(全体)'!$BD:$BD,'調査表(全体)'!$A$1,'調査表(全体)'!$BE:$BE,10)</f>
        <v>0</v>
      </c>
      <c r="AL17" s="230">
        <f>SUMIFS('調査表(全体)'!CJ:CJ,'調査表(全体)'!$O:$O,$A18,'調査表(全体)'!$R:$R,$B17,'調査表(全体)'!$BA:$BA,'調査表(全体)'!$A$1,'調査表(全体)'!$BD:$BD,'調査表(全体)'!$A$1,'調査表(全体)'!$BE:$BE,10)</f>
        <v>0</v>
      </c>
      <c r="AM17" s="236">
        <f t="shared" si="2"/>
        <v>0</v>
      </c>
    </row>
    <row r="18" spans="1:39" x14ac:dyDescent="0.15">
      <c r="A18" s="411">
        <v>3</v>
      </c>
      <c r="B18" s="237" t="s">
        <v>85</v>
      </c>
      <c r="C18" s="238">
        <f t="shared" ref="C18:L18" si="7">SUM(C15:C17)</f>
        <v>0</v>
      </c>
      <c r="D18" s="239">
        <f t="shared" si="7"/>
        <v>0</v>
      </c>
      <c r="E18" s="239">
        <f t="shared" si="7"/>
        <v>0</v>
      </c>
      <c r="F18" s="239">
        <f t="shared" si="7"/>
        <v>0</v>
      </c>
      <c r="G18" s="239">
        <f t="shared" si="7"/>
        <v>0</v>
      </c>
      <c r="H18" s="239">
        <f t="shared" si="7"/>
        <v>0</v>
      </c>
      <c r="I18" s="239">
        <f t="shared" si="7"/>
        <v>0</v>
      </c>
      <c r="J18" s="239">
        <f t="shared" si="7"/>
        <v>0</v>
      </c>
      <c r="K18" s="239">
        <f t="shared" si="7"/>
        <v>0</v>
      </c>
      <c r="L18" s="240">
        <f t="shared" si="7"/>
        <v>0</v>
      </c>
      <c r="M18" s="232">
        <f t="shared" si="0"/>
        <v>0</v>
      </c>
      <c r="N18" s="241">
        <f t="shared" ref="N18:AF18" si="8">SUM(N15:N17)</f>
        <v>0</v>
      </c>
      <c r="O18" s="239">
        <f t="shared" si="8"/>
        <v>0</v>
      </c>
      <c r="P18" s="239">
        <f t="shared" si="8"/>
        <v>0</v>
      </c>
      <c r="Q18" s="239">
        <f t="shared" si="8"/>
        <v>0</v>
      </c>
      <c r="R18" s="239">
        <f t="shared" si="8"/>
        <v>0</v>
      </c>
      <c r="S18" s="239">
        <f t="shared" si="8"/>
        <v>0</v>
      </c>
      <c r="T18" s="239">
        <f t="shared" si="8"/>
        <v>0</v>
      </c>
      <c r="U18" s="239">
        <f t="shared" si="8"/>
        <v>0</v>
      </c>
      <c r="V18" s="239">
        <f t="shared" si="8"/>
        <v>0</v>
      </c>
      <c r="W18" s="239">
        <f t="shared" si="8"/>
        <v>0</v>
      </c>
      <c r="X18" s="239">
        <f t="shared" si="8"/>
        <v>0</v>
      </c>
      <c r="Y18" s="239">
        <f t="shared" si="8"/>
        <v>0</v>
      </c>
      <c r="Z18" s="239">
        <f t="shared" si="8"/>
        <v>0</v>
      </c>
      <c r="AA18" s="239">
        <f t="shared" si="8"/>
        <v>0</v>
      </c>
      <c r="AB18" s="239">
        <f t="shared" si="8"/>
        <v>0</v>
      </c>
      <c r="AC18" s="239">
        <f t="shared" si="8"/>
        <v>0</v>
      </c>
      <c r="AD18" s="239">
        <f t="shared" si="8"/>
        <v>0</v>
      </c>
      <c r="AE18" s="239">
        <f t="shared" si="8"/>
        <v>0</v>
      </c>
      <c r="AF18" s="239">
        <f t="shared" si="8"/>
        <v>0</v>
      </c>
      <c r="AG18" s="242">
        <f t="shared" si="1"/>
        <v>0</v>
      </c>
      <c r="AH18" s="243">
        <f>SUM(AH15:AH17)</f>
        <v>0</v>
      </c>
      <c r="AI18" s="239">
        <f>SUM(AI15:AI17)</f>
        <v>0</v>
      </c>
      <c r="AJ18" s="239">
        <f>SUM(AJ15:AJ17)</f>
        <v>0</v>
      </c>
      <c r="AK18" s="239">
        <f>SUM(AK15:AK17)</f>
        <v>0</v>
      </c>
      <c r="AL18" s="239">
        <f>SUM(AL15:AL17)</f>
        <v>0</v>
      </c>
      <c r="AM18" s="244">
        <f t="shared" si="2"/>
        <v>0</v>
      </c>
    </row>
    <row r="19" spans="1:39" ht="24" customHeight="1" x14ac:dyDescent="0.15">
      <c r="A19" s="1142">
        <f>LOOKUP(A22,会計区分コード!$B:$B,会計区分コード!$C:$C)</f>
        <v>0</v>
      </c>
      <c r="B19" s="219">
        <v>1</v>
      </c>
      <c r="C19" s="220">
        <f>SUMIFS('調査表(全体)'!BG:BG,'調査表(全体)'!$O:$O,$A22,'調査表(全体)'!$R:$R,$B19,'調査表(全体)'!$BA:$BA,'調査表(全体)'!$A$1,'調査表(全体)'!$BD:$BD,'調査表(全体)'!$A$1)</f>
        <v>0</v>
      </c>
      <c r="D19" s="221">
        <f>SUMIFS('調査表(全体)'!BH:BH,'調査表(全体)'!$O:$O,$A22,'調査表(全体)'!$R:$R,$B19,'調査表(全体)'!$BA:$BA,'調査表(全体)'!$A$1,'調査表(全体)'!$BD:$BD,'調査表(全体)'!$A$1)</f>
        <v>0</v>
      </c>
      <c r="E19" s="221">
        <f>SUMIFS('調査表(全体)'!BI:BI,'調査表(全体)'!$O:$O,$A22,'調査表(全体)'!$R:$R,$B19,'調査表(全体)'!$BA:$BA,'調査表(全体)'!$A$1,'調査表(全体)'!$BD:$BD,'調査表(全体)'!$A$1)</f>
        <v>0</v>
      </c>
      <c r="F19" s="221">
        <f>SUMIFS('調査表(全体)'!BJ:BJ,'調査表(全体)'!$O:$O,$A22,'調査表(全体)'!$R:$R,$B19,'調査表(全体)'!$BA:$BA,'調査表(全体)'!$A$1,'調査表(全体)'!$BD:$BD,'調査表(全体)'!$A$1)</f>
        <v>0</v>
      </c>
      <c r="G19" s="221">
        <f>SUMIFS('調査表(全体)'!BK:BK,'調査表(全体)'!$O:$O,$A22,'調査表(全体)'!$R:$R,$B19,'調査表(全体)'!$BA:$BA,'調査表(全体)'!$A$1,'調査表(全体)'!$BD:$BD,'調査表(全体)'!$A$1)</f>
        <v>0</v>
      </c>
      <c r="H19" s="221">
        <f>SUMIFS('調査表(全体)'!BL:BL,'調査表(全体)'!$O:$O,$A22,'調査表(全体)'!$R:$R,$B19,'調査表(全体)'!$BA:$BA,'調査表(全体)'!$A$1,'調査表(全体)'!$BD:$BD,'調査表(全体)'!$A$1)</f>
        <v>0</v>
      </c>
      <c r="I19" s="221">
        <f>SUMIFS('調査表(全体)'!BM:BM,'調査表(全体)'!$O:$O,$A22,'調査表(全体)'!$R:$R,$B19,'調査表(全体)'!$BA:$BA,'調査表(全体)'!$A$1,'調査表(全体)'!$BD:$BD,'調査表(全体)'!$A$1)</f>
        <v>0</v>
      </c>
      <c r="J19" s="221">
        <f>SUMIFS('調査表(全体)'!BN:BN,'調査表(全体)'!$O:$O,$A22,'調査表(全体)'!$R:$R,$B19,'調査表(全体)'!$BA:$BA,'調査表(全体)'!$A$1,'調査表(全体)'!$BD:$BD,'調査表(全体)'!$A$1)</f>
        <v>0</v>
      </c>
      <c r="K19" s="221">
        <f>SUMIFS('調査表(全体)'!BO:BO,'調査表(全体)'!$O:$O,$A22,'調査表(全体)'!$R:$R,$B19,'調査表(全体)'!$BA:$BA,'調査表(全体)'!$A$1,'調査表(全体)'!$BD:$BD,'調査表(全体)'!$A$1)</f>
        <v>0</v>
      </c>
      <c r="L19" s="222">
        <f>SUMIFS('調査表(全体)'!BP:BP,'調査表(全体)'!$O:$O,$A22,'調査表(全体)'!$R:$R,$B19,'調査表(全体)'!$BA:$BA,'調査表(全体)'!$A$1,'調査表(全体)'!$BD:$BD,'調査表(全体)'!$A$1)</f>
        <v>0</v>
      </c>
      <c r="M19" s="223">
        <f t="shared" si="0"/>
        <v>0</v>
      </c>
      <c r="N19" s="224">
        <f>SUMIFS('調査表(全体)'!$CL:$CL,'調査表(全体)'!$O:$O,$A22,'調査表(全体)'!$R:$R,$B19,'調査表(全体)'!$BA:$BA,'調査表(全体)'!$A$1,'調査表(全体)'!$BD:$BD,'調査表(全体)'!$A$1,'調査表(全体)'!$P:$P,N$6,'調査表(全体)'!BE:BE,10)</f>
        <v>0</v>
      </c>
      <c r="O19" s="221">
        <f>SUMIFS('調査表(全体)'!$CL:$CL,'調査表(全体)'!$O:$O,$A22,'調査表(全体)'!$R:$R,$B19,'調査表(全体)'!$BA:$BA,'調査表(全体)'!$A$1,'調査表(全体)'!$BD:$BD,'調査表(全体)'!$A$1,'調査表(全体)'!$P:$P,O$6,'調査表(全体)'!$BE:$BE,10)</f>
        <v>0</v>
      </c>
      <c r="P19" s="221">
        <f>SUMIFS('調査表(全体)'!$CL:$CL,'調査表(全体)'!$O:$O,$A22,'調査表(全体)'!$R:$R,$B19,'調査表(全体)'!$BA:$BA,'調査表(全体)'!$A$1,'調査表(全体)'!$BD:$BD,'調査表(全体)'!$A$1,'調査表(全体)'!$P:$P,P$6,'調査表(全体)'!$BE:$BE,10)</f>
        <v>0</v>
      </c>
      <c r="Q19" s="221">
        <f>SUMIFS('調査表(全体)'!$CL:$CL,'調査表(全体)'!$O:$O,$A22,'調査表(全体)'!$R:$R,$B19,'調査表(全体)'!$BA:$BA,'調査表(全体)'!$A$1,'調査表(全体)'!$BD:$BD,'調査表(全体)'!$A$1,'調査表(全体)'!$P:$P,Q$6,'調査表(全体)'!$BE:$BE,10)</f>
        <v>0</v>
      </c>
      <c r="R19" s="221">
        <f>SUMIFS('調査表(全体)'!$CL:$CL,'調査表(全体)'!$O:$O,$A22,'調査表(全体)'!$R:$R,$B19,'調査表(全体)'!$BA:$BA,'調査表(全体)'!$A$1,'調査表(全体)'!$BD:$BD,'調査表(全体)'!$A$1,'調査表(全体)'!$P:$P,R$6,'調査表(全体)'!$BE:$BE,10)</f>
        <v>0</v>
      </c>
      <c r="S19" s="221">
        <f>SUMIFS('調査表(全体)'!$CL:$CL,'調査表(全体)'!$O:$O,$A22,'調査表(全体)'!$R:$R,$B19,'調査表(全体)'!$BA:$BA,'調査表(全体)'!$A$1,'調査表(全体)'!$BD:$BD,'調査表(全体)'!$A$1,'調査表(全体)'!$P:$P,S$6,'調査表(全体)'!$BE:$BE,10)</f>
        <v>0</v>
      </c>
      <c r="T19" s="221">
        <f>SUMIFS('調査表(全体)'!$CL:$CL,'調査表(全体)'!$O:$O,$A22,'調査表(全体)'!$R:$R,$B19,'調査表(全体)'!$BA:$BA,'調査表(全体)'!$A$1,'調査表(全体)'!$BD:$BD,'調査表(全体)'!$A$1,'調査表(全体)'!$P:$P,T$6,'調査表(全体)'!$BE:$BE,10)</f>
        <v>0</v>
      </c>
      <c r="U19" s="221">
        <f>SUMIFS('調査表(全体)'!$CL:$CL,'調査表(全体)'!$O:$O,$A22,'調査表(全体)'!$R:$R,$B19,'調査表(全体)'!$BA:$BA,'調査表(全体)'!$A$1,'調査表(全体)'!$BD:$BD,'調査表(全体)'!$A$1,'調査表(全体)'!$P:$P,U$6,'調査表(全体)'!$BE:$BE,10)</f>
        <v>0</v>
      </c>
      <c r="V19" s="221">
        <f>SUMIFS('調査表(全体)'!$CL:$CL,'調査表(全体)'!$O:$O,$A22,'調査表(全体)'!$R:$R,$B19,'調査表(全体)'!$BA:$BA,'調査表(全体)'!$A$1,'調査表(全体)'!$BD:$BD,'調査表(全体)'!$A$1,'調査表(全体)'!$P:$P,V$6,'調査表(全体)'!$BE:$BE,10)</f>
        <v>0</v>
      </c>
      <c r="W19" s="221">
        <f>SUMIFS('調査表(全体)'!$CL:$CL,'調査表(全体)'!$O:$O,$A22,'調査表(全体)'!$R:$R,$B19,'調査表(全体)'!$BA:$BA,'調査表(全体)'!$A$1,'調査表(全体)'!$BD:$BD,'調査表(全体)'!$A$1,'調査表(全体)'!$P:$P,W$6,'調査表(全体)'!$BE:$BE,10)</f>
        <v>0</v>
      </c>
      <c r="X19" s="221">
        <f>SUMIFS('調査表(全体)'!$CL:$CL,'調査表(全体)'!$O:$O,$A22,'調査表(全体)'!$R:$R,$B19,'調査表(全体)'!$BA:$BA,'調査表(全体)'!$A$1,'調査表(全体)'!$BD:$BD,'調査表(全体)'!$A$1,'調査表(全体)'!$P:$P,X$6,'調査表(全体)'!$BE:$BE,10)</f>
        <v>0</v>
      </c>
      <c r="Y19" s="221">
        <f>SUMIFS('調査表(全体)'!$CL:$CL,'調査表(全体)'!$O:$O,$A22,'調査表(全体)'!$R:$R,$B19,'調査表(全体)'!$BA:$BA,'調査表(全体)'!$A$1,'調査表(全体)'!$BD:$BD,'調査表(全体)'!$A$1,'調査表(全体)'!$P:$P,Y$6,'調査表(全体)'!$BE:$BE,10)</f>
        <v>0</v>
      </c>
      <c r="Z19" s="221">
        <f>SUMIFS('調査表(全体)'!$CL:$CL,'調査表(全体)'!$O:$O,$A22,'調査表(全体)'!$R:$R,$B19,'調査表(全体)'!$BA:$BA,'調査表(全体)'!$A$1,'調査表(全体)'!$BD:$BD,'調査表(全体)'!$A$1,'調査表(全体)'!$P:$P,Z$6,'調査表(全体)'!$BE:$BE,10)</f>
        <v>0</v>
      </c>
      <c r="AA19" s="221">
        <f>SUMIFS('調査表(全体)'!$CL:$CL,'調査表(全体)'!$O:$O,$A22,'調査表(全体)'!$R:$R,$B19,'調査表(全体)'!$BA:$BA,'調査表(全体)'!$A$1,'調査表(全体)'!$BD:$BD,'調査表(全体)'!$A$1,'調査表(全体)'!$P:$P,AA$6,'調査表(全体)'!$BE:$BE,10)</f>
        <v>0</v>
      </c>
      <c r="AB19" s="221">
        <f>SUMIFS('調査表(全体)'!$CL:$CL,'調査表(全体)'!$O:$O,$A22,'調査表(全体)'!$R:$R,$B19,'調査表(全体)'!$BA:$BA,'調査表(全体)'!$A$1,'調査表(全体)'!$BD:$BD,'調査表(全体)'!$A$1,'調査表(全体)'!$P:$P,AB$6,'調査表(全体)'!$BE:$BE,10)</f>
        <v>0</v>
      </c>
      <c r="AC19" s="221">
        <f>SUMIFS('調査表(全体)'!$CL:$CL,'調査表(全体)'!$O:$O,$A22,'調査表(全体)'!$R:$R,$B19,'調査表(全体)'!$BA:$BA,'調査表(全体)'!$A$1,'調査表(全体)'!$BD:$BD,'調査表(全体)'!$A$1,'調査表(全体)'!$P:$P,AC$6,'調査表(全体)'!$BE:$BE,10)</f>
        <v>0</v>
      </c>
      <c r="AD19" s="221">
        <f>SUMIFS('調査表(全体)'!$CL:$CL,'調査表(全体)'!$O:$O,$A22,'調査表(全体)'!$R:$R,$B19,'調査表(全体)'!$BA:$BA,'調査表(全体)'!$A$1,'調査表(全体)'!$BD:$BD,'調査表(全体)'!$A$1,'調査表(全体)'!$P:$P,AD$6,'調査表(全体)'!$BE:$BE,10)</f>
        <v>0</v>
      </c>
      <c r="AE19" s="221">
        <f>SUMIFS('調査表(全体)'!$CL:$CL,'調査表(全体)'!$O:$O,$A22,'調査表(全体)'!$R:$R,$B19,'調査表(全体)'!$BA:$BA,'調査表(全体)'!$A$1,'調査表(全体)'!$BD:$BD,'調査表(全体)'!$A$1,'調査表(全体)'!$P:$P,AE$6,'調査表(全体)'!$BE:$BE,10)</f>
        <v>0</v>
      </c>
      <c r="AF19" s="221">
        <f>SUMIFS('調査表(全体)'!$CL:$CL,'調査表(全体)'!$O:$O,$A22,'調査表(全体)'!$R:$R,$B19,'調査表(全体)'!$BA:$BA,'調査表(全体)'!$A$1,'調査表(全体)'!$BD:$BD,'調査表(全体)'!$A$1,'調査表(全体)'!$P:$P,AF$6,'調査表(全体)'!$BE:$BE,10)</f>
        <v>0</v>
      </c>
      <c r="AG19" s="225">
        <f t="shared" si="1"/>
        <v>0</v>
      </c>
      <c r="AH19" s="226">
        <f>SUMIFS('調査表(全体)'!CF:CF,'調査表(全体)'!$O:$O,$A22,'調査表(全体)'!$R:$R,$B19,'調査表(全体)'!$BA:$BA,'調査表(全体)'!$A$1,'調査表(全体)'!$BD:$BD,'調査表(全体)'!$A$1,'調査表(全体)'!$BE:$BE,10)</f>
        <v>0</v>
      </c>
      <c r="AI19" s="221">
        <f>SUMIFS('調査表(全体)'!CG:CG,'調査表(全体)'!$O:$O,$A22,'調査表(全体)'!$R:$R,$B19,'調査表(全体)'!$BA:$BA,'調査表(全体)'!$A$1,'調査表(全体)'!$BD:$BD,'調査表(全体)'!$A$1,'調査表(全体)'!$BE:$BE,10)</f>
        <v>0</v>
      </c>
      <c r="AJ19" s="221">
        <f>SUMIFS('調査表(全体)'!CH:CH,'調査表(全体)'!$O:$O,$A22,'調査表(全体)'!$R:$R,$B19,'調査表(全体)'!$BA:$BA,'調査表(全体)'!$A$1,'調査表(全体)'!$BD:$BD,'調査表(全体)'!$A$1,'調査表(全体)'!$BE:$BE,10)</f>
        <v>0</v>
      </c>
      <c r="AK19" s="221">
        <f>SUMIFS('調査表(全体)'!CI:CI,'調査表(全体)'!$O:$O,$A22,'調査表(全体)'!$R:$R,$B19,'調査表(全体)'!$BA:$BA,'調査表(全体)'!$A$1,'調査表(全体)'!$BD:$BD,'調査表(全体)'!$A$1,'調査表(全体)'!$BE:$BE,10)</f>
        <v>0</v>
      </c>
      <c r="AL19" s="221">
        <f>SUMIFS('調査表(全体)'!CJ:CJ,'調査表(全体)'!$O:$O,$A22,'調査表(全体)'!$R:$R,$B19,'調査表(全体)'!$BA:$BA,'調査表(全体)'!$A$1,'調査表(全体)'!$BD:$BD,'調査表(全体)'!$A$1,'調査表(全体)'!$BE:$BE,10)</f>
        <v>0</v>
      </c>
      <c r="AM19" s="227">
        <f t="shared" si="2"/>
        <v>0</v>
      </c>
    </row>
    <row r="20" spans="1:39" x14ac:dyDescent="0.15">
      <c r="A20" s="1143"/>
      <c r="B20" s="228">
        <v>2</v>
      </c>
      <c r="C20" s="229">
        <f>SUMIFS('調査表(全体)'!BG:BG,'調査表(全体)'!$O:$O,$A22,'調査表(全体)'!$R:$R,$B20,'調査表(全体)'!$BA:$BA,'調査表(全体)'!$A$1,'調査表(全体)'!$BD:$BD,'調査表(全体)'!$A$1)</f>
        <v>0</v>
      </c>
      <c r="D20" s="230">
        <f>SUMIFS('調査表(全体)'!BH:BH,'調査表(全体)'!$O:$O,$A22,'調査表(全体)'!$R:$R,$B20,'調査表(全体)'!$BA:$BA,'調査表(全体)'!$A$1,'調査表(全体)'!$BD:$BD,'調査表(全体)'!$A$1)</f>
        <v>0</v>
      </c>
      <c r="E20" s="230">
        <f>SUMIFS('調査表(全体)'!BI:BI,'調査表(全体)'!$O:$O,$A22,'調査表(全体)'!$R:$R,$B20,'調査表(全体)'!$BA:$BA,'調査表(全体)'!$A$1,'調査表(全体)'!$BD:$BD,'調査表(全体)'!$A$1)</f>
        <v>0</v>
      </c>
      <c r="F20" s="230">
        <f>SUMIFS('調査表(全体)'!BJ:BJ,'調査表(全体)'!$O:$O,$A22,'調査表(全体)'!$R:$R,$B20,'調査表(全体)'!$BA:$BA,'調査表(全体)'!$A$1,'調査表(全体)'!$BD:$BD,'調査表(全体)'!$A$1)</f>
        <v>0</v>
      </c>
      <c r="G20" s="230">
        <f>SUMIFS('調査表(全体)'!BK:BK,'調査表(全体)'!$O:$O,$A22,'調査表(全体)'!$R:$R,$B20,'調査表(全体)'!$BA:$BA,'調査表(全体)'!$A$1,'調査表(全体)'!$BD:$BD,'調査表(全体)'!$A$1)</f>
        <v>0</v>
      </c>
      <c r="H20" s="230">
        <f>SUMIFS('調査表(全体)'!BL:BL,'調査表(全体)'!$O:$O,$A22,'調査表(全体)'!$R:$R,$B20,'調査表(全体)'!$BA:$BA,'調査表(全体)'!$A$1,'調査表(全体)'!$BD:$BD,'調査表(全体)'!$A$1)</f>
        <v>0</v>
      </c>
      <c r="I20" s="230">
        <f>SUMIFS('調査表(全体)'!BM:BM,'調査表(全体)'!$O:$O,$A22,'調査表(全体)'!$R:$R,$B20,'調査表(全体)'!$BA:$BA,'調査表(全体)'!$A$1,'調査表(全体)'!$BD:$BD,'調査表(全体)'!$A$1)</f>
        <v>0</v>
      </c>
      <c r="J20" s="230">
        <f>SUMIFS('調査表(全体)'!BN:BN,'調査表(全体)'!$O:$O,$A22,'調査表(全体)'!$R:$R,$B20,'調査表(全体)'!$BA:$BA,'調査表(全体)'!$A$1,'調査表(全体)'!$BD:$BD,'調査表(全体)'!$A$1)</f>
        <v>0</v>
      </c>
      <c r="K20" s="230">
        <f>SUMIFS('調査表(全体)'!BO:BO,'調査表(全体)'!$O:$O,$A22,'調査表(全体)'!$R:$R,$B20,'調査表(全体)'!$BA:$BA,'調査表(全体)'!$A$1,'調査表(全体)'!$BD:$BD,'調査表(全体)'!$A$1)</f>
        <v>0</v>
      </c>
      <c r="L20" s="231">
        <f>SUMIFS('調査表(全体)'!BP:BP,'調査表(全体)'!$O:$O,$A22,'調査表(全体)'!$R:$R,$B20,'調査表(全体)'!$BA:$BA,'調査表(全体)'!$A$1,'調査表(全体)'!$BD:$BD,'調査表(全体)'!$A$1)</f>
        <v>0</v>
      </c>
      <c r="M20" s="232">
        <f t="shared" si="0"/>
        <v>0</v>
      </c>
      <c r="N20" s="233">
        <f>SUMIFS('調査表(全体)'!$CL:$CL,'調査表(全体)'!$O:$O,$A22,'調査表(全体)'!$R:$R,$B20,'調査表(全体)'!$BA:$BA,'調査表(全体)'!$A$1,'調査表(全体)'!$BD:$BD,'調査表(全体)'!$A$1,'調査表(全体)'!$P:$P,N$6,'調査表(全体)'!$BE:$BE,10)</f>
        <v>0</v>
      </c>
      <c r="O20" s="230">
        <f>SUMIFS('調査表(全体)'!$CL:$CL,'調査表(全体)'!$O:$O,$A22,'調査表(全体)'!$R:$R,$B20,'調査表(全体)'!$BA:$BA,'調査表(全体)'!$A$1,'調査表(全体)'!$BD:$BD,'調査表(全体)'!$A$1,'調査表(全体)'!$P:$P,O$6,'調査表(全体)'!$BE:$BE,10)</f>
        <v>0</v>
      </c>
      <c r="P20" s="230">
        <f>SUMIFS('調査表(全体)'!$CL:$CL,'調査表(全体)'!$O:$O,$A22,'調査表(全体)'!$R:$R,$B20,'調査表(全体)'!$BA:$BA,'調査表(全体)'!$A$1,'調査表(全体)'!$BD:$BD,'調査表(全体)'!$A$1,'調査表(全体)'!$P:$P,P$6,'調査表(全体)'!$BE:$BE,10)</f>
        <v>0</v>
      </c>
      <c r="Q20" s="230">
        <f>SUMIFS('調査表(全体)'!$CL:$CL,'調査表(全体)'!$O:$O,$A22,'調査表(全体)'!$R:$R,$B20,'調査表(全体)'!$BA:$BA,'調査表(全体)'!$A$1,'調査表(全体)'!$BD:$BD,'調査表(全体)'!$A$1,'調査表(全体)'!$P:$P,Q$6,'調査表(全体)'!$BE:$BE,10)</f>
        <v>0</v>
      </c>
      <c r="R20" s="230">
        <f>SUMIFS('調査表(全体)'!$CL:$CL,'調査表(全体)'!$O:$O,$A22,'調査表(全体)'!$R:$R,$B20,'調査表(全体)'!$BA:$BA,'調査表(全体)'!$A$1,'調査表(全体)'!$BD:$BD,'調査表(全体)'!$A$1,'調査表(全体)'!$P:$P,R$6,'調査表(全体)'!$BE:$BE,10)</f>
        <v>0</v>
      </c>
      <c r="S20" s="230">
        <f>SUMIFS('調査表(全体)'!$CL:$CL,'調査表(全体)'!$O:$O,$A22,'調査表(全体)'!$R:$R,$B20,'調査表(全体)'!$BA:$BA,'調査表(全体)'!$A$1,'調査表(全体)'!$BD:$BD,'調査表(全体)'!$A$1,'調査表(全体)'!$P:$P,S$6,'調査表(全体)'!$BE:$BE,10)</f>
        <v>0</v>
      </c>
      <c r="T20" s="230">
        <f>SUMIFS('調査表(全体)'!$CL:$CL,'調査表(全体)'!$O:$O,$A22,'調査表(全体)'!$R:$R,$B20,'調査表(全体)'!$BA:$BA,'調査表(全体)'!$A$1,'調査表(全体)'!$BD:$BD,'調査表(全体)'!$A$1,'調査表(全体)'!$P:$P,T$6,'調査表(全体)'!$BE:$BE,10)</f>
        <v>0</v>
      </c>
      <c r="U20" s="230">
        <f>SUMIFS('調査表(全体)'!$CL:$CL,'調査表(全体)'!$O:$O,$A22,'調査表(全体)'!$R:$R,$B20,'調査表(全体)'!$BA:$BA,'調査表(全体)'!$A$1,'調査表(全体)'!$BD:$BD,'調査表(全体)'!$A$1,'調査表(全体)'!$P:$P,U$6,'調査表(全体)'!$BE:$BE,10)</f>
        <v>0</v>
      </c>
      <c r="V20" s="230">
        <f>SUMIFS('調査表(全体)'!$CL:$CL,'調査表(全体)'!$O:$O,$A22,'調査表(全体)'!$R:$R,$B20,'調査表(全体)'!$BA:$BA,'調査表(全体)'!$A$1,'調査表(全体)'!$BD:$BD,'調査表(全体)'!$A$1,'調査表(全体)'!$P:$P,V$6,'調査表(全体)'!$BE:$BE,10)</f>
        <v>0</v>
      </c>
      <c r="W20" s="230">
        <f>SUMIFS('調査表(全体)'!$CL:$CL,'調査表(全体)'!$O:$O,$A22,'調査表(全体)'!$R:$R,$B20,'調査表(全体)'!$BA:$BA,'調査表(全体)'!$A$1,'調査表(全体)'!$BD:$BD,'調査表(全体)'!$A$1,'調査表(全体)'!$P:$P,W$6,'調査表(全体)'!$BE:$BE,10)</f>
        <v>0</v>
      </c>
      <c r="X20" s="230">
        <f>SUMIFS('調査表(全体)'!$CL:$CL,'調査表(全体)'!$O:$O,$A22,'調査表(全体)'!$R:$R,$B20,'調査表(全体)'!$BA:$BA,'調査表(全体)'!$A$1,'調査表(全体)'!$BD:$BD,'調査表(全体)'!$A$1,'調査表(全体)'!$P:$P,X$6,'調査表(全体)'!$BE:$BE,10)</f>
        <v>0</v>
      </c>
      <c r="Y20" s="230">
        <f>SUMIFS('調査表(全体)'!$CL:$CL,'調査表(全体)'!$O:$O,$A22,'調査表(全体)'!$R:$R,$B20,'調査表(全体)'!$BA:$BA,'調査表(全体)'!$A$1,'調査表(全体)'!$BD:$BD,'調査表(全体)'!$A$1,'調査表(全体)'!$P:$P,Y$6,'調査表(全体)'!$BE:$BE,10)</f>
        <v>0</v>
      </c>
      <c r="Z20" s="230">
        <f>SUMIFS('調査表(全体)'!$CL:$CL,'調査表(全体)'!$O:$O,$A22,'調査表(全体)'!$R:$R,$B20,'調査表(全体)'!$BA:$BA,'調査表(全体)'!$A$1,'調査表(全体)'!$BD:$BD,'調査表(全体)'!$A$1,'調査表(全体)'!$P:$P,Z$6,'調査表(全体)'!$BE:$BE,10)</f>
        <v>0</v>
      </c>
      <c r="AA20" s="230">
        <f>SUMIFS('調査表(全体)'!$CL:$CL,'調査表(全体)'!$O:$O,$A22,'調査表(全体)'!$R:$R,$B20,'調査表(全体)'!$BA:$BA,'調査表(全体)'!$A$1,'調査表(全体)'!$BD:$BD,'調査表(全体)'!$A$1,'調査表(全体)'!$P:$P,AA$6,'調査表(全体)'!$BE:$BE,10)</f>
        <v>0</v>
      </c>
      <c r="AB20" s="230">
        <f>SUMIFS('調査表(全体)'!$CL:$CL,'調査表(全体)'!$O:$O,$A22,'調査表(全体)'!$R:$R,$B20,'調査表(全体)'!$BA:$BA,'調査表(全体)'!$A$1,'調査表(全体)'!$BD:$BD,'調査表(全体)'!$A$1,'調査表(全体)'!$P:$P,AB$6,'調査表(全体)'!$BE:$BE,10)</f>
        <v>0</v>
      </c>
      <c r="AC20" s="230">
        <f>SUMIFS('調査表(全体)'!$CL:$CL,'調査表(全体)'!$O:$O,$A22,'調査表(全体)'!$R:$R,$B20,'調査表(全体)'!$BA:$BA,'調査表(全体)'!$A$1,'調査表(全体)'!$BD:$BD,'調査表(全体)'!$A$1,'調査表(全体)'!$P:$P,AC$6,'調査表(全体)'!$BE:$BE,10)</f>
        <v>0</v>
      </c>
      <c r="AD20" s="230">
        <f>SUMIFS('調査表(全体)'!$CL:$CL,'調査表(全体)'!$O:$O,$A22,'調査表(全体)'!$R:$R,$B20,'調査表(全体)'!$BA:$BA,'調査表(全体)'!$A$1,'調査表(全体)'!$BD:$BD,'調査表(全体)'!$A$1,'調査表(全体)'!$P:$P,AD$6,'調査表(全体)'!$BE:$BE,10)</f>
        <v>0</v>
      </c>
      <c r="AE20" s="230">
        <f>SUMIFS('調査表(全体)'!$CL:$CL,'調査表(全体)'!$O:$O,$A22,'調査表(全体)'!$R:$R,$B20,'調査表(全体)'!$BA:$BA,'調査表(全体)'!$A$1,'調査表(全体)'!$BD:$BD,'調査表(全体)'!$A$1,'調査表(全体)'!$P:$P,AE$6,'調査表(全体)'!$BE:$BE,10)</f>
        <v>0</v>
      </c>
      <c r="AF20" s="230">
        <f>SUMIFS('調査表(全体)'!$CL:$CL,'調査表(全体)'!$O:$O,$A22,'調査表(全体)'!$R:$R,$B20,'調査表(全体)'!$BA:$BA,'調査表(全体)'!$A$1,'調査表(全体)'!$BD:$BD,'調査表(全体)'!$A$1,'調査表(全体)'!$P:$P,AF$6,'調査表(全体)'!$BE:$BE,10)</f>
        <v>0</v>
      </c>
      <c r="AG20" s="234">
        <f t="shared" si="1"/>
        <v>0</v>
      </c>
      <c r="AH20" s="235">
        <f>SUMIFS('調査表(全体)'!CF:CF,'調査表(全体)'!$O:$O,$A22,'調査表(全体)'!$R:$R,$B20,'調査表(全体)'!$BA:$BA,'調査表(全体)'!$A$1,'調査表(全体)'!$BD:$BD,'調査表(全体)'!$A$1,'調査表(全体)'!$BE:$BE,10)</f>
        <v>0</v>
      </c>
      <c r="AI20" s="230">
        <f>SUMIFS('調査表(全体)'!CG:CG,'調査表(全体)'!$O:$O,$A22,'調査表(全体)'!$R:$R,$B20,'調査表(全体)'!$BA:$BA,'調査表(全体)'!$A$1,'調査表(全体)'!$BD:$BD,'調査表(全体)'!$A$1,'調査表(全体)'!$BE:$BE,10)</f>
        <v>0</v>
      </c>
      <c r="AJ20" s="230">
        <f>SUMIFS('調査表(全体)'!CH:CH,'調査表(全体)'!$O:$O,$A22,'調査表(全体)'!$R:$R,$B20,'調査表(全体)'!$BA:$BA,'調査表(全体)'!$A$1,'調査表(全体)'!$BD:$BD,'調査表(全体)'!$A$1,'調査表(全体)'!$BE:$BE,10)</f>
        <v>0</v>
      </c>
      <c r="AK20" s="230">
        <f>SUMIFS('調査表(全体)'!CI:CI,'調査表(全体)'!$O:$O,$A22,'調査表(全体)'!$R:$R,$B20,'調査表(全体)'!$BA:$BA,'調査表(全体)'!$A$1,'調査表(全体)'!$BD:$BD,'調査表(全体)'!$A$1,'調査表(全体)'!$BE:$BE,10)</f>
        <v>0</v>
      </c>
      <c r="AL20" s="230">
        <f>SUMIFS('調査表(全体)'!CJ:CJ,'調査表(全体)'!$O:$O,$A22,'調査表(全体)'!$R:$R,$B20,'調査表(全体)'!$BA:$BA,'調査表(全体)'!$A$1,'調査表(全体)'!$BD:$BD,'調査表(全体)'!$A$1,'調査表(全体)'!$BE:$BE,10)</f>
        <v>0</v>
      </c>
      <c r="AM20" s="236">
        <f t="shared" si="2"/>
        <v>0</v>
      </c>
    </row>
    <row r="21" spans="1:39" x14ac:dyDescent="0.15">
      <c r="A21" s="1143"/>
      <c r="B21" s="228">
        <v>3</v>
      </c>
      <c r="C21" s="229">
        <f>SUMIFS('調査表(全体)'!BG:BG,'調査表(全体)'!$O:$O,$A22,'調査表(全体)'!$R:$R,$B21,'調査表(全体)'!$BA:$BA,'調査表(全体)'!$A$1,'調査表(全体)'!$BD:$BD,'調査表(全体)'!$A$1)</f>
        <v>0</v>
      </c>
      <c r="D21" s="230">
        <f>SUMIFS('調査表(全体)'!BH:BH,'調査表(全体)'!$O:$O,$A22,'調査表(全体)'!$R:$R,$B21,'調査表(全体)'!$BA:$BA,'調査表(全体)'!$A$1,'調査表(全体)'!$BD:$BD,'調査表(全体)'!$A$1)</f>
        <v>0</v>
      </c>
      <c r="E21" s="230">
        <f>SUMIFS('調査表(全体)'!BI:BI,'調査表(全体)'!$O:$O,$A22,'調査表(全体)'!$R:$R,$B21,'調査表(全体)'!$BA:$BA,'調査表(全体)'!$A$1,'調査表(全体)'!$BD:$BD,'調査表(全体)'!$A$1)</f>
        <v>0</v>
      </c>
      <c r="F21" s="230">
        <f>SUMIFS('調査表(全体)'!BJ:BJ,'調査表(全体)'!$O:$O,$A22,'調査表(全体)'!$R:$R,$B21,'調査表(全体)'!$BA:$BA,'調査表(全体)'!$A$1,'調査表(全体)'!$BD:$BD,'調査表(全体)'!$A$1)</f>
        <v>0</v>
      </c>
      <c r="G21" s="230">
        <f>SUMIFS('調査表(全体)'!BK:BK,'調査表(全体)'!$O:$O,$A22,'調査表(全体)'!$R:$R,$B21,'調査表(全体)'!$BA:$BA,'調査表(全体)'!$A$1,'調査表(全体)'!$BD:$BD,'調査表(全体)'!$A$1)</f>
        <v>0</v>
      </c>
      <c r="H21" s="230">
        <f>SUMIFS('調査表(全体)'!BL:BL,'調査表(全体)'!$O:$O,$A22,'調査表(全体)'!$R:$R,$B21,'調査表(全体)'!$BA:$BA,'調査表(全体)'!$A$1,'調査表(全体)'!$BD:$BD,'調査表(全体)'!$A$1)</f>
        <v>0</v>
      </c>
      <c r="I21" s="230">
        <f>SUMIFS('調査表(全体)'!BM:BM,'調査表(全体)'!$O:$O,$A22,'調査表(全体)'!$R:$R,$B21,'調査表(全体)'!$BA:$BA,'調査表(全体)'!$A$1,'調査表(全体)'!$BD:$BD,'調査表(全体)'!$A$1)</f>
        <v>0</v>
      </c>
      <c r="J21" s="230">
        <f>SUMIFS('調査表(全体)'!BN:BN,'調査表(全体)'!$O:$O,$A22,'調査表(全体)'!$R:$R,$B21,'調査表(全体)'!$BA:$BA,'調査表(全体)'!$A$1,'調査表(全体)'!$BD:$BD,'調査表(全体)'!$A$1)</f>
        <v>0</v>
      </c>
      <c r="K21" s="230">
        <f>SUMIFS('調査表(全体)'!BO:BO,'調査表(全体)'!$O:$O,$A22,'調査表(全体)'!$R:$R,$B21,'調査表(全体)'!$BA:$BA,'調査表(全体)'!$A$1,'調査表(全体)'!$BD:$BD,'調査表(全体)'!$A$1)</f>
        <v>0</v>
      </c>
      <c r="L21" s="231">
        <f>SUMIFS('調査表(全体)'!BP:BP,'調査表(全体)'!$O:$O,$A22,'調査表(全体)'!$R:$R,$B21,'調査表(全体)'!$BA:$BA,'調査表(全体)'!$A$1,'調査表(全体)'!$BD:$BD,'調査表(全体)'!$A$1)</f>
        <v>0</v>
      </c>
      <c r="M21" s="232">
        <f t="shared" si="0"/>
        <v>0</v>
      </c>
      <c r="N21" s="233">
        <f>SUMIFS('調査表(全体)'!$CL:$CL,'調査表(全体)'!$O:$O,$A22,'調査表(全体)'!$R:$R,$B21,'調査表(全体)'!$BA:$BA,'調査表(全体)'!$A$1,'調査表(全体)'!$BD:$BD,'調査表(全体)'!$A$1,'調査表(全体)'!$P:$P,N$6,'調査表(全体)'!$BE:$BE,10)</f>
        <v>0</v>
      </c>
      <c r="O21" s="230">
        <f>SUMIFS('調査表(全体)'!$CL:$CL,'調査表(全体)'!$O:$O,$A22,'調査表(全体)'!$R:$R,$B21,'調査表(全体)'!$BA:$BA,'調査表(全体)'!$A$1,'調査表(全体)'!$BD:$BD,'調査表(全体)'!$A$1,'調査表(全体)'!$P:$P,O$6,'調査表(全体)'!$BE:$BE,10)</f>
        <v>0</v>
      </c>
      <c r="P21" s="230">
        <f>SUMIFS('調査表(全体)'!$CL:$CL,'調査表(全体)'!$O:$O,$A22,'調査表(全体)'!$R:$R,$B21,'調査表(全体)'!$BA:$BA,'調査表(全体)'!$A$1,'調査表(全体)'!$BD:$BD,'調査表(全体)'!$A$1,'調査表(全体)'!$P:$P,P$6,'調査表(全体)'!$BE:$BE,10)</f>
        <v>0</v>
      </c>
      <c r="Q21" s="230">
        <f>SUMIFS('調査表(全体)'!$CL:$CL,'調査表(全体)'!$O:$O,$A22,'調査表(全体)'!$R:$R,$B21,'調査表(全体)'!$BA:$BA,'調査表(全体)'!$A$1,'調査表(全体)'!$BD:$BD,'調査表(全体)'!$A$1,'調査表(全体)'!$P:$P,Q$6,'調査表(全体)'!$BE:$BE,10)</f>
        <v>0</v>
      </c>
      <c r="R21" s="230">
        <f>SUMIFS('調査表(全体)'!$CL:$CL,'調査表(全体)'!$O:$O,$A22,'調査表(全体)'!$R:$R,$B21,'調査表(全体)'!$BA:$BA,'調査表(全体)'!$A$1,'調査表(全体)'!$BD:$BD,'調査表(全体)'!$A$1,'調査表(全体)'!$P:$P,R$6,'調査表(全体)'!$BE:$BE,10)</f>
        <v>0</v>
      </c>
      <c r="S21" s="230">
        <f>SUMIFS('調査表(全体)'!$CL:$CL,'調査表(全体)'!$O:$O,$A22,'調査表(全体)'!$R:$R,$B21,'調査表(全体)'!$BA:$BA,'調査表(全体)'!$A$1,'調査表(全体)'!$BD:$BD,'調査表(全体)'!$A$1,'調査表(全体)'!$P:$P,S$6,'調査表(全体)'!$BE:$BE,10)</f>
        <v>0</v>
      </c>
      <c r="T21" s="230">
        <f>SUMIFS('調査表(全体)'!$CL:$CL,'調査表(全体)'!$O:$O,$A22,'調査表(全体)'!$R:$R,$B21,'調査表(全体)'!$BA:$BA,'調査表(全体)'!$A$1,'調査表(全体)'!$BD:$BD,'調査表(全体)'!$A$1,'調査表(全体)'!$P:$P,T$6,'調査表(全体)'!$BE:$BE,10)</f>
        <v>0</v>
      </c>
      <c r="U21" s="230">
        <f>SUMIFS('調査表(全体)'!$CL:$CL,'調査表(全体)'!$O:$O,$A22,'調査表(全体)'!$R:$R,$B21,'調査表(全体)'!$BA:$BA,'調査表(全体)'!$A$1,'調査表(全体)'!$BD:$BD,'調査表(全体)'!$A$1,'調査表(全体)'!$P:$P,U$6,'調査表(全体)'!$BE:$BE,10)</f>
        <v>0</v>
      </c>
      <c r="V21" s="230">
        <f>SUMIFS('調査表(全体)'!$CL:$CL,'調査表(全体)'!$O:$O,$A22,'調査表(全体)'!$R:$R,$B21,'調査表(全体)'!$BA:$BA,'調査表(全体)'!$A$1,'調査表(全体)'!$BD:$BD,'調査表(全体)'!$A$1,'調査表(全体)'!$P:$P,V$6,'調査表(全体)'!$BE:$BE,10)</f>
        <v>0</v>
      </c>
      <c r="W21" s="230">
        <f>SUMIFS('調査表(全体)'!$CL:$CL,'調査表(全体)'!$O:$O,$A22,'調査表(全体)'!$R:$R,$B21,'調査表(全体)'!$BA:$BA,'調査表(全体)'!$A$1,'調査表(全体)'!$BD:$BD,'調査表(全体)'!$A$1,'調査表(全体)'!$P:$P,W$6,'調査表(全体)'!$BE:$BE,10)</f>
        <v>0</v>
      </c>
      <c r="X21" s="230">
        <f>SUMIFS('調査表(全体)'!$CL:$CL,'調査表(全体)'!$O:$O,$A22,'調査表(全体)'!$R:$R,$B21,'調査表(全体)'!$BA:$BA,'調査表(全体)'!$A$1,'調査表(全体)'!$BD:$BD,'調査表(全体)'!$A$1,'調査表(全体)'!$P:$P,X$6,'調査表(全体)'!$BE:$BE,10)</f>
        <v>0</v>
      </c>
      <c r="Y21" s="230">
        <f>SUMIFS('調査表(全体)'!$CL:$CL,'調査表(全体)'!$O:$O,$A22,'調査表(全体)'!$R:$R,$B21,'調査表(全体)'!$BA:$BA,'調査表(全体)'!$A$1,'調査表(全体)'!$BD:$BD,'調査表(全体)'!$A$1,'調査表(全体)'!$P:$P,Y$6,'調査表(全体)'!$BE:$BE,10)</f>
        <v>0</v>
      </c>
      <c r="Z21" s="230">
        <f>SUMIFS('調査表(全体)'!$CL:$CL,'調査表(全体)'!$O:$O,$A22,'調査表(全体)'!$R:$R,$B21,'調査表(全体)'!$BA:$BA,'調査表(全体)'!$A$1,'調査表(全体)'!$BD:$BD,'調査表(全体)'!$A$1,'調査表(全体)'!$P:$P,Z$6,'調査表(全体)'!$BE:$BE,10)</f>
        <v>0</v>
      </c>
      <c r="AA21" s="230">
        <f>SUMIFS('調査表(全体)'!$CL:$CL,'調査表(全体)'!$O:$O,$A22,'調査表(全体)'!$R:$R,$B21,'調査表(全体)'!$BA:$BA,'調査表(全体)'!$A$1,'調査表(全体)'!$BD:$BD,'調査表(全体)'!$A$1,'調査表(全体)'!$P:$P,AA$6,'調査表(全体)'!$BE:$BE,10)</f>
        <v>0</v>
      </c>
      <c r="AB21" s="230">
        <f>SUMIFS('調査表(全体)'!$CL:$CL,'調査表(全体)'!$O:$O,$A22,'調査表(全体)'!$R:$R,$B21,'調査表(全体)'!$BA:$BA,'調査表(全体)'!$A$1,'調査表(全体)'!$BD:$BD,'調査表(全体)'!$A$1,'調査表(全体)'!$P:$P,AB$6,'調査表(全体)'!$BE:$BE,10)</f>
        <v>0</v>
      </c>
      <c r="AC21" s="230">
        <f>SUMIFS('調査表(全体)'!$CL:$CL,'調査表(全体)'!$O:$O,$A22,'調査表(全体)'!$R:$R,$B21,'調査表(全体)'!$BA:$BA,'調査表(全体)'!$A$1,'調査表(全体)'!$BD:$BD,'調査表(全体)'!$A$1,'調査表(全体)'!$P:$P,AC$6,'調査表(全体)'!$BE:$BE,10)</f>
        <v>0</v>
      </c>
      <c r="AD21" s="230">
        <f>SUMIFS('調査表(全体)'!$CL:$CL,'調査表(全体)'!$O:$O,$A22,'調査表(全体)'!$R:$R,$B21,'調査表(全体)'!$BA:$BA,'調査表(全体)'!$A$1,'調査表(全体)'!$BD:$BD,'調査表(全体)'!$A$1,'調査表(全体)'!$P:$P,AD$6,'調査表(全体)'!$BE:$BE,10)</f>
        <v>0</v>
      </c>
      <c r="AE21" s="230">
        <f>SUMIFS('調査表(全体)'!$CL:$CL,'調査表(全体)'!$O:$O,$A22,'調査表(全体)'!$R:$R,$B21,'調査表(全体)'!$BA:$BA,'調査表(全体)'!$A$1,'調査表(全体)'!$BD:$BD,'調査表(全体)'!$A$1,'調査表(全体)'!$P:$P,AE$6,'調査表(全体)'!$BE:$BE,10)</f>
        <v>0</v>
      </c>
      <c r="AF21" s="230">
        <f>SUMIFS('調査表(全体)'!$CL:$CL,'調査表(全体)'!$O:$O,$A22,'調査表(全体)'!$R:$R,$B21,'調査表(全体)'!$BA:$BA,'調査表(全体)'!$A$1,'調査表(全体)'!$BD:$BD,'調査表(全体)'!$A$1,'調査表(全体)'!$P:$P,AF$6,'調査表(全体)'!$BE:$BE,10)</f>
        <v>0</v>
      </c>
      <c r="AG21" s="234">
        <f t="shared" si="1"/>
        <v>0</v>
      </c>
      <c r="AH21" s="235">
        <f>SUMIFS('調査表(全体)'!CF:CF,'調査表(全体)'!$O:$O,$A22,'調査表(全体)'!$R:$R,$B21,'調査表(全体)'!$BA:$BA,'調査表(全体)'!$A$1,'調査表(全体)'!$BD:$BD,'調査表(全体)'!$A$1,'調査表(全体)'!$BE:$BE,10)</f>
        <v>0</v>
      </c>
      <c r="AI21" s="230">
        <f>SUMIFS('調査表(全体)'!CG:CG,'調査表(全体)'!$O:$O,$A22,'調査表(全体)'!$R:$R,$B21,'調査表(全体)'!$BA:$BA,'調査表(全体)'!$A$1,'調査表(全体)'!$BD:$BD,'調査表(全体)'!$A$1,'調査表(全体)'!$BE:$BE,10)</f>
        <v>0</v>
      </c>
      <c r="AJ21" s="230">
        <f>SUMIFS('調査表(全体)'!CH:CH,'調査表(全体)'!$O:$O,$A22,'調査表(全体)'!$R:$R,$B21,'調査表(全体)'!$BA:$BA,'調査表(全体)'!$A$1,'調査表(全体)'!$BD:$BD,'調査表(全体)'!$A$1,'調査表(全体)'!$BE:$BE,10)</f>
        <v>0</v>
      </c>
      <c r="AK21" s="230">
        <f>SUMIFS('調査表(全体)'!CI:CI,'調査表(全体)'!$O:$O,$A22,'調査表(全体)'!$R:$R,$B21,'調査表(全体)'!$BA:$BA,'調査表(全体)'!$A$1,'調査表(全体)'!$BD:$BD,'調査表(全体)'!$A$1,'調査表(全体)'!$BE:$BE,10)</f>
        <v>0</v>
      </c>
      <c r="AL21" s="230">
        <f>SUMIFS('調査表(全体)'!CJ:CJ,'調査表(全体)'!$O:$O,$A22,'調査表(全体)'!$R:$R,$B21,'調査表(全体)'!$BA:$BA,'調査表(全体)'!$A$1,'調査表(全体)'!$BD:$BD,'調査表(全体)'!$A$1,'調査表(全体)'!$BE:$BE,10)</f>
        <v>0</v>
      </c>
      <c r="AM21" s="236">
        <f t="shared" si="2"/>
        <v>0</v>
      </c>
    </row>
    <row r="22" spans="1:39" x14ac:dyDescent="0.15">
      <c r="A22" s="411">
        <v>4</v>
      </c>
      <c r="B22" s="237" t="s">
        <v>85</v>
      </c>
      <c r="C22" s="238">
        <f t="shared" ref="C22:L22" si="9">SUM(C19:C21)</f>
        <v>0</v>
      </c>
      <c r="D22" s="239">
        <f t="shared" si="9"/>
        <v>0</v>
      </c>
      <c r="E22" s="239">
        <f t="shared" si="9"/>
        <v>0</v>
      </c>
      <c r="F22" s="239">
        <f t="shared" si="9"/>
        <v>0</v>
      </c>
      <c r="G22" s="239">
        <f t="shared" si="9"/>
        <v>0</v>
      </c>
      <c r="H22" s="239">
        <f t="shared" si="9"/>
        <v>0</v>
      </c>
      <c r="I22" s="239">
        <f t="shared" si="9"/>
        <v>0</v>
      </c>
      <c r="J22" s="239">
        <f t="shared" si="9"/>
        <v>0</v>
      </c>
      <c r="K22" s="239">
        <f t="shared" si="9"/>
        <v>0</v>
      </c>
      <c r="L22" s="240">
        <f t="shared" si="9"/>
        <v>0</v>
      </c>
      <c r="M22" s="232">
        <f t="shared" si="0"/>
        <v>0</v>
      </c>
      <c r="N22" s="241">
        <f t="shared" ref="N22:AF22" si="10">SUM(N19:N21)</f>
        <v>0</v>
      </c>
      <c r="O22" s="239">
        <f t="shared" si="10"/>
        <v>0</v>
      </c>
      <c r="P22" s="239">
        <f t="shared" si="10"/>
        <v>0</v>
      </c>
      <c r="Q22" s="239">
        <f t="shared" si="10"/>
        <v>0</v>
      </c>
      <c r="R22" s="239">
        <f t="shared" si="10"/>
        <v>0</v>
      </c>
      <c r="S22" s="239">
        <f t="shared" si="10"/>
        <v>0</v>
      </c>
      <c r="T22" s="239">
        <f t="shared" si="10"/>
        <v>0</v>
      </c>
      <c r="U22" s="239">
        <f t="shared" si="10"/>
        <v>0</v>
      </c>
      <c r="V22" s="239">
        <f t="shared" si="10"/>
        <v>0</v>
      </c>
      <c r="W22" s="239">
        <f t="shared" si="10"/>
        <v>0</v>
      </c>
      <c r="X22" s="239">
        <f t="shared" si="10"/>
        <v>0</v>
      </c>
      <c r="Y22" s="239">
        <f t="shared" si="10"/>
        <v>0</v>
      </c>
      <c r="Z22" s="239">
        <f t="shared" si="10"/>
        <v>0</v>
      </c>
      <c r="AA22" s="239">
        <f t="shared" si="10"/>
        <v>0</v>
      </c>
      <c r="AB22" s="239">
        <f t="shared" si="10"/>
        <v>0</v>
      </c>
      <c r="AC22" s="239">
        <f t="shared" si="10"/>
        <v>0</v>
      </c>
      <c r="AD22" s="239">
        <f t="shared" si="10"/>
        <v>0</v>
      </c>
      <c r="AE22" s="239">
        <f t="shared" si="10"/>
        <v>0</v>
      </c>
      <c r="AF22" s="239">
        <f t="shared" si="10"/>
        <v>0</v>
      </c>
      <c r="AG22" s="242">
        <f t="shared" si="1"/>
        <v>0</v>
      </c>
      <c r="AH22" s="243">
        <f>SUM(AH19:AH21)</f>
        <v>0</v>
      </c>
      <c r="AI22" s="239">
        <f>SUM(AI19:AI21)</f>
        <v>0</v>
      </c>
      <c r="AJ22" s="239">
        <f>SUM(AJ19:AJ21)</f>
        <v>0</v>
      </c>
      <c r="AK22" s="239">
        <f>SUM(AK19:AK21)</f>
        <v>0</v>
      </c>
      <c r="AL22" s="239">
        <f>SUM(AL19:AL21)</f>
        <v>0</v>
      </c>
      <c r="AM22" s="244">
        <f t="shared" si="2"/>
        <v>0</v>
      </c>
    </row>
    <row r="23" spans="1:39" ht="24" customHeight="1" x14ac:dyDescent="0.15">
      <c r="A23" s="1142">
        <f>LOOKUP(A26,会計区分コード!$B:$B,会計区分コード!$C:$C)</f>
        <v>0</v>
      </c>
      <c r="B23" s="219">
        <v>1</v>
      </c>
      <c r="C23" s="220">
        <f>SUMIFS('調査表(全体)'!BG:BG,'調査表(全体)'!$O:$O,$A26,'調査表(全体)'!$R:$R,$B23,'調査表(全体)'!$BA:$BA,'調査表(全体)'!$A$1,'調査表(全体)'!$BD:$BD,'調査表(全体)'!$A$1)</f>
        <v>0</v>
      </c>
      <c r="D23" s="221">
        <f>SUMIFS('調査表(全体)'!BH:BH,'調査表(全体)'!$O:$O,$A26,'調査表(全体)'!$R:$R,$B23,'調査表(全体)'!$BA:$BA,'調査表(全体)'!$A$1,'調査表(全体)'!$BD:$BD,'調査表(全体)'!$A$1)</f>
        <v>0</v>
      </c>
      <c r="E23" s="221">
        <f>SUMIFS('調査表(全体)'!BI:BI,'調査表(全体)'!$O:$O,$A26,'調査表(全体)'!$R:$R,$B23,'調査表(全体)'!$BA:$BA,'調査表(全体)'!$A$1,'調査表(全体)'!$BD:$BD,'調査表(全体)'!$A$1)</f>
        <v>0</v>
      </c>
      <c r="F23" s="221">
        <f>SUMIFS('調査表(全体)'!BJ:BJ,'調査表(全体)'!$O:$O,$A26,'調査表(全体)'!$R:$R,$B23,'調査表(全体)'!$BA:$BA,'調査表(全体)'!$A$1,'調査表(全体)'!$BD:$BD,'調査表(全体)'!$A$1)</f>
        <v>0</v>
      </c>
      <c r="G23" s="221">
        <f>SUMIFS('調査表(全体)'!BK:BK,'調査表(全体)'!$O:$O,$A26,'調査表(全体)'!$R:$R,$B23,'調査表(全体)'!$BA:$BA,'調査表(全体)'!$A$1,'調査表(全体)'!$BD:$BD,'調査表(全体)'!$A$1)</f>
        <v>0</v>
      </c>
      <c r="H23" s="221">
        <f>SUMIFS('調査表(全体)'!BL:BL,'調査表(全体)'!$O:$O,$A26,'調査表(全体)'!$R:$R,$B23,'調査表(全体)'!$BA:$BA,'調査表(全体)'!$A$1,'調査表(全体)'!$BD:$BD,'調査表(全体)'!$A$1)</f>
        <v>0</v>
      </c>
      <c r="I23" s="221">
        <f>SUMIFS('調査表(全体)'!BM:BM,'調査表(全体)'!$O:$O,$A26,'調査表(全体)'!$R:$R,$B23,'調査表(全体)'!$BA:$BA,'調査表(全体)'!$A$1,'調査表(全体)'!$BD:$BD,'調査表(全体)'!$A$1)</f>
        <v>0</v>
      </c>
      <c r="J23" s="221">
        <f>SUMIFS('調査表(全体)'!BN:BN,'調査表(全体)'!$O:$O,$A26,'調査表(全体)'!$R:$R,$B23,'調査表(全体)'!$BA:$BA,'調査表(全体)'!$A$1,'調査表(全体)'!$BD:$BD,'調査表(全体)'!$A$1)</f>
        <v>0</v>
      </c>
      <c r="K23" s="221">
        <f>SUMIFS('調査表(全体)'!BO:BO,'調査表(全体)'!$O:$O,$A26,'調査表(全体)'!$R:$R,$B23,'調査表(全体)'!$BA:$BA,'調査表(全体)'!$A$1,'調査表(全体)'!$BD:$BD,'調査表(全体)'!$A$1)</f>
        <v>0</v>
      </c>
      <c r="L23" s="222">
        <f>SUMIFS('調査表(全体)'!BP:BP,'調査表(全体)'!$O:$O,$A26,'調査表(全体)'!$R:$R,$B23,'調査表(全体)'!$BA:$BA,'調査表(全体)'!$A$1,'調査表(全体)'!$BD:$BD,'調査表(全体)'!$A$1)</f>
        <v>0</v>
      </c>
      <c r="M23" s="223">
        <f t="shared" si="0"/>
        <v>0</v>
      </c>
      <c r="N23" s="224">
        <f>SUMIFS('調査表(全体)'!$CL:$CL,'調査表(全体)'!$O:$O,$A26,'調査表(全体)'!$R:$R,$B23,'調査表(全体)'!$BA:$BA,'調査表(全体)'!$A$1,'調査表(全体)'!$BD:$BD,'調査表(全体)'!$A$1,'調査表(全体)'!$P:$P,N$6,'調査表(全体)'!BE:BE,10)</f>
        <v>0</v>
      </c>
      <c r="O23" s="221">
        <f>SUMIFS('調査表(全体)'!$CL:$CL,'調査表(全体)'!$O:$O,$A26,'調査表(全体)'!$R:$R,$B23,'調査表(全体)'!$BA:$BA,'調査表(全体)'!$A$1,'調査表(全体)'!$BD:$BD,'調査表(全体)'!$A$1,'調査表(全体)'!$P:$P,O$6,'調査表(全体)'!$BE:$BE,10)</f>
        <v>0</v>
      </c>
      <c r="P23" s="221">
        <f>SUMIFS('調査表(全体)'!$CL:$CL,'調査表(全体)'!$O:$O,$A26,'調査表(全体)'!$R:$R,$B23,'調査表(全体)'!$BA:$BA,'調査表(全体)'!$A$1,'調査表(全体)'!$BD:$BD,'調査表(全体)'!$A$1,'調査表(全体)'!$P:$P,P$6,'調査表(全体)'!$BE:$BE,10)</f>
        <v>0</v>
      </c>
      <c r="Q23" s="221">
        <f>SUMIFS('調査表(全体)'!$CL:$CL,'調査表(全体)'!$O:$O,$A26,'調査表(全体)'!$R:$R,$B23,'調査表(全体)'!$BA:$BA,'調査表(全体)'!$A$1,'調査表(全体)'!$BD:$BD,'調査表(全体)'!$A$1,'調査表(全体)'!$P:$P,Q$6,'調査表(全体)'!$BE:$BE,10)</f>
        <v>0</v>
      </c>
      <c r="R23" s="221">
        <f>SUMIFS('調査表(全体)'!$CL:$CL,'調査表(全体)'!$O:$O,$A26,'調査表(全体)'!$R:$R,$B23,'調査表(全体)'!$BA:$BA,'調査表(全体)'!$A$1,'調査表(全体)'!$BD:$BD,'調査表(全体)'!$A$1,'調査表(全体)'!$P:$P,R$6,'調査表(全体)'!$BE:$BE,10)</f>
        <v>0</v>
      </c>
      <c r="S23" s="221">
        <f>SUMIFS('調査表(全体)'!$CL:$CL,'調査表(全体)'!$O:$O,$A26,'調査表(全体)'!$R:$R,$B23,'調査表(全体)'!$BA:$BA,'調査表(全体)'!$A$1,'調査表(全体)'!$BD:$BD,'調査表(全体)'!$A$1,'調査表(全体)'!$P:$P,S$6,'調査表(全体)'!$BE:$BE,10)</f>
        <v>0</v>
      </c>
      <c r="T23" s="221">
        <f>SUMIFS('調査表(全体)'!$CL:$CL,'調査表(全体)'!$O:$O,$A26,'調査表(全体)'!$R:$R,$B23,'調査表(全体)'!$BA:$BA,'調査表(全体)'!$A$1,'調査表(全体)'!$BD:$BD,'調査表(全体)'!$A$1,'調査表(全体)'!$P:$P,T$6,'調査表(全体)'!$BE:$BE,10)</f>
        <v>0</v>
      </c>
      <c r="U23" s="221">
        <f>SUMIFS('調査表(全体)'!$CL:$CL,'調査表(全体)'!$O:$O,$A26,'調査表(全体)'!$R:$R,$B23,'調査表(全体)'!$BA:$BA,'調査表(全体)'!$A$1,'調査表(全体)'!$BD:$BD,'調査表(全体)'!$A$1,'調査表(全体)'!$P:$P,U$6,'調査表(全体)'!$BE:$BE,10)</f>
        <v>0</v>
      </c>
      <c r="V23" s="221">
        <f>SUMIFS('調査表(全体)'!$CL:$CL,'調査表(全体)'!$O:$O,$A26,'調査表(全体)'!$R:$R,$B23,'調査表(全体)'!$BA:$BA,'調査表(全体)'!$A$1,'調査表(全体)'!$BD:$BD,'調査表(全体)'!$A$1,'調査表(全体)'!$P:$P,V$6,'調査表(全体)'!$BE:$BE,10)</f>
        <v>0</v>
      </c>
      <c r="W23" s="221">
        <f>SUMIFS('調査表(全体)'!$CL:$CL,'調査表(全体)'!$O:$O,$A26,'調査表(全体)'!$R:$R,$B23,'調査表(全体)'!$BA:$BA,'調査表(全体)'!$A$1,'調査表(全体)'!$BD:$BD,'調査表(全体)'!$A$1,'調査表(全体)'!$P:$P,W$6,'調査表(全体)'!$BE:$BE,10)</f>
        <v>0</v>
      </c>
      <c r="X23" s="221">
        <f>SUMIFS('調査表(全体)'!$CL:$CL,'調査表(全体)'!$O:$O,$A26,'調査表(全体)'!$R:$R,$B23,'調査表(全体)'!$BA:$BA,'調査表(全体)'!$A$1,'調査表(全体)'!$BD:$BD,'調査表(全体)'!$A$1,'調査表(全体)'!$P:$P,X$6,'調査表(全体)'!$BE:$BE,10)</f>
        <v>0</v>
      </c>
      <c r="Y23" s="221">
        <f>SUMIFS('調査表(全体)'!$CL:$CL,'調査表(全体)'!$O:$O,$A26,'調査表(全体)'!$R:$R,$B23,'調査表(全体)'!$BA:$BA,'調査表(全体)'!$A$1,'調査表(全体)'!$BD:$BD,'調査表(全体)'!$A$1,'調査表(全体)'!$P:$P,Y$6,'調査表(全体)'!$BE:$BE,10)</f>
        <v>0</v>
      </c>
      <c r="Z23" s="221">
        <f>SUMIFS('調査表(全体)'!$CL:$CL,'調査表(全体)'!$O:$O,$A26,'調査表(全体)'!$R:$R,$B23,'調査表(全体)'!$BA:$BA,'調査表(全体)'!$A$1,'調査表(全体)'!$BD:$BD,'調査表(全体)'!$A$1,'調査表(全体)'!$P:$P,Z$6,'調査表(全体)'!$BE:$BE,10)</f>
        <v>0</v>
      </c>
      <c r="AA23" s="221">
        <f>SUMIFS('調査表(全体)'!$CL:$CL,'調査表(全体)'!$O:$O,$A26,'調査表(全体)'!$R:$R,$B23,'調査表(全体)'!$BA:$BA,'調査表(全体)'!$A$1,'調査表(全体)'!$BD:$BD,'調査表(全体)'!$A$1,'調査表(全体)'!$P:$P,AA$6,'調査表(全体)'!$BE:$BE,10)</f>
        <v>0</v>
      </c>
      <c r="AB23" s="221">
        <f>SUMIFS('調査表(全体)'!$CL:$CL,'調査表(全体)'!$O:$O,$A26,'調査表(全体)'!$R:$R,$B23,'調査表(全体)'!$BA:$BA,'調査表(全体)'!$A$1,'調査表(全体)'!$BD:$BD,'調査表(全体)'!$A$1,'調査表(全体)'!$P:$P,AB$6,'調査表(全体)'!$BE:$BE,10)</f>
        <v>0</v>
      </c>
      <c r="AC23" s="221">
        <f>SUMIFS('調査表(全体)'!$CL:$CL,'調査表(全体)'!$O:$O,$A26,'調査表(全体)'!$R:$R,$B23,'調査表(全体)'!$BA:$BA,'調査表(全体)'!$A$1,'調査表(全体)'!$BD:$BD,'調査表(全体)'!$A$1,'調査表(全体)'!$P:$P,AC$6,'調査表(全体)'!$BE:$BE,10)</f>
        <v>0</v>
      </c>
      <c r="AD23" s="221">
        <f>SUMIFS('調査表(全体)'!$CL:$CL,'調査表(全体)'!$O:$O,$A26,'調査表(全体)'!$R:$R,$B23,'調査表(全体)'!$BA:$BA,'調査表(全体)'!$A$1,'調査表(全体)'!$BD:$BD,'調査表(全体)'!$A$1,'調査表(全体)'!$P:$P,AD$6,'調査表(全体)'!$BE:$BE,10)</f>
        <v>0</v>
      </c>
      <c r="AE23" s="221">
        <f>SUMIFS('調査表(全体)'!$CL:$CL,'調査表(全体)'!$O:$O,$A26,'調査表(全体)'!$R:$R,$B23,'調査表(全体)'!$BA:$BA,'調査表(全体)'!$A$1,'調査表(全体)'!$BD:$BD,'調査表(全体)'!$A$1,'調査表(全体)'!$P:$P,AE$6,'調査表(全体)'!$BE:$BE,10)</f>
        <v>0</v>
      </c>
      <c r="AF23" s="221">
        <f>SUMIFS('調査表(全体)'!$CL:$CL,'調査表(全体)'!$O:$O,$A26,'調査表(全体)'!$R:$R,$B23,'調査表(全体)'!$BA:$BA,'調査表(全体)'!$A$1,'調査表(全体)'!$BD:$BD,'調査表(全体)'!$A$1,'調査表(全体)'!$P:$P,AF$6,'調査表(全体)'!$BE:$BE,10)</f>
        <v>0</v>
      </c>
      <c r="AG23" s="225">
        <f t="shared" si="1"/>
        <v>0</v>
      </c>
      <c r="AH23" s="226">
        <f>SUMIFS('調査表(全体)'!CF:CF,'調査表(全体)'!$O:$O,$A26,'調査表(全体)'!$R:$R,$B23,'調査表(全体)'!$BA:$BA,'調査表(全体)'!$A$1,'調査表(全体)'!$BD:$BD,'調査表(全体)'!$A$1,'調査表(全体)'!$BE:$BE,10)</f>
        <v>0</v>
      </c>
      <c r="AI23" s="221">
        <f>SUMIFS('調査表(全体)'!CG:CG,'調査表(全体)'!$O:$O,$A26,'調査表(全体)'!$R:$R,$B23,'調査表(全体)'!$BA:$BA,'調査表(全体)'!$A$1,'調査表(全体)'!$BD:$BD,'調査表(全体)'!$A$1,'調査表(全体)'!$BE:$BE,10)</f>
        <v>0</v>
      </c>
      <c r="AJ23" s="221">
        <f>SUMIFS('調査表(全体)'!CH:CH,'調査表(全体)'!$O:$O,$A26,'調査表(全体)'!$R:$R,$B23,'調査表(全体)'!$BA:$BA,'調査表(全体)'!$A$1,'調査表(全体)'!$BD:$BD,'調査表(全体)'!$A$1,'調査表(全体)'!$BE:$BE,10)</f>
        <v>0</v>
      </c>
      <c r="AK23" s="221">
        <f>SUMIFS('調査表(全体)'!CI:CI,'調査表(全体)'!$O:$O,$A26,'調査表(全体)'!$R:$R,$B23,'調査表(全体)'!$BA:$BA,'調査表(全体)'!$A$1,'調査表(全体)'!$BD:$BD,'調査表(全体)'!$A$1,'調査表(全体)'!$BE:$BE,10)</f>
        <v>0</v>
      </c>
      <c r="AL23" s="221">
        <f>SUMIFS('調査表(全体)'!CJ:CJ,'調査表(全体)'!$O:$O,$A26,'調査表(全体)'!$R:$R,$B23,'調査表(全体)'!$BA:$BA,'調査表(全体)'!$A$1,'調査表(全体)'!$BD:$BD,'調査表(全体)'!$A$1,'調査表(全体)'!$BE:$BE,10)</f>
        <v>0</v>
      </c>
      <c r="AM23" s="227">
        <f t="shared" si="2"/>
        <v>0</v>
      </c>
    </row>
    <row r="24" spans="1:39" x14ac:dyDescent="0.15">
      <c r="A24" s="1143"/>
      <c r="B24" s="228">
        <v>2</v>
      </c>
      <c r="C24" s="229">
        <f>SUMIFS('調査表(全体)'!BG:BG,'調査表(全体)'!$O:$O,$A26,'調査表(全体)'!$R:$R,$B24,'調査表(全体)'!$BA:$BA,'調査表(全体)'!$A$1,'調査表(全体)'!$BD:$BD,'調査表(全体)'!$A$1)</f>
        <v>0</v>
      </c>
      <c r="D24" s="230">
        <f>SUMIFS('調査表(全体)'!BH:BH,'調査表(全体)'!$O:$O,$A26,'調査表(全体)'!$R:$R,$B24,'調査表(全体)'!$BA:$BA,'調査表(全体)'!$A$1,'調査表(全体)'!$BD:$BD,'調査表(全体)'!$A$1)</f>
        <v>0</v>
      </c>
      <c r="E24" s="230">
        <f>SUMIFS('調査表(全体)'!BI:BI,'調査表(全体)'!$O:$O,$A26,'調査表(全体)'!$R:$R,$B24,'調査表(全体)'!$BA:$BA,'調査表(全体)'!$A$1,'調査表(全体)'!$BD:$BD,'調査表(全体)'!$A$1)</f>
        <v>0</v>
      </c>
      <c r="F24" s="230">
        <f>SUMIFS('調査表(全体)'!BJ:BJ,'調査表(全体)'!$O:$O,$A26,'調査表(全体)'!$R:$R,$B24,'調査表(全体)'!$BA:$BA,'調査表(全体)'!$A$1,'調査表(全体)'!$BD:$BD,'調査表(全体)'!$A$1)</f>
        <v>0</v>
      </c>
      <c r="G24" s="230">
        <f>SUMIFS('調査表(全体)'!BK:BK,'調査表(全体)'!$O:$O,$A26,'調査表(全体)'!$R:$R,$B24,'調査表(全体)'!$BA:$BA,'調査表(全体)'!$A$1,'調査表(全体)'!$BD:$BD,'調査表(全体)'!$A$1)</f>
        <v>0</v>
      </c>
      <c r="H24" s="230">
        <f>SUMIFS('調査表(全体)'!BL:BL,'調査表(全体)'!$O:$O,$A26,'調査表(全体)'!$R:$R,$B24,'調査表(全体)'!$BA:$BA,'調査表(全体)'!$A$1,'調査表(全体)'!$BD:$BD,'調査表(全体)'!$A$1)</f>
        <v>0</v>
      </c>
      <c r="I24" s="230">
        <f>SUMIFS('調査表(全体)'!BM:BM,'調査表(全体)'!$O:$O,$A26,'調査表(全体)'!$R:$R,$B24,'調査表(全体)'!$BA:$BA,'調査表(全体)'!$A$1,'調査表(全体)'!$BD:$BD,'調査表(全体)'!$A$1)</f>
        <v>0</v>
      </c>
      <c r="J24" s="230">
        <f>SUMIFS('調査表(全体)'!BN:BN,'調査表(全体)'!$O:$O,$A26,'調査表(全体)'!$R:$R,$B24,'調査表(全体)'!$BA:$BA,'調査表(全体)'!$A$1,'調査表(全体)'!$BD:$BD,'調査表(全体)'!$A$1)</f>
        <v>0</v>
      </c>
      <c r="K24" s="230">
        <f>SUMIFS('調査表(全体)'!BO:BO,'調査表(全体)'!$O:$O,$A26,'調査表(全体)'!$R:$R,$B24,'調査表(全体)'!$BA:$BA,'調査表(全体)'!$A$1,'調査表(全体)'!$BD:$BD,'調査表(全体)'!$A$1)</f>
        <v>0</v>
      </c>
      <c r="L24" s="231">
        <f>SUMIFS('調査表(全体)'!BP:BP,'調査表(全体)'!$O:$O,$A26,'調査表(全体)'!$R:$R,$B24,'調査表(全体)'!$BA:$BA,'調査表(全体)'!$A$1,'調査表(全体)'!$BD:$BD,'調査表(全体)'!$A$1)</f>
        <v>0</v>
      </c>
      <c r="M24" s="232">
        <f t="shared" si="0"/>
        <v>0</v>
      </c>
      <c r="N24" s="233">
        <f>SUMIFS('調査表(全体)'!$CL:$CL,'調査表(全体)'!$O:$O,$A26,'調査表(全体)'!$R:$R,$B24,'調査表(全体)'!$BA:$BA,'調査表(全体)'!$A$1,'調査表(全体)'!$BD:$BD,'調査表(全体)'!$A$1,'調査表(全体)'!$P:$P,N$6,'調査表(全体)'!$BE:$BE,10)</f>
        <v>0</v>
      </c>
      <c r="O24" s="230">
        <f>SUMIFS('調査表(全体)'!$CL:$CL,'調査表(全体)'!$O:$O,$A26,'調査表(全体)'!$R:$R,$B24,'調査表(全体)'!$BA:$BA,'調査表(全体)'!$A$1,'調査表(全体)'!$BD:$BD,'調査表(全体)'!$A$1,'調査表(全体)'!$P:$P,O$6,'調査表(全体)'!$BE:$BE,10)</f>
        <v>0</v>
      </c>
      <c r="P24" s="230">
        <f>SUMIFS('調査表(全体)'!$CL:$CL,'調査表(全体)'!$O:$O,$A26,'調査表(全体)'!$R:$R,$B24,'調査表(全体)'!$BA:$BA,'調査表(全体)'!$A$1,'調査表(全体)'!$BD:$BD,'調査表(全体)'!$A$1,'調査表(全体)'!$P:$P,P$6,'調査表(全体)'!$BE:$BE,10)</f>
        <v>0</v>
      </c>
      <c r="Q24" s="230">
        <f>SUMIFS('調査表(全体)'!$CL:$CL,'調査表(全体)'!$O:$O,$A26,'調査表(全体)'!$R:$R,$B24,'調査表(全体)'!$BA:$BA,'調査表(全体)'!$A$1,'調査表(全体)'!$BD:$BD,'調査表(全体)'!$A$1,'調査表(全体)'!$P:$P,Q$6,'調査表(全体)'!$BE:$BE,10)</f>
        <v>0</v>
      </c>
      <c r="R24" s="230">
        <f>SUMIFS('調査表(全体)'!$CL:$CL,'調査表(全体)'!$O:$O,$A26,'調査表(全体)'!$R:$R,$B24,'調査表(全体)'!$BA:$BA,'調査表(全体)'!$A$1,'調査表(全体)'!$BD:$BD,'調査表(全体)'!$A$1,'調査表(全体)'!$P:$P,R$6,'調査表(全体)'!$BE:$BE,10)</f>
        <v>0</v>
      </c>
      <c r="S24" s="230">
        <f>SUMIFS('調査表(全体)'!$CL:$CL,'調査表(全体)'!$O:$O,$A26,'調査表(全体)'!$R:$R,$B24,'調査表(全体)'!$BA:$BA,'調査表(全体)'!$A$1,'調査表(全体)'!$BD:$BD,'調査表(全体)'!$A$1,'調査表(全体)'!$P:$P,S$6,'調査表(全体)'!$BE:$BE,10)</f>
        <v>0</v>
      </c>
      <c r="T24" s="230">
        <f>SUMIFS('調査表(全体)'!$CL:$CL,'調査表(全体)'!$O:$O,$A26,'調査表(全体)'!$R:$R,$B24,'調査表(全体)'!$BA:$BA,'調査表(全体)'!$A$1,'調査表(全体)'!$BD:$BD,'調査表(全体)'!$A$1,'調査表(全体)'!$P:$P,T$6,'調査表(全体)'!$BE:$BE,10)</f>
        <v>0</v>
      </c>
      <c r="U24" s="230">
        <f>SUMIFS('調査表(全体)'!$CL:$CL,'調査表(全体)'!$O:$O,$A26,'調査表(全体)'!$R:$R,$B24,'調査表(全体)'!$BA:$BA,'調査表(全体)'!$A$1,'調査表(全体)'!$BD:$BD,'調査表(全体)'!$A$1,'調査表(全体)'!$P:$P,U$6,'調査表(全体)'!$BE:$BE,10)</f>
        <v>0</v>
      </c>
      <c r="V24" s="230">
        <f>SUMIFS('調査表(全体)'!$CL:$CL,'調査表(全体)'!$O:$O,$A26,'調査表(全体)'!$R:$R,$B24,'調査表(全体)'!$BA:$BA,'調査表(全体)'!$A$1,'調査表(全体)'!$BD:$BD,'調査表(全体)'!$A$1,'調査表(全体)'!$P:$P,V$6,'調査表(全体)'!$BE:$BE,10)</f>
        <v>0</v>
      </c>
      <c r="W24" s="230">
        <f>SUMIFS('調査表(全体)'!$CL:$CL,'調査表(全体)'!$O:$O,$A26,'調査表(全体)'!$R:$R,$B24,'調査表(全体)'!$BA:$BA,'調査表(全体)'!$A$1,'調査表(全体)'!$BD:$BD,'調査表(全体)'!$A$1,'調査表(全体)'!$P:$P,W$6,'調査表(全体)'!$BE:$BE,10)</f>
        <v>0</v>
      </c>
      <c r="X24" s="230">
        <f>SUMIFS('調査表(全体)'!$CL:$CL,'調査表(全体)'!$O:$O,$A26,'調査表(全体)'!$R:$R,$B24,'調査表(全体)'!$BA:$BA,'調査表(全体)'!$A$1,'調査表(全体)'!$BD:$BD,'調査表(全体)'!$A$1,'調査表(全体)'!$P:$P,X$6,'調査表(全体)'!$BE:$BE,10)</f>
        <v>0</v>
      </c>
      <c r="Y24" s="230">
        <f>SUMIFS('調査表(全体)'!$CL:$CL,'調査表(全体)'!$O:$O,$A26,'調査表(全体)'!$R:$R,$B24,'調査表(全体)'!$BA:$BA,'調査表(全体)'!$A$1,'調査表(全体)'!$BD:$BD,'調査表(全体)'!$A$1,'調査表(全体)'!$P:$P,Y$6,'調査表(全体)'!$BE:$BE,10)</f>
        <v>0</v>
      </c>
      <c r="Z24" s="230">
        <f>SUMIFS('調査表(全体)'!$CL:$CL,'調査表(全体)'!$O:$O,$A26,'調査表(全体)'!$R:$R,$B24,'調査表(全体)'!$BA:$BA,'調査表(全体)'!$A$1,'調査表(全体)'!$BD:$BD,'調査表(全体)'!$A$1,'調査表(全体)'!$P:$P,Z$6,'調査表(全体)'!$BE:$BE,10)</f>
        <v>0</v>
      </c>
      <c r="AA24" s="230">
        <f>SUMIFS('調査表(全体)'!$CL:$CL,'調査表(全体)'!$O:$O,$A26,'調査表(全体)'!$R:$R,$B24,'調査表(全体)'!$BA:$BA,'調査表(全体)'!$A$1,'調査表(全体)'!$BD:$BD,'調査表(全体)'!$A$1,'調査表(全体)'!$P:$P,AA$6,'調査表(全体)'!$BE:$BE,10)</f>
        <v>0</v>
      </c>
      <c r="AB24" s="230">
        <f>SUMIFS('調査表(全体)'!$CL:$CL,'調査表(全体)'!$O:$O,$A26,'調査表(全体)'!$R:$R,$B24,'調査表(全体)'!$BA:$BA,'調査表(全体)'!$A$1,'調査表(全体)'!$BD:$BD,'調査表(全体)'!$A$1,'調査表(全体)'!$P:$P,AB$6,'調査表(全体)'!$BE:$BE,10)</f>
        <v>0</v>
      </c>
      <c r="AC24" s="230">
        <f>SUMIFS('調査表(全体)'!$CL:$CL,'調査表(全体)'!$O:$O,$A26,'調査表(全体)'!$R:$R,$B24,'調査表(全体)'!$BA:$BA,'調査表(全体)'!$A$1,'調査表(全体)'!$BD:$BD,'調査表(全体)'!$A$1,'調査表(全体)'!$P:$P,AC$6,'調査表(全体)'!$BE:$BE,10)</f>
        <v>0</v>
      </c>
      <c r="AD24" s="230">
        <f>SUMIFS('調査表(全体)'!$CL:$CL,'調査表(全体)'!$O:$O,$A26,'調査表(全体)'!$R:$R,$B24,'調査表(全体)'!$BA:$BA,'調査表(全体)'!$A$1,'調査表(全体)'!$BD:$BD,'調査表(全体)'!$A$1,'調査表(全体)'!$P:$P,AD$6,'調査表(全体)'!$BE:$BE,10)</f>
        <v>0</v>
      </c>
      <c r="AE24" s="230">
        <f>SUMIFS('調査表(全体)'!$CL:$CL,'調査表(全体)'!$O:$O,$A26,'調査表(全体)'!$R:$R,$B24,'調査表(全体)'!$BA:$BA,'調査表(全体)'!$A$1,'調査表(全体)'!$BD:$BD,'調査表(全体)'!$A$1,'調査表(全体)'!$P:$P,AE$6,'調査表(全体)'!$BE:$BE,10)</f>
        <v>0</v>
      </c>
      <c r="AF24" s="230">
        <f>SUMIFS('調査表(全体)'!$CL:$CL,'調査表(全体)'!$O:$O,$A26,'調査表(全体)'!$R:$R,$B24,'調査表(全体)'!$BA:$BA,'調査表(全体)'!$A$1,'調査表(全体)'!$BD:$BD,'調査表(全体)'!$A$1,'調査表(全体)'!$P:$P,AF$6,'調査表(全体)'!$BE:$BE,10)</f>
        <v>0</v>
      </c>
      <c r="AG24" s="234">
        <f t="shared" si="1"/>
        <v>0</v>
      </c>
      <c r="AH24" s="235">
        <f>SUMIFS('調査表(全体)'!CF:CF,'調査表(全体)'!$O:$O,$A26,'調査表(全体)'!$R:$R,$B24,'調査表(全体)'!$BA:$BA,'調査表(全体)'!$A$1,'調査表(全体)'!$BD:$BD,'調査表(全体)'!$A$1,'調査表(全体)'!$BE:$BE,10)</f>
        <v>0</v>
      </c>
      <c r="AI24" s="230">
        <f>SUMIFS('調査表(全体)'!CG:CG,'調査表(全体)'!$O:$O,$A26,'調査表(全体)'!$R:$R,$B24,'調査表(全体)'!$BA:$BA,'調査表(全体)'!$A$1,'調査表(全体)'!$BD:$BD,'調査表(全体)'!$A$1,'調査表(全体)'!$BE:$BE,10)</f>
        <v>0</v>
      </c>
      <c r="AJ24" s="230">
        <f>SUMIFS('調査表(全体)'!CH:CH,'調査表(全体)'!$O:$O,$A26,'調査表(全体)'!$R:$R,$B24,'調査表(全体)'!$BA:$BA,'調査表(全体)'!$A$1,'調査表(全体)'!$BD:$BD,'調査表(全体)'!$A$1,'調査表(全体)'!$BE:$BE,10)</f>
        <v>0</v>
      </c>
      <c r="AK24" s="230">
        <f>SUMIFS('調査表(全体)'!CI:CI,'調査表(全体)'!$O:$O,$A26,'調査表(全体)'!$R:$R,$B24,'調査表(全体)'!$BA:$BA,'調査表(全体)'!$A$1,'調査表(全体)'!$BD:$BD,'調査表(全体)'!$A$1,'調査表(全体)'!$BE:$BE,10)</f>
        <v>0</v>
      </c>
      <c r="AL24" s="230">
        <f>SUMIFS('調査表(全体)'!CJ:CJ,'調査表(全体)'!$O:$O,$A26,'調査表(全体)'!$R:$R,$B24,'調査表(全体)'!$BA:$BA,'調査表(全体)'!$A$1,'調査表(全体)'!$BD:$BD,'調査表(全体)'!$A$1,'調査表(全体)'!$BE:$BE,10)</f>
        <v>0</v>
      </c>
      <c r="AM24" s="236">
        <f t="shared" si="2"/>
        <v>0</v>
      </c>
    </row>
    <row r="25" spans="1:39" x14ac:dyDescent="0.15">
      <c r="A25" s="1143"/>
      <c r="B25" s="228">
        <v>3</v>
      </c>
      <c r="C25" s="229">
        <f>SUMIFS('調査表(全体)'!BG:BG,'調査表(全体)'!$O:$O,$A26,'調査表(全体)'!$R:$R,$B25,'調査表(全体)'!$BA:$BA,'調査表(全体)'!$A$1,'調査表(全体)'!$BD:$BD,'調査表(全体)'!$A$1)</f>
        <v>0</v>
      </c>
      <c r="D25" s="230">
        <f>SUMIFS('調査表(全体)'!BH:BH,'調査表(全体)'!$O:$O,$A26,'調査表(全体)'!$R:$R,$B25,'調査表(全体)'!$BA:$BA,'調査表(全体)'!$A$1,'調査表(全体)'!$BD:$BD,'調査表(全体)'!$A$1)</f>
        <v>0</v>
      </c>
      <c r="E25" s="230">
        <f>SUMIFS('調査表(全体)'!BI:BI,'調査表(全体)'!$O:$O,$A26,'調査表(全体)'!$R:$R,$B25,'調査表(全体)'!$BA:$BA,'調査表(全体)'!$A$1,'調査表(全体)'!$BD:$BD,'調査表(全体)'!$A$1)</f>
        <v>0</v>
      </c>
      <c r="F25" s="230">
        <f>SUMIFS('調査表(全体)'!BJ:BJ,'調査表(全体)'!$O:$O,$A26,'調査表(全体)'!$R:$R,$B25,'調査表(全体)'!$BA:$BA,'調査表(全体)'!$A$1,'調査表(全体)'!$BD:$BD,'調査表(全体)'!$A$1)</f>
        <v>0</v>
      </c>
      <c r="G25" s="230">
        <f>SUMIFS('調査表(全体)'!BK:BK,'調査表(全体)'!$O:$O,$A26,'調査表(全体)'!$R:$R,$B25,'調査表(全体)'!$BA:$BA,'調査表(全体)'!$A$1,'調査表(全体)'!$BD:$BD,'調査表(全体)'!$A$1)</f>
        <v>0</v>
      </c>
      <c r="H25" s="230">
        <f>SUMIFS('調査表(全体)'!BL:BL,'調査表(全体)'!$O:$O,$A26,'調査表(全体)'!$R:$R,$B25,'調査表(全体)'!$BA:$BA,'調査表(全体)'!$A$1,'調査表(全体)'!$BD:$BD,'調査表(全体)'!$A$1)</f>
        <v>0</v>
      </c>
      <c r="I25" s="230">
        <f>SUMIFS('調査表(全体)'!BM:BM,'調査表(全体)'!$O:$O,$A26,'調査表(全体)'!$R:$R,$B25,'調査表(全体)'!$BA:$BA,'調査表(全体)'!$A$1,'調査表(全体)'!$BD:$BD,'調査表(全体)'!$A$1)</f>
        <v>0</v>
      </c>
      <c r="J25" s="230">
        <f>SUMIFS('調査表(全体)'!BN:BN,'調査表(全体)'!$O:$O,$A26,'調査表(全体)'!$R:$R,$B25,'調査表(全体)'!$BA:$BA,'調査表(全体)'!$A$1,'調査表(全体)'!$BD:$BD,'調査表(全体)'!$A$1)</f>
        <v>0</v>
      </c>
      <c r="K25" s="230">
        <f>SUMIFS('調査表(全体)'!BO:BO,'調査表(全体)'!$O:$O,$A26,'調査表(全体)'!$R:$R,$B25,'調査表(全体)'!$BA:$BA,'調査表(全体)'!$A$1,'調査表(全体)'!$BD:$BD,'調査表(全体)'!$A$1)</f>
        <v>0</v>
      </c>
      <c r="L25" s="231">
        <f>SUMIFS('調査表(全体)'!BP:BP,'調査表(全体)'!$O:$O,$A26,'調査表(全体)'!$R:$R,$B25,'調査表(全体)'!$BA:$BA,'調査表(全体)'!$A$1,'調査表(全体)'!$BD:$BD,'調査表(全体)'!$A$1)</f>
        <v>0</v>
      </c>
      <c r="M25" s="232">
        <f t="shared" si="0"/>
        <v>0</v>
      </c>
      <c r="N25" s="233">
        <f>SUMIFS('調査表(全体)'!$CL:$CL,'調査表(全体)'!$O:$O,$A26,'調査表(全体)'!$R:$R,$B25,'調査表(全体)'!$BA:$BA,'調査表(全体)'!$A$1,'調査表(全体)'!$BD:$BD,'調査表(全体)'!$A$1,'調査表(全体)'!$P:$P,N$6,'調査表(全体)'!$BE:$BE,10)</f>
        <v>0</v>
      </c>
      <c r="O25" s="230">
        <f>SUMIFS('調査表(全体)'!$CL:$CL,'調査表(全体)'!$O:$O,$A26,'調査表(全体)'!$R:$R,$B25,'調査表(全体)'!$BA:$BA,'調査表(全体)'!$A$1,'調査表(全体)'!$BD:$BD,'調査表(全体)'!$A$1,'調査表(全体)'!$P:$P,O$6,'調査表(全体)'!$BE:$BE,10)</f>
        <v>0</v>
      </c>
      <c r="P25" s="230">
        <f>SUMIFS('調査表(全体)'!$CL:$CL,'調査表(全体)'!$O:$O,$A26,'調査表(全体)'!$R:$R,$B25,'調査表(全体)'!$BA:$BA,'調査表(全体)'!$A$1,'調査表(全体)'!$BD:$BD,'調査表(全体)'!$A$1,'調査表(全体)'!$P:$P,P$6,'調査表(全体)'!$BE:$BE,10)</f>
        <v>0</v>
      </c>
      <c r="Q25" s="230">
        <f>SUMIFS('調査表(全体)'!$CL:$CL,'調査表(全体)'!$O:$O,$A26,'調査表(全体)'!$R:$R,$B25,'調査表(全体)'!$BA:$BA,'調査表(全体)'!$A$1,'調査表(全体)'!$BD:$BD,'調査表(全体)'!$A$1,'調査表(全体)'!$P:$P,Q$6,'調査表(全体)'!$BE:$BE,10)</f>
        <v>0</v>
      </c>
      <c r="R25" s="230">
        <f>SUMIFS('調査表(全体)'!$CL:$CL,'調査表(全体)'!$O:$O,$A26,'調査表(全体)'!$R:$R,$B25,'調査表(全体)'!$BA:$BA,'調査表(全体)'!$A$1,'調査表(全体)'!$BD:$BD,'調査表(全体)'!$A$1,'調査表(全体)'!$P:$P,R$6,'調査表(全体)'!$BE:$BE,10)</f>
        <v>0</v>
      </c>
      <c r="S25" s="230">
        <f>SUMIFS('調査表(全体)'!$CL:$CL,'調査表(全体)'!$O:$O,$A26,'調査表(全体)'!$R:$R,$B25,'調査表(全体)'!$BA:$BA,'調査表(全体)'!$A$1,'調査表(全体)'!$BD:$BD,'調査表(全体)'!$A$1,'調査表(全体)'!$P:$P,S$6,'調査表(全体)'!$BE:$BE,10)</f>
        <v>0</v>
      </c>
      <c r="T25" s="230">
        <f>SUMIFS('調査表(全体)'!$CL:$CL,'調査表(全体)'!$O:$O,$A26,'調査表(全体)'!$R:$R,$B25,'調査表(全体)'!$BA:$BA,'調査表(全体)'!$A$1,'調査表(全体)'!$BD:$BD,'調査表(全体)'!$A$1,'調査表(全体)'!$P:$P,T$6,'調査表(全体)'!$BE:$BE,10)</f>
        <v>0</v>
      </c>
      <c r="U25" s="230">
        <f>SUMIFS('調査表(全体)'!$CL:$CL,'調査表(全体)'!$O:$O,$A26,'調査表(全体)'!$R:$R,$B25,'調査表(全体)'!$BA:$BA,'調査表(全体)'!$A$1,'調査表(全体)'!$BD:$BD,'調査表(全体)'!$A$1,'調査表(全体)'!$P:$P,U$6,'調査表(全体)'!$BE:$BE,10)</f>
        <v>0</v>
      </c>
      <c r="V25" s="230">
        <f>SUMIFS('調査表(全体)'!$CL:$CL,'調査表(全体)'!$O:$O,$A26,'調査表(全体)'!$R:$R,$B25,'調査表(全体)'!$BA:$BA,'調査表(全体)'!$A$1,'調査表(全体)'!$BD:$BD,'調査表(全体)'!$A$1,'調査表(全体)'!$P:$P,V$6,'調査表(全体)'!$BE:$BE,10)</f>
        <v>0</v>
      </c>
      <c r="W25" s="230">
        <f>SUMIFS('調査表(全体)'!$CL:$CL,'調査表(全体)'!$O:$O,$A26,'調査表(全体)'!$R:$R,$B25,'調査表(全体)'!$BA:$BA,'調査表(全体)'!$A$1,'調査表(全体)'!$BD:$BD,'調査表(全体)'!$A$1,'調査表(全体)'!$P:$P,W$6,'調査表(全体)'!$BE:$BE,10)</f>
        <v>0</v>
      </c>
      <c r="X25" s="230">
        <f>SUMIFS('調査表(全体)'!$CL:$CL,'調査表(全体)'!$O:$O,$A26,'調査表(全体)'!$R:$R,$B25,'調査表(全体)'!$BA:$BA,'調査表(全体)'!$A$1,'調査表(全体)'!$BD:$BD,'調査表(全体)'!$A$1,'調査表(全体)'!$P:$P,X$6,'調査表(全体)'!$BE:$BE,10)</f>
        <v>0</v>
      </c>
      <c r="Y25" s="230">
        <f>SUMIFS('調査表(全体)'!$CL:$CL,'調査表(全体)'!$O:$O,$A26,'調査表(全体)'!$R:$R,$B25,'調査表(全体)'!$BA:$BA,'調査表(全体)'!$A$1,'調査表(全体)'!$BD:$BD,'調査表(全体)'!$A$1,'調査表(全体)'!$P:$P,Y$6,'調査表(全体)'!$BE:$BE,10)</f>
        <v>0</v>
      </c>
      <c r="Z25" s="230">
        <f>SUMIFS('調査表(全体)'!$CL:$CL,'調査表(全体)'!$O:$O,$A26,'調査表(全体)'!$R:$R,$B25,'調査表(全体)'!$BA:$BA,'調査表(全体)'!$A$1,'調査表(全体)'!$BD:$BD,'調査表(全体)'!$A$1,'調査表(全体)'!$P:$P,Z$6,'調査表(全体)'!$BE:$BE,10)</f>
        <v>0</v>
      </c>
      <c r="AA25" s="230">
        <f>SUMIFS('調査表(全体)'!$CL:$CL,'調査表(全体)'!$O:$O,$A26,'調査表(全体)'!$R:$R,$B25,'調査表(全体)'!$BA:$BA,'調査表(全体)'!$A$1,'調査表(全体)'!$BD:$BD,'調査表(全体)'!$A$1,'調査表(全体)'!$P:$P,AA$6,'調査表(全体)'!$BE:$BE,10)</f>
        <v>0</v>
      </c>
      <c r="AB25" s="230">
        <f>SUMIFS('調査表(全体)'!$CL:$CL,'調査表(全体)'!$O:$O,$A26,'調査表(全体)'!$R:$R,$B25,'調査表(全体)'!$BA:$BA,'調査表(全体)'!$A$1,'調査表(全体)'!$BD:$BD,'調査表(全体)'!$A$1,'調査表(全体)'!$P:$P,AB$6,'調査表(全体)'!$BE:$BE,10)</f>
        <v>0</v>
      </c>
      <c r="AC25" s="230">
        <f>SUMIFS('調査表(全体)'!$CL:$CL,'調査表(全体)'!$O:$O,$A26,'調査表(全体)'!$R:$R,$B25,'調査表(全体)'!$BA:$BA,'調査表(全体)'!$A$1,'調査表(全体)'!$BD:$BD,'調査表(全体)'!$A$1,'調査表(全体)'!$P:$P,AC$6,'調査表(全体)'!$BE:$BE,10)</f>
        <v>0</v>
      </c>
      <c r="AD25" s="230">
        <f>SUMIFS('調査表(全体)'!$CL:$CL,'調査表(全体)'!$O:$O,$A26,'調査表(全体)'!$R:$R,$B25,'調査表(全体)'!$BA:$BA,'調査表(全体)'!$A$1,'調査表(全体)'!$BD:$BD,'調査表(全体)'!$A$1,'調査表(全体)'!$P:$P,AD$6,'調査表(全体)'!$BE:$BE,10)</f>
        <v>0</v>
      </c>
      <c r="AE25" s="230">
        <f>SUMIFS('調査表(全体)'!$CL:$CL,'調査表(全体)'!$O:$O,$A26,'調査表(全体)'!$R:$R,$B25,'調査表(全体)'!$BA:$BA,'調査表(全体)'!$A$1,'調査表(全体)'!$BD:$BD,'調査表(全体)'!$A$1,'調査表(全体)'!$P:$P,AE$6,'調査表(全体)'!$BE:$BE,10)</f>
        <v>0</v>
      </c>
      <c r="AF25" s="230">
        <f>SUMIFS('調査表(全体)'!$CL:$CL,'調査表(全体)'!$O:$O,$A26,'調査表(全体)'!$R:$R,$B25,'調査表(全体)'!$BA:$BA,'調査表(全体)'!$A$1,'調査表(全体)'!$BD:$BD,'調査表(全体)'!$A$1,'調査表(全体)'!$P:$P,AF$6,'調査表(全体)'!$BE:$BE,10)</f>
        <v>0</v>
      </c>
      <c r="AG25" s="234">
        <f t="shared" si="1"/>
        <v>0</v>
      </c>
      <c r="AH25" s="235">
        <f>SUMIFS('調査表(全体)'!CF:CF,'調査表(全体)'!$O:$O,$A26,'調査表(全体)'!$R:$R,$B25,'調査表(全体)'!$BA:$BA,'調査表(全体)'!$A$1,'調査表(全体)'!$BD:$BD,'調査表(全体)'!$A$1,'調査表(全体)'!$BE:$BE,10)</f>
        <v>0</v>
      </c>
      <c r="AI25" s="230">
        <f>SUMIFS('調査表(全体)'!CG:CG,'調査表(全体)'!$O:$O,$A26,'調査表(全体)'!$R:$R,$B25,'調査表(全体)'!$BA:$BA,'調査表(全体)'!$A$1,'調査表(全体)'!$BD:$BD,'調査表(全体)'!$A$1,'調査表(全体)'!$BE:$BE,10)</f>
        <v>0</v>
      </c>
      <c r="AJ25" s="230">
        <f>SUMIFS('調査表(全体)'!CH:CH,'調査表(全体)'!$O:$O,$A26,'調査表(全体)'!$R:$R,$B25,'調査表(全体)'!$BA:$BA,'調査表(全体)'!$A$1,'調査表(全体)'!$BD:$BD,'調査表(全体)'!$A$1,'調査表(全体)'!$BE:$BE,10)</f>
        <v>0</v>
      </c>
      <c r="AK25" s="230">
        <f>SUMIFS('調査表(全体)'!CI:CI,'調査表(全体)'!$O:$O,$A26,'調査表(全体)'!$R:$R,$B25,'調査表(全体)'!$BA:$BA,'調査表(全体)'!$A$1,'調査表(全体)'!$BD:$BD,'調査表(全体)'!$A$1,'調査表(全体)'!$BE:$BE,10)</f>
        <v>0</v>
      </c>
      <c r="AL25" s="230">
        <f>SUMIFS('調査表(全体)'!CJ:CJ,'調査表(全体)'!$O:$O,$A26,'調査表(全体)'!$R:$R,$B25,'調査表(全体)'!$BA:$BA,'調査表(全体)'!$A$1,'調査表(全体)'!$BD:$BD,'調査表(全体)'!$A$1,'調査表(全体)'!$BE:$BE,10)</f>
        <v>0</v>
      </c>
      <c r="AM25" s="236">
        <f t="shared" si="2"/>
        <v>0</v>
      </c>
    </row>
    <row r="26" spans="1:39" x14ac:dyDescent="0.15">
      <c r="A26" s="411">
        <v>5</v>
      </c>
      <c r="B26" s="237" t="s">
        <v>85</v>
      </c>
      <c r="C26" s="238">
        <f t="shared" ref="C26:L26" si="11">SUM(C23:C25)</f>
        <v>0</v>
      </c>
      <c r="D26" s="239">
        <f t="shared" si="11"/>
        <v>0</v>
      </c>
      <c r="E26" s="239">
        <f t="shared" si="11"/>
        <v>0</v>
      </c>
      <c r="F26" s="239">
        <f t="shared" si="11"/>
        <v>0</v>
      </c>
      <c r="G26" s="239">
        <f t="shared" si="11"/>
        <v>0</v>
      </c>
      <c r="H26" s="239">
        <f t="shared" si="11"/>
        <v>0</v>
      </c>
      <c r="I26" s="239">
        <f t="shared" si="11"/>
        <v>0</v>
      </c>
      <c r="J26" s="239">
        <f t="shared" si="11"/>
        <v>0</v>
      </c>
      <c r="K26" s="239">
        <f t="shared" si="11"/>
        <v>0</v>
      </c>
      <c r="L26" s="240">
        <f t="shared" si="11"/>
        <v>0</v>
      </c>
      <c r="M26" s="232">
        <f t="shared" si="0"/>
        <v>0</v>
      </c>
      <c r="N26" s="241">
        <f t="shared" ref="N26:AF26" si="12">SUM(N23:N25)</f>
        <v>0</v>
      </c>
      <c r="O26" s="239">
        <f t="shared" si="12"/>
        <v>0</v>
      </c>
      <c r="P26" s="239">
        <f t="shared" si="12"/>
        <v>0</v>
      </c>
      <c r="Q26" s="239">
        <f t="shared" si="12"/>
        <v>0</v>
      </c>
      <c r="R26" s="239">
        <f t="shared" si="12"/>
        <v>0</v>
      </c>
      <c r="S26" s="239">
        <f t="shared" si="12"/>
        <v>0</v>
      </c>
      <c r="T26" s="239">
        <f t="shared" si="12"/>
        <v>0</v>
      </c>
      <c r="U26" s="239">
        <f t="shared" si="12"/>
        <v>0</v>
      </c>
      <c r="V26" s="239">
        <f t="shared" si="12"/>
        <v>0</v>
      </c>
      <c r="W26" s="239">
        <f t="shared" si="12"/>
        <v>0</v>
      </c>
      <c r="X26" s="239">
        <f t="shared" si="12"/>
        <v>0</v>
      </c>
      <c r="Y26" s="239">
        <f t="shared" si="12"/>
        <v>0</v>
      </c>
      <c r="Z26" s="239">
        <f t="shared" si="12"/>
        <v>0</v>
      </c>
      <c r="AA26" s="239">
        <f t="shared" si="12"/>
        <v>0</v>
      </c>
      <c r="AB26" s="239">
        <f t="shared" si="12"/>
        <v>0</v>
      </c>
      <c r="AC26" s="239">
        <f t="shared" si="12"/>
        <v>0</v>
      </c>
      <c r="AD26" s="239">
        <f t="shared" si="12"/>
        <v>0</v>
      </c>
      <c r="AE26" s="239">
        <f t="shared" si="12"/>
        <v>0</v>
      </c>
      <c r="AF26" s="239">
        <f t="shared" si="12"/>
        <v>0</v>
      </c>
      <c r="AG26" s="242">
        <f t="shared" si="1"/>
        <v>0</v>
      </c>
      <c r="AH26" s="243">
        <f>SUM(AH23:AH25)</f>
        <v>0</v>
      </c>
      <c r="AI26" s="239">
        <f>SUM(AI23:AI25)</f>
        <v>0</v>
      </c>
      <c r="AJ26" s="239">
        <f>SUM(AJ23:AJ25)</f>
        <v>0</v>
      </c>
      <c r="AK26" s="239">
        <f>SUM(AK23:AK25)</f>
        <v>0</v>
      </c>
      <c r="AL26" s="239">
        <f>SUM(AL23:AL25)</f>
        <v>0</v>
      </c>
      <c r="AM26" s="244">
        <f t="shared" si="2"/>
        <v>0</v>
      </c>
    </row>
    <row r="27" spans="1:39" ht="24" customHeight="1" x14ac:dyDescent="0.15">
      <c r="A27" s="1142">
        <f>LOOKUP(A30,会計区分コード!$B:$B,会計区分コード!$C:$C)</f>
        <v>0</v>
      </c>
      <c r="B27" s="219">
        <v>1</v>
      </c>
      <c r="C27" s="220">
        <f>SUMIFS('調査表(全体)'!BG:BG,'調査表(全体)'!$O:$O,$A30,'調査表(全体)'!$R:$R,$B27,'調査表(全体)'!$BA:$BA,'調査表(全体)'!$A$1,'調査表(全体)'!$BD:$BD,'調査表(全体)'!$A$1)</f>
        <v>0</v>
      </c>
      <c r="D27" s="221">
        <f>SUMIFS('調査表(全体)'!BH:BH,'調査表(全体)'!$O:$O,$A30,'調査表(全体)'!$R:$R,$B27,'調査表(全体)'!$BA:$BA,'調査表(全体)'!$A$1,'調査表(全体)'!$BD:$BD,'調査表(全体)'!$A$1)</f>
        <v>0</v>
      </c>
      <c r="E27" s="221">
        <f>SUMIFS('調査表(全体)'!BI:BI,'調査表(全体)'!$O:$O,$A30,'調査表(全体)'!$R:$R,$B27,'調査表(全体)'!$BA:$BA,'調査表(全体)'!$A$1,'調査表(全体)'!$BD:$BD,'調査表(全体)'!$A$1)</f>
        <v>0</v>
      </c>
      <c r="F27" s="221">
        <f>SUMIFS('調査表(全体)'!BJ:BJ,'調査表(全体)'!$O:$O,$A30,'調査表(全体)'!$R:$R,$B27,'調査表(全体)'!$BA:$BA,'調査表(全体)'!$A$1,'調査表(全体)'!$BD:$BD,'調査表(全体)'!$A$1)</f>
        <v>0</v>
      </c>
      <c r="G27" s="221">
        <f>SUMIFS('調査表(全体)'!BK:BK,'調査表(全体)'!$O:$O,$A30,'調査表(全体)'!$R:$R,$B27,'調査表(全体)'!$BA:$BA,'調査表(全体)'!$A$1,'調査表(全体)'!$BD:$BD,'調査表(全体)'!$A$1)</f>
        <v>0</v>
      </c>
      <c r="H27" s="221">
        <f>SUMIFS('調査表(全体)'!BL:BL,'調査表(全体)'!$O:$O,$A30,'調査表(全体)'!$R:$R,$B27,'調査表(全体)'!$BA:$BA,'調査表(全体)'!$A$1,'調査表(全体)'!$BD:$BD,'調査表(全体)'!$A$1)</f>
        <v>0</v>
      </c>
      <c r="I27" s="221">
        <f>SUMIFS('調査表(全体)'!BM:BM,'調査表(全体)'!$O:$O,$A30,'調査表(全体)'!$R:$R,$B27,'調査表(全体)'!$BA:$BA,'調査表(全体)'!$A$1,'調査表(全体)'!$BD:$BD,'調査表(全体)'!$A$1)</f>
        <v>0</v>
      </c>
      <c r="J27" s="221">
        <f>SUMIFS('調査表(全体)'!BN:BN,'調査表(全体)'!$O:$O,$A30,'調査表(全体)'!$R:$R,$B27,'調査表(全体)'!$BA:$BA,'調査表(全体)'!$A$1,'調査表(全体)'!$BD:$BD,'調査表(全体)'!$A$1)</f>
        <v>0</v>
      </c>
      <c r="K27" s="221">
        <f>SUMIFS('調査表(全体)'!BO:BO,'調査表(全体)'!$O:$O,$A30,'調査表(全体)'!$R:$R,$B27,'調査表(全体)'!$BA:$BA,'調査表(全体)'!$A$1,'調査表(全体)'!$BD:$BD,'調査表(全体)'!$A$1)</f>
        <v>0</v>
      </c>
      <c r="L27" s="222">
        <f>SUMIFS('調査表(全体)'!BP:BP,'調査表(全体)'!$O:$O,$A30,'調査表(全体)'!$R:$R,$B27,'調査表(全体)'!$BA:$BA,'調査表(全体)'!$A$1,'調査表(全体)'!$BD:$BD,'調査表(全体)'!$A$1)</f>
        <v>0</v>
      </c>
      <c r="M27" s="223">
        <f t="shared" si="0"/>
        <v>0</v>
      </c>
      <c r="N27" s="224">
        <f>SUMIFS('調査表(全体)'!$CL:$CL,'調査表(全体)'!$O:$O,$A30,'調査表(全体)'!$R:$R,$B27,'調査表(全体)'!$BA:$BA,'調査表(全体)'!$A$1,'調査表(全体)'!$BD:$BD,'調査表(全体)'!$A$1,'調査表(全体)'!$P:$P,N$6,'調査表(全体)'!BE:BE,10)</f>
        <v>0</v>
      </c>
      <c r="O27" s="221">
        <f>SUMIFS('調査表(全体)'!$CL:$CL,'調査表(全体)'!$O:$O,$A30,'調査表(全体)'!$R:$R,$B27,'調査表(全体)'!$BA:$BA,'調査表(全体)'!$A$1,'調査表(全体)'!$BD:$BD,'調査表(全体)'!$A$1,'調査表(全体)'!$P:$P,O$6,'調査表(全体)'!$BE:$BE,10)</f>
        <v>0</v>
      </c>
      <c r="P27" s="221">
        <f>SUMIFS('調査表(全体)'!$CL:$CL,'調査表(全体)'!$O:$O,$A30,'調査表(全体)'!$R:$R,$B27,'調査表(全体)'!$BA:$BA,'調査表(全体)'!$A$1,'調査表(全体)'!$BD:$BD,'調査表(全体)'!$A$1,'調査表(全体)'!$P:$P,P$6,'調査表(全体)'!$BE:$BE,10)</f>
        <v>0</v>
      </c>
      <c r="Q27" s="221">
        <f>SUMIFS('調査表(全体)'!$CL:$CL,'調査表(全体)'!$O:$O,$A30,'調査表(全体)'!$R:$R,$B27,'調査表(全体)'!$BA:$BA,'調査表(全体)'!$A$1,'調査表(全体)'!$BD:$BD,'調査表(全体)'!$A$1,'調査表(全体)'!$P:$P,Q$6,'調査表(全体)'!$BE:$BE,10)</f>
        <v>0</v>
      </c>
      <c r="R27" s="221">
        <f>SUMIFS('調査表(全体)'!$CL:$CL,'調査表(全体)'!$O:$O,$A30,'調査表(全体)'!$R:$R,$B27,'調査表(全体)'!$BA:$BA,'調査表(全体)'!$A$1,'調査表(全体)'!$BD:$BD,'調査表(全体)'!$A$1,'調査表(全体)'!$P:$P,R$6,'調査表(全体)'!$BE:$BE,10)</f>
        <v>0</v>
      </c>
      <c r="S27" s="221">
        <f>SUMIFS('調査表(全体)'!$CL:$CL,'調査表(全体)'!$O:$O,$A30,'調査表(全体)'!$R:$R,$B27,'調査表(全体)'!$BA:$BA,'調査表(全体)'!$A$1,'調査表(全体)'!$BD:$BD,'調査表(全体)'!$A$1,'調査表(全体)'!$P:$P,S$6,'調査表(全体)'!$BE:$BE,10)</f>
        <v>0</v>
      </c>
      <c r="T27" s="221">
        <f>SUMIFS('調査表(全体)'!$CL:$CL,'調査表(全体)'!$O:$O,$A30,'調査表(全体)'!$R:$R,$B27,'調査表(全体)'!$BA:$BA,'調査表(全体)'!$A$1,'調査表(全体)'!$BD:$BD,'調査表(全体)'!$A$1,'調査表(全体)'!$P:$P,T$6,'調査表(全体)'!$BE:$BE,10)</f>
        <v>0</v>
      </c>
      <c r="U27" s="221">
        <f>SUMIFS('調査表(全体)'!$CL:$CL,'調査表(全体)'!$O:$O,$A30,'調査表(全体)'!$R:$R,$B27,'調査表(全体)'!$BA:$BA,'調査表(全体)'!$A$1,'調査表(全体)'!$BD:$BD,'調査表(全体)'!$A$1,'調査表(全体)'!$P:$P,U$6,'調査表(全体)'!$BE:$BE,10)</f>
        <v>0</v>
      </c>
      <c r="V27" s="221">
        <f>SUMIFS('調査表(全体)'!$CL:$CL,'調査表(全体)'!$O:$O,$A30,'調査表(全体)'!$R:$R,$B27,'調査表(全体)'!$BA:$BA,'調査表(全体)'!$A$1,'調査表(全体)'!$BD:$BD,'調査表(全体)'!$A$1,'調査表(全体)'!$P:$P,V$6,'調査表(全体)'!$BE:$BE,10)</f>
        <v>0</v>
      </c>
      <c r="W27" s="221">
        <f>SUMIFS('調査表(全体)'!$CL:$CL,'調査表(全体)'!$O:$O,$A30,'調査表(全体)'!$R:$R,$B27,'調査表(全体)'!$BA:$BA,'調査表(全体)'!$A$1,'調査表(全体)'!$BD:$BD,'調査表(全体)'!$A$1,'調査表(全体)'!$P:$P,W$6,'調査表(全体)'!$BE:$BE,10)</f>
        <v>0</v>
      </c>
      <c r="X27" s="221">
        <f>SUMIFS('調査表(全体)'!$CL:$CL,'調査表(全体)'!$O:$O,$A30,'調査表(全体)'!$R:$R,$B27,'調査表(全体)'!$BA:$BA,'調査表(全体)'!$A$1,'調査表(全体)'!$BD:$BD,'調査表(全体)'!$A$1,'調査表(全体)'!$P:$P,X$6,'調査表(全体)'!$BE:$BE,10)</f>
        <v>0</v>
      </c>
      <c r="Y27" s="221">
        <f>SUMIFS('調査表(全体)'!$CL:$CL,'調査表(全体)'!$O:$O,$A30,'調査表(全体)'!$R:$R,$B27,'調査表(全体)'!$BA:$BA,'調査表(全体)'!$A$1,'調査表(全体)'!$BD:$BD,'調査表(全体)'!$A$1,'調査表(全体)'!$P:$P,Y$6,'調査表(全体)'!$BE:$BE,10)</f>
        <v>0</v>
      </c>
      <c r="Z27" s="221">
        <f>SUMIFS('調査表(全体)'!$CL:$CL,'調査表(全体)'!$O:$O,$A30,'調査表(全体)'!$R:$R,$B27,'調査表(全体)'!$BA:$BA,'調査表(全体)'!$A$1,'調査表(全体)'!$BD:$BD,'調査表(全体)'!$A$1,'調査表(全体)'!$P:$P,Z$6,'調査表(全体)'!$BE:$BE,10)</f>
        <v>0</v>
      </c>
      <c r="AA27" s="221">
        <f>SUMIFS('調査表(全体)'!$CL:$CL,'調査表(全体)'!$O:$O,$A30,'調査表(全体)'!$R:$R,$B27,'調査表(全体)'!$BA:$BA,'調査表(全体)'!$A$1,'調査表(全体)'!$BD:$BD,'調査表(全体)'!$A$1,'調査表(全体)'!$P:$P,AA$6,'調査表(全体)'!$BE:$BE,10)</f>
        <v>0</v>
      </c>
      <c r="AB27" s="221">
        <f>SUMIFS('調査表(全体)'!$CL:$CL,'調査表(全体)'!$O:$O,$A30,'調査表(全体)'!$R:$R,$B27,'調査表(全体)'!$BA:$BA,'調査表(全体)'!$A$1,'調査表(全体)'!$BD:$BD,'調査表(全体)'!$A$1,'調査表(全体)'!$P:$P,AB$6,'調査表(全体)'!$BE:$BE,10)</f>
        <v>0</v>
      </c>
      <c r="AC27" s="221">
        <f>SUMIFS('調査表(全体)'!$CL:$CL,'調査表(全体)'!$O:$O,$A30,'調査表(全体)'!$R:$R,$B27,'調査表(全体)'!$BA:$BA,'調査表(全体)'!$A$1,'調査表(全体)'!$BD:$BD,'調査表(全体)'!$A$1,'調査表(全体)'!$P:$P,AC$6,'調査表(全体)'!$BE:$BE,10)</f>
        <v>0</v>
      </c>
      <c r="AD27" s="221">
        <f>SUMIFS('調査表(全体)'!$CL:$CL,'調査表(全体)'!$O:$O,$A30,'調査表(全体)'!$R:$R,$B27,'調査表(全体)'!$BA:$BA,'調査表(全体)'!$A$1,'調査表(全体)'!$BD:$BD,'調査表(全体)'!$A$1,'調査表(全体)'!$P:$P,AD$6,'調査表(全体)'!$BE:$BE,10)</f>
        <v>0</v>
      </c>
      <c r="AE27" s="221">
        <f>SUMIFS('調査表(全体)'!$CL:$CL,'調査表(全体)'!$O:$O,$A30,'調査表(全体)'!$R:$R,$B27,'調査表(全体)'!$BA:$BA,'調査表(全体)'!$A$1,'調査表(全体)'!$BD:$BD,'調査表(全体)'!$A$1,'調査表(全体)'!$P:$P,AE$6,'調査表(全体)'!$BE:$BE,10)</f>
        <v>0</v>
      </c>
      <c r="AF27" s="221">
        <f>SUMIFS('調査表(全体)'!$CL:$CL,'調査表(全体)'!$O:$O,$A30,'調査表(全体)'!$R:$R,$B27,'調査表(全体)'!$BA:$BA,'調査表(全体)'!$A$1,'調査表(全体)'!$BD:$BD,'調査表(全体)'!$A$1,'調査表(全体)'!$P:$P,AF$6,'調査表(全体)'!$BE:$BE,10)</f>
        <v>0</v>
      </c>
      <c r="AG27" s="225">
        <f t="shared" si="1"/>
        <v>0</v>
      </c>
      <c r="AH27" s="226">
        <f>SUMIFS('調査表(全体)'!CF:CF,'調査表(全体)'!$O:$O,$A30,'調査表(全体)'!$R:$R,$B27,'調査表(全体)'!$BA:$BA,'調査表(全体)'!$A$1,'調査表(全体)'!$BD:$BD,'調査表(全体)'!$A$1,'調査表(全体)'!$BE:$BE,10)</f>
        <v>0</v>
      </c>
      <c r="AI27" s="221">
        <f>SUMIFS('調査表(全体)'!CG:CG,'調査表(全体)'!$O:$O,$A30,'調査表(全体)'!$R:$R,$B27,'調査表(全体)'!$BA:$BA,'調査表(全体)'!$A$1,'調査表(全体)'!$BD:$BD,'調査表(全体)'!$A$1,'調査表(全体)'!$BE:$BE,10)</f>
        <v>0</v>
      </c>
      <c r="AJ27" s="221">
        <f>SUMIFS('調査表(全体)'!CH:CH,'調査表(全体)'!$O:$O,$A30,'調査表(全体)'!$R:$R,$B27,'調査表(全体)'!$BA:$BA,'調査表(全体)'!$A$1,'調査表(全体)'!$BD:$BD,'調査表(全体)'!$A$1,'調査表(全体)'!$BE:$BE,10)</f>
        <v>0</v>
      </c>
      <c r="AK27" s="221">
        <f>SUMIFS('調査表(全体)'!CI:CI,'調査表(全体)'!$O:$O,$A30,'調査表(全体)'!$R:$R,$B27,'調査表(全体)'!$BA:$BA,'調査表(全体)'!$A$1,'調査表(全体)'!$BD:$BD,'調査表(全体)'!$A$1,'調査表(全体)'!$BE:$BE,10)</f>
        <v>0</v>
      </c>
      <c r="AL27" s="221">
        <f>SUMIFS('調査表(全体)'!CJ:CJ,'調査表(全体)'!$O:$O,$A30,'調査表(全体)'!$R:$R,$B27,'調査表(全体)'!$BA:$BA,'調査表(全体)'!$A$1,'調査表(全体)'!$BD:$BD,'調査表(全体)'!$A$1,'調査表(全体)'!$BE:$BE,10)</f>
        <v>0</v>
      </c>
      <c r="AM27" s="227">
        <f t="shared" si="2"/>
        <v>0</v>
      </c>
    </row>
    <row r="28" spans="1:39" x14ac:dyDescent="0.15">
      <c r="A28" s="1143"/>
      <c r="B28" s="228">
        <v>2</v>
      </c>
      <c r="C28" s="229">
        <f>SUMIFS('調査表(全体)'!BG:BG,'調査表(全体)'!$O:$O,$A30,'調査表(全体)'!$R:$R,$B28,'調査表(全体)'!$BA:$BA,'調査表(全体)'!$A$1,'調査表(全体)'!$BD:$BD,'調査表(全体)'!$A$1)</f>
        <v>0</v>
      </c>
      <c r="D28" s="230">
        <f>SUMIFS('調査表(全体)'!BH:BH,'調査表(全体)'!$O:$O,$A30,'調査表(全体)'!$R:$R,$B28,'調査表(全体)'!$BA:$BA,'調査表(全体)'!$A$1,'調査表(全体)'!$BD:$BD,'調査表(全体)'!$A$1)</f>
        <v>0</v>
      </c>
      <c r="E28" s="230">
        <f>SUMIFS('調査表(全体)'!BI:BI,'調査表(全体)'!$O:$O,$A30,'調査表(全体)'!$R:$R,$B28,'調査表(全体)'!$BA:$BA,'調査表(全体)'!$A$1,'調査表(全体)'!$BD:$BD,'調査表(全体)'!$A$1)</f>
        <v>0</v>
      </c>
      <c r="F28" s="230">
        <f>SUMIFS('調査表(全体)'!BJ:BJ,'調査表(全体)'!$O:$O,$A30,'調査表(全体)'!$R:$R,$B28,'調査表(全体)'!$BA:$BA,'調査表(全体)'!$A$1,'調査表(全体)'!$BD:$BD,'調査表(全体)'!$A$1)</f>
        <v>0</v>
      </c>
      <c r="G28" s="230">
        <f>SUMIFS('調査表(全体)'!BK:BK,'調査表(全体)'!$O:$O,$A30,'調査表(全体)'!$R:$R,$B28,'調査表(全体)'!$BA:$BA,'調査表(全体)'!$A$1,'調査表(全体)'!$BD:$BD,'調査表(全体)'!$A$1)</f>
        <v>0</v>
      </c>
      <c r="H28" s="230">
        <f>SUMIFS('調査表(全体)'!BL:BL,'調査表(全体)'!$O:$O,$A30,'調査表(全体)'!$R:$R,$B28,'調査表(全体)'!$BA:$BA,'調査表(全体)'!$A$1,'調査表(全体)'!$BD:$BD,'調査表(全体)'!$A$1)</f>
        <v>0</v>
      </c>
      <c r="I28" s="230">
        <f>SUMIFS('調査表(全体)'!BM:BM,'調査表(全体)'!$O:$O,$A30,'調査表(全体)'!$R:$R,$B28,'調査表(全体)'!$BA:$BA,'調査表(全体)'!$A$1,'調査表(全体)'!$BD:$BD,'調査表(全体)'!$A$1)</f>
        <v>0</v>
      </c>
      <c r="J28" s="230">
        <f>SUMIFS('調査表(全体)'!BN:BN,'調査表(全体)'!$O:$O,$A30,'調査表(全体)'!$R:$R,$B28,'調査表(全体)'!$BA:$BA,'調査表(全体)'!$A$1,'調査表(全体)'!$BD:$BD,'調査表(全体)'!$A$1)</f>
        <v>0</v>
      </c>
      <c r="K28" s="230">
        <f>SUMIFS('調査表(全体)'!BO:BO,'調査表(全体)'!$O:$O,$A30,'調査表(全体)'!$R:$R,$B28,'調査表(全体)'!$BA:$BA,'調査表(全体)'!$A$1,'調査表(全体)'!$BD:$BD,'調査表(全体)'!$A$1)</f>
        <v>0</v>
      </c>
      <c r="L28" s="231">
        <f>SUMIFS('調査表(全体)'!BP:BP,'調査表(全体)'!$O:$O,$A30,'調査表(全体)'!$R:$R,$B28,'調査表(全体)'!$BA:$BA,'調査表(全体)'!$A$1,'調査表(全体)'!$BD:$BD,'調査表(全体)'!$A$1)</f>
        <v>0</v>
      </c>
      <c r="M28" s="232">
        <f t="shared" si="0"/>
        <v>0</v>
      </c>
      <c r="N28" s="233">
        <f>SUMIFS('調査表(全体)'!$CL:$CL,'調査表(全体)'!$O:$O,$A30,'調査表(全体)'!$R:$R,$B28,'調査表(全体)'!$BA:$BA,'調査表(全体)'!$A$1,'調査表(全体)'!$BD:$BD,'調査表(全体)'!$A$1,'調査表(全体)'!$P:$P,N$6,'調査表(全体)'!$BE:$BE,10)</f>
        <v>0</v>
      </c>
      <c r="O28" s="230">
        <f>SUMIFS('調査表(全体)'!$CL:$CL,'調査表(全体)'!$O:$O,$A30,'調査表(全体)'!$R:$R,$B28,'調査表(全体)'!$BA:$BA,'調査表(全体)'!$A$1,'調査表(全体)'!$BD:$BD,'調査表(全体)'!$A$1,'調査表(全体)'!$P:$P,O$6,'調査表(全体)'!$BE:$BE,10)</f>
        <v>0</v>
      </c>
      <c r="P28" s="230">
        <f>SUMIFS('調査表(全体)'!$CL:$CL,'調査表(全体)'!$O:$O,$A30,'調査表(全体)'!$R:$R,$B28,'調査表(全体)'!$BA:$BA,'調査表(全体)'!$A$1,'調査表(全体)'!$BD:$BD,'調査表(全体)'!$A$1,'調査表(全体)'!$P:$P,P$6,'調査表(全体)'!$BE:$BE,10)</f>
        <v>0</v>
      </c>
      <c r="Q28" s="230">
        <f>SUMIFS('調査表(全体)'!$CL:$CL,'調査表(全体)'!$O:$O,$A30,'調査表(全体)'!$R:$R,$B28,'調査表(全体)'!$BA:$BA,'調査表(全体)'!$A$1,'調査表(全体)'!$BD:$BD,'調査表(全体)'!$A$1,'調査表(全体)'!$P:$P,Q$6,'調査表(全体)'!$BE:$BE,10)</f>
        <v>0</v>
      </c>
      <c r="R28" s="230">
        <f>SUMIFS('調査表(全体)'!$CL:$CL,'調査表(全体)'!$O:$O,$A30,'調査表(全体)'!$R:$R,$B28,'調査表(全体)'!$BA:$BA,'調査表(全体)'!$A$1,'調査表(全体)'!$BD:$BD,'調査表(全体)'!$A$1,'調査表(全体)'!$P:$P,R$6,'調査表(全体)'!$BE:$BE,10)</f>
        <v>0</v>
      </c>
      <c r="S28" s="230">
        <f>SUMIFS('調査表(全体)'!$CL:$CL,'調査表(全体)'!$O:$O,$A30,'調査表(全体)'!$R:$R,$B28,'調査表(全体)'!$BA:$BA,'調査表(全体)'!$A$1,'調査表(全体)'!$BD:$BD,'調査表(全体)'!$A$1,'調査表(全体)'!$P:$P,S$6,'調査表(全体)'!$BE:$BE,10)</f>
        <v>0</v>
      </c>
      <c r="T28" s="230">
        <f>SUMIFS('調査表(全体)'!$CL:$CL,'調査表(全体)'!$O:$O,$A30,'調査表(全体)'!$R:$R,$B28,'調査表(全体)'!$BA:$BA,'調査表(全体)'!$A$1,'調査表(全体)'!$BD:$BD,'調査表(全体)'!$A$1,'調査表(全体)'!$P:$P,T$6,'調査表(全体)'!$BE:$BE,10)</f>
        <v>0</v>
      </c>
      <c r="U28" s="230">
        <f>SUMIFS('調査表(全体)'!$CL:$CL,'調査表(全体)'!$O:$O,$A30,'調査表(全体)'!$R:$R,$B28,'調査表(全体)'!$BA:$BA,'調査表(全体)'!$A$1,'調査表(全体)'!$BD:$BD,'調査表(全体)'!$A$1,'調査表(全体)'!$P:$P,U$6,'調査表(全体)'!$BE:$BE,10)</f>
        <v>0</v>
      </c>
      <c r="V28" s="230">
        <f>SUMIFS('調査表(全体)'!$CL:$CL,'調査表(全体)'!$O:$O,$A30,'調査表(全体)'!$R:$R,$B28,'調査表(全体)'!$BA:$BA,'調査表(全体)'!$A$1,'調査表(全体)'!$BD:$BD,'調査表(全体)'!$A$1,'調査表(全体)'!$P:$P,V$6,'調査表(全体)'!$BE:$BE,10)</f>
        <v>0</v>
      </c>
      <c r="W28" s="230">
        <f>SUMIFS('調査表(全体)'!$CL:$CL,'調査表(全体)'!$O:$O,$A30,'調査表(全体)'!$R:$R,$B28,'調査表(全体)'!$BA:$BA,'調査表(全体)'!$A$1,'調査表(全体)'!$BD:$BD,'調査表(全体)'!$A$1,'調査表(全体)'!$P:$P,W$6,'調査表(全体)'!$BE:$BE,10)</f>
        <v>0</v>
      </c>
      <c r="X28" s="230">
        <f>SUMIFS('調査表(全体)'!$CL:$CL,'調査表(全体)'!$O:$O,$A30,'調査表(全体)'!$R:$R,$B28,'調査表(全体)'!$BA:$BA,'調査表(全体)'!$A$1,'調査表(全体)'!$BD:$BD,'調査表(全体)'!$A$1,'調査表(全体)'!$P:$P,X$6,'調査表(全体)'!$BE:$BE,10)</f>
        <v>0</v>
      </c>
      <c r="Y28" s="230">
        <f>SUMIFS('調査表(全体)'!$CL:$CL,'調査表(全体)'!$O:$O,$A30,'調査表(全体)'!$R:$R,$B28,'調査表(全体)'!$BA:$BA,'調査表(全体)'!$A$1,'調査表(全体)'!$BD:$BD,'調査表(全体)'!$A$1,'調査表(全体)'!$P:$P,Y$6,'調査表(全体)'!$BE:$BE,10)</f>
        <v>0</v>
      </c>
      <c r="Z28" s="230">
        <f>SUMIFS('調査表(全体)'!$CL:$CL,'調査表(全体)'!$O:$O,$A30,'調査表(全体)'!$R:$R,$B28,'調査表(全体)'!$BA:$BA,'調査表(全体)'!$A$1,'調査表(全体)'!$BD:$BD,'調査表(全体)'!$A$1,'調査表(全体)'!$P:$P,Z$6,'調査表(全体)'!$BE:$BE,10)</f>
        <v>0</v>
      </c>
      <c r="AA28" s="230">
        <f>SUMIFS('調査表(全体)'!$CL:$CL,'調査表(全体)'!$O:$O,$A30,'調査表(全体)'!$R:$R,$B28,'調査表(全体)'!$BA:$BA,'調査表(全体)'!$A$1,'調査表(全体)'!$BD:$BD,'調査表(全体)'!$A$1,'調査表(全体)'!$P:$P,AA$6,'調査表(全体)'!$BE:$BE,10)</f>
        <v>0</v>
      </c>
      <c r="AB28" s="230">
        <f>SUMIFS('調査表(全体)'!$CL:$CL,'調査表(全体)'!$O:$O,$A30,'調査表(全体)'!$R:$R,$B28,'調査表(全体)'!$BA:$BA,'調査表(全体)'!$A$1,'調査表(全体)'!$BD:$BD,'調査表(全体)'!$A$1,'調査表(全体)'!$P:$P,AB$6,'調査表(全体)'!$BE:$BE,10)</f>
        <v>0</v>
      </c>
      <c r="AC28" s="230">
        <f>SUMIFS('調査表(全体)'!$CL:$CL,'調査表(全体)'!$O:$O,$A30,'調査表(全体)'!$R:$R,$B28,'調査表(全体)'!$BA:$BA,'調査表(全体)'!$A$1,'調査表(全体)'!$BD:$BD,'調査表(全体)'!$A$1,'調査表(全体)'!$P:$P,AC$6,'調査表(全体)'!$BE:$BE,10)</f>
        <v>0</v>
      </c>
      <c r="AD28" s="230">
        <f>SUMIFS('調査表(全体)'!$CL:$CL,'調査表(全体)'!$O:$O,$A30,'調査表(全体)'!$R:$R,$B28,'調査表(全体)'!$BA:$BA,'調査表(全体)'!$A$1,'調査表(全体)'!$BD:$BD,'調査表(全体)'!$A$1,'調査表(全体)'!$P:$P,AD$6,'調査表(全体)'!$BE:$BE,10)</f>
        <v>0</v>
      </c>
      <c r="AE28" s="230">
        <f>SUMIFS('調査表(全体)'!$CL:$CL,'調査表(全体)'!$O:$O,$A30,'調査表(全体)'!$R:$R,$B28,'調査表(全体)'!$BA:$BA,'調査表(全体)'!$A$1,'調査表(全体)'!$BD:$BD,'調査表(全体)'!$A$1,'調査表(全体)'!$P:$P,AE$6,'調査表(全体)'!$BE:$BE,10)</f>
        <v>0</v>
      </c>
      <c r="AF28" s="230">
        <f>SUMIFS('調査表(全体)'!$CL:$CL,'調査表(全体)'!$O:$O,$A30,'調査表(全体)'!$R:$R,$B28,'調査表(全体)'!$BA:$BA,'調査表(全体)'!$A$1,'調査表(全体)'!$BD:$BD,'調査表(全体)'!$A$1,'調査表(全体)'!$P:$P,AF$6,'調査表(全体)'!$BE:$BE,10)</f>
        <v>0</v>
      </c>
      <c r="AG28" s="234">
        <f t="shared" si="1"/>
        <v>0</v>
      </c>
      <c r="AH28" s="235">
        <f>SUMIFS('調査表(全体)'!CF:CF,'調査表(全体)'!$O:$O,$A30,'調査表(全体)'!$R:$R,$B28,'調査表(全体)'!$BA:$BA,'調査表(全体)'!$A$1,'調査表(全体)'!$BD:$BD,'調査表(全体)'!$A$1,'調査表(全体)'!$BE:$BE,10)</f>
        <v>0</v>
      </c>
      <c r="AI28" s="230">
        <f>SUMIFS('調査表(全体)'!CG:CG,'調査表(全体)'!$O:$O,$A30,'調査表(全体)'!$R:$R,$B28,'調査表(全体)'!$BA:$BA,'調査表(全体)'!$A$1,'調査表(全体)'!$BD:$BD,'調査表(全体)'!$A$1,'調査表(全体)'!$BE:$BE,10)</f>
        <v>0</v>
      </c>
      <c r="AJ28" s="230">
        <f>SUMIFS('調査表(全体)'!CH:CH,'調査表(全体)'!$O:$O,$A30,'調査表(全体)'!$R:$R,$B28,'調査表(全体)'!$BA:$BA,'調査表(全体)'!$A$1,'調査表(全体)'!$BD:$BD,'調査表(全体)'!$A$1,'調査表(全体)'!$BE:$BE,10)</f>
        <v>0</v>
      </c>
      <c r="AK28" s="230">
        <f>SUMIFS('調査表(全体)'!CI:CI,'調査表(全体)'!$O:$O,$A30,'調査表(全体)'!$R:$R,$B28,'調査表(全体)'!$BA:$BA,'調査表(全体)'!$A$1,'調査表(全体)'!$BD:$BD,'調査表(全体)'!$A$1,'調査表(全体)'!$BE:$BE,10)</f>
        <v>0</v>
      </c>
      <c r="AL28" s="230">
        <f>SUMIFS('調査表(全体)'!CJ:CJ,'調査表(全体)'!$O:$O,$A30,'調査表(全体)'!$R:$R,$B28,'調査表(全体)'!$BA:$BA,'調査表(全体)'!$A$1,'調査表(全体)'!$BD:$BD,'調査表(全体)'!$A$1,'調査表(全体)'!$BE:$BE,10)</f>
        <v>0</v>
      </c>
      <c r="AM28" s="236">
        <f t="shared" si="2"/>
        <v>0</v>
      </c>
    </row>
    <row r="29" spans="1:39" x14ac:dyDescent="0.15">
      <c r="A29" s="1143"/>
      <c r="B29" s="228">
        <v>3</v>
      </c>
      <c r="C29" s="229">
        <f>SUMIFS('調査表(全体)'!BG:BG,'調査表(全体)'!$O:$O,$A30,'調査表(全体)'!$R:$R,$B29,'調査表(全体)'!$BA:$BA,'調査表(全体)'!$A$1,'調査表(全体)'!$BD:$BD,'調査表(全体)'!$A$1)</f>
        <v>0</v>
      </c>
      <c r="D29" s="230">
        <f>SUMIFS('調査表(全体)'!BH:BH,'調査表(全体)'!$O:$O,$A30,'調査表(全体)'!$R:$R,$B29,'調査表(全体)'!$BA:$BA,'調査表(全体)'!$A$1,'調査表(全体)'!$BD:$BD,'調査表(全体)'!$A$1)</f>
        <v>0</v>
      </c>
      <c r="E29" s="230">
        <f>SUMIFS('調査表(全体)'!BI:BI,'調査表(全体)'!$O:$O,$A30,'調査表(全体)'!$R:$R,$B29,'調査表(全体)'!$BA:$BA,'調査表(全体)'!$A$1,'調査表(全体)'!$BD:$BD,'調査表(全体)'!$A$1)</f>
        <v>0</v>
      </c>
      <c r="F29" s="230">
        <f>SUMIFS('調査表(全体)'!BJ:BJ,'調査表(全体)'!$O:$O,$A30,'調査表(全体)'!$R:$R,$B29,'調査表(全体)'!$BA:$BA,'調査表(全体)'!$A$1,'調査表(全体)'!$BD:$BD,'調査表(全体)'!$A$1)</f>
        <v>0</v>
      </c>
      <c r="G29" s="230">
        <f>SUMIFS('調査表(全体)'!BK:BK,'調査表(全体)'!$O:$O,$A30,'調査表(全体)'!$R:$R,$B29,'調査表(全体)'!$BA:$BA,'調査表(全体)'!$A$1,'調査表(全体)'!$BD:$BD,'調査表(全体)'!$A$1)</f>
        <v>0</v>
      </c>
      <c r="H29" s="230">
        <f>SUMIFS('調査表(全体)'!BL:BL,'調査表(全体)'!$O:$O,$A30,'調査表(全体)'!$R:$R,$B29,'調査表(全体)'!$BA:$BA,'調査表(全体)'!$A$1,'調査表(全体)'!$BD:$BD,'調査表(全体)'!$A$1)</f>
        <v>0</v>
      </c>
      <c r="I29" s="230">
        <f>SUMIFS('調査表(全体)'!BM:BM,'調査表(全体)'!$O:$O,$A30,'調査表(全体)'!$R:$R,$B29,'調査表(全体)'!$BA:$BA,'調査表(全体)'!$A$1,'調査表(全体)'!$BD:$BD,'調査表(全体)'!$A$1)</f>
        <v>0</v>
      </c>
      <c r="J29" s="230">
        <f>SUMIFS('調査表(全体)'!BN:BN,'調査表(全体)'!$O:$O,$A30,'調査表(全体)'!$R:$R,$B29,'調査表(全体)'!$BA:$BA,'調査表(全体)'!$A$1,'調査表(全体)'!$BD:$BD,'調査表(全体)'!$A$1)</f>
        <v>0</v>
      </c>
      <c r="K29" s="230">
        <f>SUMIFS('調査表(全体)'!BO:BO,'調査表(全体)'!$O:$O,$A30,'調査表(全体)'!$R:$R,$B29,'調査表(全体)'!$BA:$BA,'調査表(全体)'!$A$1,'調査表(全体)'!$BD:$BD,'調査表(全体)'!$A$1)</f>
        <v>0</v>
      </c>
      <c r="L29" s="231">
        <f>SUMIFS('調査表(全体)'!BP:BP,'調査表(全体)'!$O:$O,$A30,'調査表(全体)'!$R:$R,$B29,'調査表(全体)'!$BA:$BA,'調査表(全体)'!$A$1,'調査表(全体)'!$BD:$BD,'調査表(全体)'!$A$1)</f>
        <v>0</v>
      </c>
      <c r="M29" s="232">
        <f t="shared" si="0"/>
        <v>0</v>
      </c>
      <c r="N29" s="233">
        <f>SUMIFS('調査表(全体)'!$CL:$CL,'調査表(全体)'!$O:$O,$A30,'調査表(全体)'!$R:$R,$B29,'調査表(全体)'!$BA:$BA,'調査表(全体)'!$A$1,'調査表(全体)'!$BD:$BD,'調査表(全体)'!$A$1,'調査表(全体)'!$P:$P,N$6,'調査表(全体)'!$BE:$BE,10)</f>
        <v>0</v>
      </c>
      <c r="O29" s="230">
        <f>SUMIFS('調査表(全体)'!$CL:$CL,'調査表(全体)'!$O:$O,$A30,'調査表(全体)'!$R:$R,$B29,'調査表(全体)'!$BA:$BA,'調査表(全体)'!$A$1,'調査表(全体)'!$BD:$BD,'調査表(全体)'!$A$1,'調査表(全体)'!$P:$P,O$6,'調査表(全体)'!$BE:$BE,10)</f>
        <v>0</v>
      </c>
      <c r="P29" s="230">
        <f>SUMIFS('調査表(全体)'!$CL:$CL,'調査表(全体)'!$O:$O,$A30,'調査表(全体)'!$R:$R,$B29,'調査表(全体)'!$BA:$BA,'調査表(全体)'!$A$1,'調査表(全体)'!$BD:$BD,'調査表(全体)'!$A$1,'調査表(全体)'!$P:$P,P$6,'調査表(全体)'!$BE:$BE,10)</f>
        <v>0</v>
      </c>
      <c r="Q29" s="230">
        <f>SUMIFS('調査表(全体)'!$CL:$CL,'調査表(全体)'!$O:$O,$A30,'調査表(全体)'!$R:$R,$B29,'調査表(全体)'!$BA:$BA,'調査表(全体)'!$A$1,'調査表(全体)'!$BD:$BD,'調査表(全体)'!$A$1,'調査表(全体)'!$P:$P,Q$6,'調査表(全体)'!$BE:$BE,10)</f>
        <v>0</v>
      </c>
      <c r="R29" s="230">
        <f>SUMIFS('調査表(全体)'!$CL:$CL,'調査表(全体)'!$O:$O,$A30,'調査表(全体)'!$R:$R,$B29,'調査表(全体)'!$BA:$BA,'調査表(全体)'!$A$1,'調査表(全体)'!$BD:$BD,'調査表(全体)'!$A$1,'調査表(全体)'!$P:$P,R$6,'調査表(全体)'!$BE:$BE,10)</f>
        <v>0</v>
      </c>
      <c r="S29" s="230">
        <f>SUMIFS('調査表(全体)'!$CL:$CL,'調査表(全体)'!$O:$O,$A30,'調査表(全体)'!$R:$R,$B29,'調査表(全体)'!$BA:$BA,'調査表(全体)'!$A$1,'調査表(全体)'!$BD:$BD,'調査表(全体)'!$A$1,'調査表(全体)'!$P:$P,S$6,'調査表(全体)'!$BE:$BE,10)</f>
        <v>0</v>
      </c>
      <c r="T29" s="230">
        <f>SUMIFS('調査表(全体)'!$CL:$CL,'調査表(全体)'!$O:$O,$A30,'調査表(全体)'!$R:$R,$B29,'調査表(全体)'!$BA:$BA,'調査表(全体)'!$A$1,'調査表(全体)'!$BD:$BD,'調査表(全体)'!$A$1,'調査表(全体)'!$P:$P,T$6,'調査表(全体)'!$BE:$BE,10)</f>
        <v>0</v>
      </c>
      <c r="U29" s="230">
        <f>SUMIFS('調査表(全体)'!$CL:$CL,'調査表(全体)'!$O:$O,$A30,'調査表(全体)'!$R:$R,$B29,'調査表(全体)'!$BA:$BA,'調査表(全体)'!$A$1,'調査表(全体)'!$BD:$BD,'調査表(全体)'!$A$1,'調査表(全体)'!$P:$P,U$6,'調査表(全体)'!$BE:$BE,10)</f>
        <v>0</v>
      </c>
      <c r="V29" s="230">
        <f>SUMIFS('調査表(全体)'!$CL:$CL,'調査表(全体)'!$O:$O,$A30,'調査表(全体)'!$R:$R,$B29,'調査表(全体)'!$BA:$BA,'調査表(全体)'!$A$1,'調査表(全体)'!$BD:$BD,'調査表(全体)'!$A$1,'調査表(全体)'!$P:$P,V$6,'調査表(全体)'!$BE:$BE,10)</f>
        <v>0</v>
      </c>
      <c r="W29" s="230">
        <f>SUMIFS('調査表(全体)'!$CL:$CL,'調査表(全体)'!$O:$O,$A30,'調査表(全体)'!$R:$R,$B29,'調査表(全体)'!$BA:$BA,'調査表(全体)'!$A$1,'調査表(全体)'!$BD:$BD,'調査表(全体)'!$A$1,'調査表(全体)'!$P:$P,W$6,'調査表(全体)'!$BE:$BE,10)</f>
        <v>0</v>
      </c>
      <c r="X29" s="230">
        <f>SUMIFS('調査表(全体)'!$CL:$CL,'調査表(全体)'!$O:$O,$A30,'調査表(全体)'!$R:$R,$B29,'調査表(全体)'!$BA:$BA,'調査表(全体)'!$A$1,'調査表(全体)'!$BD:$BD,'調査表(全体)'!$A$1,'調査表(全体)'!$P:$P,X$6,'調査表(全体)'!$BE:$BE,10)</f>
        <v>0</v>
      </c>
      <c r="Y29" s="230">
        <f>SUMIFS('調査表(全体)'!$CL:$CL,'調査表(全体)'!$O:$O,$A30,'調査表(全体)'!$R:$R,$B29,'調査表(全体)'!$BA:$BA,'調査表(全体)'!$A$1,'調査表(全体)'!$BD:$BD,'調査表(全体)'!$A$1,'調査表(全体)'!$P:$P,Y$6,'調査表(全体)'!$BE:$BE,10)</f>
        <v>0</v>
      </c>
      <c r="Z29" s="230">
        <f>SUMIFS('調査表(全体)'!$CL:$CL,'調査表(全体)'!$O:$O,$A30,'調査表(全体)'!$R:$R,$B29,'調査表(全体)'!$BA:$BA,'調査表(全体)'!$A$1,'調査表(全体)'!$BD:$BD,'調査表(全体)'!$A$1,'調査表(全体)'!$P:$P,Z$6,'調査表(全体)'!$BE:$BE,10)</f>
        <v>0</v>
      </c>
      <c r="AA29" s="230">
        <f>SUMIFS('調査表(全体)'!$CL:$CL,'調査表(全体)'!$O:$O,$A30,'調査表(全体)'!$R:$R,$B29,'調査表(全体)'!$BA:$BA,'調査表(全体)'!$A$1,'調査表(全体)'!$BD:$BD,'調査表(全体)'!$A$1,'調査表(全体)'!$P:$P,AA$6,'調査表(全体)'!$BE:$BE,10)</f>
        <v>0</v>
      </c>
      <c r="AB29" s="230">
        <f>SUMIFS('調査表(全体)'!$CL:$CL,'調査表(全体)'!$O:$O,$A30,'調査表(全体)'!$R:$R,$B29,'調査表(全体)'!$BA:$BA,'調査表(全体)'!$A$1,'調査表(全体)'!$BD:$BD,'調査表(全体)'!$A$1,'調査表(全体)'!$P:$P,AB$6,'調査表(全体)'!$BE:$BE,10)</f>
        <v>0</v>
      </c>
      <c r="AC29" s="230">
        <f>SUMIFS('調査表(全体)'!$CL:$CL,'調査表(全体)'!$O:$O,$A30,'調査表(全体)'!$R:$R,$B29,'調査表(全体)'!$BA:$BA,'調査表(全体)'!$A$1,'調査表(全体)'!$BD:$BD,'調査表(全体)'!$A$1,'調査表(全体)'!$P:$P,AC$6,'調査表(全体)'!$BE:$BE,10)</f>
        <v>0</v>
      </c>
      <c r="AD29" s="230">
        <f>SUMIFS('調査表(全体)'!$CL:$CL,'調査表(全体)'!$O:$O,$A30,'調査表(全体)'!$R:$R,$B29,'調査表(全体)'!$BA:$BA,'調査表(全体)'!$A$1,'調査表(全体)'!$BD:$BD,'調査表(全体)'!$A$1,'調査表(全体)'!$P:$P,AD$6,'調査表(全体)'!$BE:$BE,10)</f>
        <v>0</v>
      </c>
      <c r="AE29" s="230">
        <f>SUMIFS('調査表(全体)'!$CL:$CL,'調査表(全体)'!$O:$O,$A30,'調査表(全体)'!$R:$R,$B29,'調査表(全体)'!$BA:$BA,'調査表(全体)'!$A$1,'調査表(全体)'!$BD:$BD,'調査表(全体)'!$A$1,'調査表(全体)'!$P:$P,AE$6,'調査表(全体)'!$BE:$BE,10)</f>
        <v>0</v>
      </c>
      <c r="AF29" s="230">
        <f>SUMIFS('調査表(全体)'!$CL:$CL,'調査表(全体)'!$O:$O,$A30,'調査表(全体)'!$R:$R,$B29,'調査表(全体)'!$BA:$BA,'調査表(全体)'!$A$1,'調査表(全体)'!$BD:$BD,'調査表(全体)'!$A$1,'調査表(全体)'!$P:$P,AF$6,'調査表(全体)'!$BE:$BE,10)</f>
        <v>0</v>
      </c>
      <c r="AG29" s="234">
        <f t="shared" si="1"/>
        <v>0</v>
      </c>
      <c r="AH29" s="235">
        <f>SUMIFS('調査表(全体)'!CF:CF,'調査表(全体)'!$O:$O,$A30,'調査表(全体)'!$R:$R,$B29,'調査表(全体)'!$BA:$BA,'調査表(全体)'!$A$1,'調査表(全体)'!$BD:$BD,'調査表(全体)'!$A$1,'調査表(全体)'!$BE:$BE,10)</f>
        <v>0</v>
      </c>
      <c r="AI29" s="230">
        <f>SUMIFS('調査表(全体)'!CG:CG,'調査表(全体)'!$O:$O,$A30,'調査表(全体)'!$R:$R,$B29,'調査表(全体)'!$BA:$BA,'調査表(全体)'!$A$1,'調査表(全体)'!$BD:$BD,'調査表(全体)'!$A$1,'調査表(全体)'!$BE:$BE,10)</f>
        <v>0</v>
      </c>
      <c r="AJ29" s="230">
        <f>SUMIFS('調査表(全体)'!CH:CH,'調査表(全体)'!$O:$O,$A30,'調査表(全体)'!$R:$R,$B29,'調査表(全体)'!$BA:$BA,'調査表(全体)'!$A$1,'調査表(全体)'!$BD:$BD,'調査表(全体)'!$A$1,'調査表(全体)'!$BE:$BE,10)</f>
        <v>0</v>
      </c>
      <c r="AK29" s="230">
        <f>SUMIFS('調査表(全体)'!CI:CI,'調査表(全体)'!$O:$O,$A30,'調査表(全体)'!$R:$R,$B29,'調査表(全体)'!$BA:$BA,'調査表(全体)'!$A$1,'調査表(全体)'!$BD:$BD,'調査表(全体)'!$A$1,'調査表(全体)'!$BE:$BE,10)</f>
        <v>0</v>
      </c>
      <c r="AL29" s="230">
        <f>SUMIFS('調査表(全体)'!CJ:CJ,'調査表(全体)'!$O:$O,$A30,'調査表(全体)'!$R:$R,$B29,'調査表(全体)'!$BA:$BA,'調査表(全体)'!$A$1,'調査表(全体)'!$BD:$BD,'調査表(全体)'!$A$1,'調査表(全体)'!$BE:$BE,10)</f>
        <v>0</v>
      </c>
      <c r="AM29" s="236">
        <f t="shared" si="2"/>
        <v>0</v>
      </c>
    </row>
    <row r="30" spans="1:39" x14ac:dyDescent="0.15">
      <c r="A30" s="411">
        <v>6</v>
      </c>
      <c r="B30" s="237" t="s">
        <v>85</v>
      </c>
      <c r="C30" s="238">
        <f t="shared" ref="C30:L30" si="13">SUM(C27:C29)</f>
        <v>0</v>
      </c>
      <c r="D30" s="239">
        <f t="shared" si="13"/>
        <v>0</v>
      </c>
      <c r="E30" s="239">
        <f t="shared" si="13"/>
        <v>0</v>
      </c>
      <c r="F30" s="239">
        <f t="shared" si="13"/>
        <v>0</v>
      </c>
      <c r="G30" s="239">
        <f t="shared" si="13"/>
        <v>0</v>
      </c>
      <c r="H30" s="239">
        <f t="shared" si="13"/>
        <v>0</v>
      </c>
      <c r="I30" s="239">
        <f t="shared" si="13"/>
        <v>0</v>
      </c>
      <c r="J30" s="239">
        <f t="shared" si="13"/>
        <v>0</v>
      </c>
      <c r="K30" s="239">
        <f t="shared" si="13"/>
        <v>0</v>
      </c>
      <c r="L30" s="240">
        <f t="shared" si="13"/>
        <v>0</v>
      </c>
      <c r="M30" s="232">
        <f t="shared" si="0"/>
        <v>0</v>
      </c>
      <c r="N30" s="241">
        <f t="shared" ref="N30:AF30" si="14">SUM(N27:N29)</f>
        <v>0</v>
      </c>
      <c r="O30" s="239">
        <f t="shared" si="14"/>
        <v>0</v>
      </c>
      <c r="P30" s="239">
        <f t="shared" si="14"/>
        <v>0</v>
      </c>
      <c r="Q30" s="239">
        <f t="shared" si="14"/>
        <v>0</v>
      </c>
      <c r="R30" s="239">
        <f t="shared" si="14"/>
        <v>0</v>
      </c>
      <c r="S30" s="239">
        <f t="shared" si="14"/>
        <v>0</v>
      </c>
      <c r="T30" s="239">
        <f t="shared" si="14"/>
        <v>0</v>
      </c>
      <c r="U30" s="239">
        <f t="shared" si="14"/>
        <v>0</v>
      </c>
      <c r="V30" s="239">
        <f t="shared" si="14"/>
        <v>0</v>
      </c>
      <c r="W30" s="239">
        <f t="shared" si="14"/>
        <v>0</v>
      </c>
      <c r="X30" s="239">
        <f t="shared" si="14"/>
        <v>0</v>
      </c>
      <c r="Y30" s="239">
        <f t="shared" si="14"/>
        <v>0</v>
      </c>
      <c r="Z30" s="239">
        <f t="shared" si="14"/>
        <v>0</v>
      </c>
      <c r="AA30" s="239">
        <f t="shared" si="14"/>
        <v>0</v>
      </c>
      <c r="AB30" s="239">
        <f t="shared" si="14"/>
        <v>0</v>
      </c>
      <c r="AC30" s="239">
        <f t="shared" si="14"/>
        <v>0</v>
      </c>
      <c r="AD30" s="239">
        <f t="shared" si="14"/>
        <v>0</v>
      </c>
      <c r="AE30" s="239">
        <f t="shared" si="14"/>
        <v>0</v>
      </c>
      <c r="AF30" s="239">
        <f t="shared" si="14"/>
        <v>0</v>
      </c>
      <c r="AG30" s="242">
        <f t="shared" si="1"/>
        <v>0</v>
      </c>
      <c r="AH30" s="243">
        <f>SUM(AH27:AH29)</f>
        <v>0</v>
      </c>
      <c r="AI30" s="239">
        <f>SUM(AI27:AI29)</f>
        <v>0</v>
      </c>
      <c r="AJ30" s="239">
        <f>SUM(AJ27:AJ29)</f>
        <v>0</v>
      </c>
      <c r="AK30" s="239">
        <f>SUM(AK27:AK29)</f>
        <v>0</v>
      </c>
      <c r="AL30" s="239">
        <f>SUM(AL27:AL29)</f>
        <v>0</v>
      </c>
      <c r="AM30" s="244">
        <f t="shared" si="2"/>
        <v>0</v>
      </c>
    </row>
    <row r="31" spans="1:39" ht="36" customHeight="1" x14ac:dyDescent="0.15">
      <c r="A31" s="1142">
        <f>LOOKUP(A34,会計区分コード!$B:$B,会計区分コード!$C:$C)</f>
        <v>0</v>
      </c>
      <c r="B31" s="219">
        <v>1</v>
      </c>
      <c r="C31" s="220">
        <f>SUMIFS('調査表(全体)'!BG:BG,'調査表(全体)'!$O:$O,$A34,'調査表(全体)'!$R:$R,$B31,'調査表(全体)'!$BA:$BA,'調査表(全体)'!$A$1,'調査表(全体)'!$BD:$BD,'調査表(全体)'!$A$1)</f>
        <v>0</v>
      </c>
      <c r="D31" s="221">
        <f>SUMIFS('調査表(全体)'!BH:BH,'調査表(全体)'!$O:$O,$A34,'調査表(全体)'!$R:$R,$B31,'調査表(全体)'!$BA:$BA,'調査表(全体)'!$A$1,'調査表(全体)'!$BD:$BD,'調査表(全体)'!$A$1)</f>
        <v>0</v>
      </c>
      <c r="E31" s="221">
        <f>SUMIFS('調査表(全体)'!BI:BI,'調査表(全体)'!$O:$O,$A34,'調査表(全体)'!$R:$R,$B31,'調査表(全体)'!$BA:$BA,'調査表(全体)'!$A$1,'調査表(全体)'!$BD:$BD,'調査表(全体)'!$A$1)</f>
        <v>0</v>
      </c>
      <c r="F31" s="221">
        <f>SUMIFS('調査表(全体)'!BJ:BJ,'調査表(全体)'!$O:$O,$A34,'調査表(全体)'!$R:$R,$B31,'調査表(全体)'!$BA:$BA,'調査表(全体)'!$A$1,'調査表(全体)'!$BD:$BD,'調査表(全体)'!$A$1)</f>
        <v>0</v>
      </c>
      <c r="G31" s="221">
        <f>SUMIFS('調査表(全体)'!BK:BK,'調査表(全体)'!$O:$O,$A34,'調査表(全体)'!$R:$R,$B31,'調査表(全体)'!$BA:$BA,'調査表(全体)'!$A$1,'調査表(全体)'!$BD:$BD,'調査表(全体)'!$A$1)</f>
        <v>0</v>
      </c>
      <c r="H31" s="221">
        <f>SUMIFS('調査表(全体)'!BL:BL,'調査表(全体)'!$O:$O,$A34,'調査表(全体)'!$R:$R,$B31,'調査表(全体)'!$BA:$BA,'調査表(全体)'!$A$1,'調査表(全体)'!$BD:$BD,'調査表(全体)'!$A$1)</f>
        <v>0</v>
      </c>
      <c r="I31" s="221">
        <f>SUMIFS('調査表(全体)'!BM:BM,'調査表(全体)'!$O:$O,$A34,'調査表(全体)'!$R:$R,$B31,'調査表(全体)'!$BA:$BA,'調査表(全体)'!$A$1,'調査表(全体)'!$BD:$BD,'調査表(全体)'!$A$1)</f>
        <v>0</v>
      </c>
      <c r="J31" s="221">
        <f>SUMIFS('調査表(全体)'!BN:BN,'調査表(全体)'!$O:$O,$A34,'調査表(全体)'!$R:$R,$B31,'調査表(全体)'!$BA:$BA,'調査表(全体)'!$A$1,'調査表(全体)'!$BD:$BD,'調査表(全体)'!$A$1)</f>
        <v>0</v>
      </c>
      <c r="K31" s="221">
        <f>SUMIFS('調査表(全体)'!BO:BO,'調査表(全体)'!$O:$O,$A34,'調査表(全体)'!$R:$R,$B31,'調査表(全体)'!$BA:$BA,'調査表(全体)'!$A$1,'調査表(全体)'!$BD:$BD,'調査表(全体)'!$A$1)</f>
        <v>0</v>
      </c>
      <c r="L31" s="222">
        <f>SUMIFS('調査表(全体)'!BP:BP,'調査表(全体)'!$O:$O,$A34,'調査表(全体)'!$R:$R,$B31,'調査表(全体)'!$BA:$BA,'調査表(全体)'!$A$1,'調査表(全体)'!$BD:$BD,'調査表(全体)'!$A$1)</f>
        <v>0</v>
      </c>
      <c r="M31" s="223">
        <f t="shared" si="0"/>
        <v>0</v>
      </c>
      <c r="N31" s="224">
        <f>SUMIFS('調査表(全体)'!$CL:$CL,'調査表(全体)'!$O:$O,$A34,'調査表(全体)'!$R:$R,$B31,'調査表(全体)'!$BA:$BA,'調査表(全体)'!$A$1,'調査表(全体)'!$BD:$BD,'調査表(全体)'!$A$1,'調査表(全体)'!$P:$P,N$6,'調査表(全体)'!BE:BE,10)</f>
        <v>0</v>
      </c>
      <c r="O31" s="221">
        <f>SUMIFS('調査表(全体)'!$CL:$CL,'調査表(全体)'!$O:$O,$A34,'調査表(全体)'!$R:$R,$B31,'調査表(全体)'!$BA:$BA,'調査表(全体)'!$A$1,'調査表(全体)'!$BD:$BD,'調査表(全体)'!$A$1,'調査表(全体)'!$P:$P,O$6,'調査表(全体)'!$BE:$BE,10)</f>
        <v>0</v>
      </c>
      <c r="P31" s="221">
        <f>SUMIFS('調査表(全体)'!$CL:$CL,'調査表(全体)'!$O:$O,$A34,'調査表(全体)'!$R:$R,$B31,'調査表(全体)'!$BA:$BA,'調査表(全体)'!$A$1,'調査表(全体)'!$BD:$BD,'調査表(全体)'!$A$1,'調査表(全体)'!$P:$P,P$6,'調査表(全体)'!$BE:$BE,10)</f>
        <v>0</v>
      </c>
      <c r="Q31" s="221">
        <f>SUMIFS('調査表(全体)'!$CL:$CL,'調査表(全体)'!$O:$O,$A34,'調査表(全体)'!$R:$R,$B31,'調査表(全体)'!$BA:$BA,'調査表(全体)'!$A$1,'調査表(全体)'!$BD:$BD,'調査表(全体)'!$A$1,'調査表(全体)'!$P:$P,Q$6,'調査表(全体)'!$BE:$BE,10)</f>
        <v>0</v>
      </c>
      <c r="R31" s="221">
        <f>SUMIFS('調査表(全体)'!$CL:$CL,'調査表(全体)'!$O:$O,$A34,'調査表(全体)'!$R:$R,$B31,'調査表(全体)'!$BA:$BA,'調査表(全体)'!$A$1,'調査表(全体)'!$BD:$BD,'調査表(全体)'!$A$1,'調査表(全体)'!$P:$P,R$6,'調査表(全体)'!$BE:$BE,10)</f>
        <v>0</v>
      </c>
      <c r="S31" s="221">
        <f>SUMIFS('調査表(全体)'!$CL:$CL,'調査表(全体)'!$O:$O,$A34,'調査表(全体)'!$R:$R,$B31,'調査表(全体)'!$BA:$BA,'調査表(全体)'!$A$1,'調査表(全体)'!$BD:$BD,'調査表(全体)'!$A$1,'調査表(全体)'!$P:$P,S$6,'調査表(全体)'!$BE:$BE,10)</f>
        <v>0</v>
      </c>
      <c r="T31" s="221">
        <f>SUMIFS('調査表(全体)'!$CL:$CL,'調査表(全体)'!$O:$O,$A34,'調査表(全体)'!$R:$R,$B31,'調査表(全体)'!$BA:$BA,'調査表(全体)'!$A$1,'調査表(全体)'!$BD:$BD,'調査表(全体)'!$A$1,'調査表(全体)'!$P:$P,T$6,'調査表(全体)'!$BE:$BE,10)</f>
        <v>0</v>
      </c>
      <c r="U31" s="221">
        <f>SUMIFS('調査表(全体)'!$CL:$CL,'調査表(全体)'!$O:$O,$A34,'調査表(全体)'!$R:$R,$B31,'調査表(全体)'!$BA:$BA,'調査表(全体)'!$A$1,'調査表(全体)'!$BD:$BD,'調査表(全体)'!$A$1,'調査表(全体)'!$P:$P,U$6,'調査表(全体)'!$BE:$BE,10)</f>
        <v>0</v>
      </c>
      <c r="V31" s="221">
        <f>SUMIFS('調査表(全体)'!$CL:$CL,'調査表(全体)'!$O:$O,$A34,'調査表(全体)'!$R:$R,$B31,'調査表(全体)'!$BA:$BA,'調査表(全体)'!$A$1,'調査表(全体)'!$BD:$BD,'調査表(全体)'!$A$1,'調査表(全体)'!$P:$P,V$6,'調査表(全体)'!$BE:$BE,10)</f>
        <v>0</v>
      </c>
      <c r="W31" s="221">
        <f>SUMIFS('調査表(全体)'!$CL:$CL,'調査表(全体)'!$O:$O,$A34,'調査表(全体)'!$R:$R,$B31,'調査表(全体)'!$BA:$BA,'調査表(全体)'!$A$1,'調査表(全体)'!$BD:$BD,'調査表(全体)'!$A$1,'調査表(全体)'!$P:$P,W$6,'調査表(全体)'!$BE:$BE,10)</f>
        <v>0</v>
      </c>
      <c r="X31" s="221">
        <f>SUMIFS('調査表(全体)'!$CL:$CL,'調査表(全体)'!$O:$O,$A34,'調査表(全体)'!$R:$R,$B31,'調査表(全体)'!$BA:$BA,'調査表(全体)'!$A$1,'調査表(全体)'!$BD:$BD,'調査表(全体)'!$A$1,'調査表(全体)'!$P:$P,X$6,'調査表(全体)'!$BE:$BE,10)</f>
        <v>0</v>
      </c>
      <c r="Y31" s="221">
        <f>SUMIFS('調査表(全体)'!$CL:$CL,'調査表(全体)'!$O:$O,$A34,'調査表(全体)'!$R:$R,$B31,'調査表(全体)'!$BA:$BA,'調査表(全体)'!$A$1,'調査表(全体)'!$BD:$BD,'調査表(全体)'!$A$1,'調査表(全体)'!$P:$P,Y$6,'調査表(全体)'!$BE:$BE,10)</f>
        <v>0</v>
      </c>
      <c r="Z31" s="221">
        <f>SUMIFS('調査表(全体)'!$CL:$CL,'調査表(全体)'!$O:$O,$A34,'調査表(全体)'!$R:$R,$B31,'調査表(全体)'!$BA:$BA,'調査表(全体)'!$A$1,'調査表(全体)'!$BD:$BD,'調査表(全体)'!$A$1,'調査表(全体)'!$P:$P,Z$6,'調査表(全体)'!$BE:$BE,10)</f>
        <v>0</v>
      </c>
      <c r="AA31" s="221">
        <f>SUMIFS('調査表(全体)'!$CL:$CL,'調査表(全体)'!$O:$O,$A34,'調査表(全体)'!$R:$R,$B31,'調査表(全体)'!$BA:$BA,'調査表(全体)'!$A$1,'調査表(全体)'!$BD:$BD,'調査表(全体)'!$A$1,'調査表(全体)'!$P:$P,AA$6,'調査表(全体)'!$BE:$BE,10)</f>
        <v>0</v>
      </c>
      <c r="AB31" s="221">
        <f>SUMIFS('調査表(全体)'!$CL:$CL,'調査表(全体)'!$O:$O,$A34,'調査表(全体)'!$R:$R,$B31,'調査表(全体)'!$BA:$BA,'調査表(全体)'!$A$1,'調査表(全体)'!$BD:$BD,'調査表(全体)'!$A$1,'調査表(全体)'!$P:$P,AB$6,'調査表(全体)'!$BE:$BE,10)</f>
        <v>0</v>
      </c>
      <c r="AC31" s="221">
        <f>SUMIFS('調査表(全体)'!$CL:$CL,'調査表(全体)'!$O:$O,$A34,'調査表(全体)'!$R:$R,$B31,'調査表(全体)'!$BA:$BA,'調査表(全体)'!$A$1,'調査表(全体)'!$BD:$BD,'調査表(全体)'!$A$1,'調査表(全体)'!$P:$P,AC$6,'調査表(全体)'!$BE:$BE,10)</f>
        <v>0</v>
      </c>
      <c r="AD31" s="221">
        <f>SUMIFS('調査表(全体)'!$CL:$CL,'調査表(全体)'!$O:$O,$A34,'調査表(全体)'!$R:$R,$B31,'調査表(全体)'!$BA:$BA,'調査表(全体)'!$A$1,'調査表(全体)'!$BD:$BD,'調査表(全体)'!$A$1,'調査表(全体)'!$P:$P,AD$6,'調査表(全体)'!$BE:$BE,10)</f>
        <v>0</v>
      </c>
      <c r="AE31" s="221">
        <f>SUMIFS('調査表(全体)'!$CL:$CL,'調査表(全体)'!$O:$O,$A34,'調査表(全体)'!$R:$R,$B31,'調査表(全体)'!$BA:$BA,'調査表(全体)'!$A$1,'調査表(全体)'!$BD:$BD,'調査表(全体)'!$A$1,'調査表(全体)'!$P:$P,AE$6,'調査表(全体)'!$BE:$BE,10)</f>
        <v>0</v>
      </c>
      <c r="AF31" s="221">
        <f>SUMIFS('調査表(全体)'!$CL:$CL,'調査表(全体)'!$O:$O,$A34,'調査表(全体)'!$R:$R,$B31,'調査表(全体)'!$BA:$BA,'調査表(全体)'!$A$1,'調査表(全体)'!$BD:$BD,'調査表(全体)'!$A$1,'調査表(全体)'!$P:$P,AF$6,'調査表(全体)'!$BE:$BE,10)</f>
        <v>0</v>
      </c>
      <c r="AG31" s="225">
        <f t="shared" si="1"/>
        <v>0</v>
      </c>
      <c r="AH31" s="226">
        <f>SUMIFS('調査表(全体)'!CF:CF,'調査表(全体)'!$O:$O,$A34,'調査表(全体)'!$R:$R,$B31,'調査表(全体)'!$BA:$BA,'調査表(全体)'!$A$1,'調査表(全体)'!$BD:$BD,'調査表(全体)'!$A$1,'調査表(全体)'!$BE:$BE,10)</f>
        <v>0</v>
      </c>
      <c r="AI31" s="221">
        <f>SUMIFS('調査表(全体)'!CG:CG,'調査表(全体)'!$O:$O,$A34,'調査表(全体)'!$R:$R,$B31,'調査表(全体)'!$BA:$BA,'調査表(全体)'!$A$1,'調査表(全体)'!$BD:$BD,'調査表(全体)'!$A$1,'調査表(全体)'!$BE:$BE,10)</f>
        <v>0</v>
      </c>
      <c r="AJ31" s="221">
        <f>SUMIFS('調査表(全体)'!CH:CH,'調査表(全体)'!$O:$O,$A34,'調査表(全体)'!$R:$R,$B31,'調査表(全体)'!$BA:$BA,'調査表(全体)'!$A$1,'調査表(全体)'!$BD:$BD,'調査表(全体)'!$A$1,'調査表(全体)'!$BE:$BE,10)</f>
        <v>0</v>
      </c>
      <c r="AK31" s="221">
        <f>SUMIFS('調査表(全体)'!CI:CI,'調査表(全体)'!$O:$O,$A34,'調査表(全体)'!$R:$R,$B31,'調査表(全体)'!$BA:$BA,'調査表(全体)'!$A$1,'調査表(全体)'!$BD:$BD,'調査表(全体)'!$A$1,'調査表(全体)'!$BE:$BE,10)</f>
        <v>0</v>
      </c>
      <c r="AL31" s="221">
        <f>SUMIFS('調査表(全体)'!CJ:CJ,'調査表(全体)'!$O:$O,$A34,'調査表(全体)'!$R:$R,$B31,'調査表(全体)'!$BA:$BA,'調査表(全体)'!$A$1,'調査表(全体)'!$BD:$BD,'調査表(全体)'!$A$1,'調査表(全体)'!$BE:$BE,10)</f>
        <v>0</v>
      </c>
      <c r="AM31" s="227">
        <f t="shared" si="2"/>
        <v>0</v>
      </c>
    </row>
    <row r="32" spans="1:39" x14ac:dyDescent="0.15">
      <c r="A32" s="1143"/>
      <c r="B32" s="228">
        <v>2</v>
      </c>
      <c r="C32" s="229">
        <f>SUMIFS('調査表(全体)'!BG:BG,'調査表(全体)'!$O:$O,$A34,'調査表(全体)'!$R:$R,$B32,'調査表(全体)'!$BA:$BA,'調査表(全体)'!$A$1,'調査表(全体)'!$BD:$BD,'調査表(全体)'!$A$1)</f>
        <v>0</v>
      </c>
      <c r="D32" s="230">
        <f>SUMIFS('調査表(全体)'!BH:BH,'調査表(全体)'!$O:$O,$A34,'調査表(全体)'!$R:$R,$B32,'調査表(全体)'!$BA:$BA,'調査表(全体)'!$A$1,'調査表(全体)'!$BD:$BD,'調査表(全体)'!$A$1)</f>
        <v>0</v>
      </c>
      <c r="E32" s="230">
        <f>SUMIFS('調査表(全体)'!BI:BI,'調査表(全体)'!$O:$O,$A34,'調査表(全体)'!$R:$R,$B32,'調査表(全体)'!$BA:$BA,'調査表(全体)'!$A$1,'調査表(全体)'!$BD:$BD,'調査表(全体)'!$A$1)</f>
        <v>0</v>
      </c>
      <c r="F32" s="230">
        <f>SUMIFS('調査表(全体)'!BJ:BJ,'調査表(全体)'!$O:$O,$A34,'調査表(全体)'!$R:$R,$B32,'調査表(全体)'!$BA:$BA,'調査表(全体)'!$A$1,'調査表(全体)'!$BD:$BD,'調査表(全体)'!$A$1)</f>
        <v>0</v>
      </c>
      <c r="G32" s="230">
        <f>SUMIFS('調査表(全体)'!BK:BK,'調査表(全体)'!$O:$O,$A34,'調査表(全体)'!$R:$R,$B32,'調査表(全体)'!$BA:$BA,'調査表(全体)'!$A$1,'調査表(全体)'!$BD:$BD,'調査表(全体)'!$A$1)</f>
        <v>0</v>
      </c>
      <c r="H32" s="230">
        <f>SUMIFS('調査表(全体)'!BL:BL,'調査表(全体)'!$O:$O,$A34,'調査表(全体)'!$R:$R,$B32,'調査表(全体)'!$BA:$BA,'調査表(全体)'!$A$1,'調査表(全体)'!$BD:$BD,'調査表(全体)'!$A$1)</f>
        <v>0</v>
      </c>
      <c r="I32" s="230">
        <f>SUMIFS('調査表(全体)'!BM:BM,'調査表(全体)'!$O:$O,$A34,'調査表(全体)'!$R:$R,$B32,'調査表(全体)'!$BA:$BA,'調査表(全体)'!$A$1,'調査表(全体)'!$BD:$BD,'調査表(全体)'!$A$1)</f>
        <v>0</v>
      </c>
      <c r="J32" s="230">
        <f>SUMIFS('調査表(全体)'!BN:BN,'調査表(全体)'!$O:$O,$A34,'調査表(全体)'!$R:$R,$B32,'調査表(全体)'!$BA:$BA,'調査表(全体)'!$A$1,'調査表(全体)'!$BD:$BD,'調査表(全体)'!$A$1)</f>
        <v>0</v>
      </c>
      <c r="K32" s="230">
        <f>SUMIFS('調査表(全体)'!BO:BO,'調査表(全体)'!$O:$O,$A34,'調査表(全体)'!$R:$R,$B32,'調査表(全体)'!$BA:$BA,'調査表(全体)'!$A$1,'調査表(全体)'!$BD:$BD,'調査表(全体)'!$A$1)</f>
        <v>0</v>
      </c>
      <c r="L32" s="231">
        <f>SUMIFS('調査表(全体)'!BP:BP,'調査表(全体)'!$O:$O,$A34,'調査表(全体)'!$R:$R,$B32,'調査表(全体)'!$BA:$BA,'調査表(全体)'!$A$1,'調査表(全体)'!$BD:$BD,'調査表(全体)'!$A$1)</f>
        <v>0</v>
      </c>
      <c r="M32" s="232">
        <f t="shared" si="0"/>
        <v>0</v>
      </c>
      <c r="N32" s="233">
        <f>SUMIFS('調査表(全体)'!$CL:$CL,'調査表(全体)'!$O:$O,$A34,'調査表(全体)'!$R:$R,$B32,'調査表(全体)'!$BA:$BA,'調査表(全体)'!$A$1,'調査表(全体)'!$BD:$BD,'調査表(全体)'!$A$1,'調査表(全体)'!$P:$P,N$6,'調査表(全体)'!$BE:$BE,10)</f>
        <v>0</v>
      </c>
      <c r="O32" s="230">
        <f>SUMIFS('調査表(全体)'!$CL:$CL,'調査表(全体)'!$O:$O,$A34,'調査表(全体)'!$R:$R,$B32,'調査表(全体)'!$BA:$BA,'調査表(全体)'!$A$1,'調査表(全体)'!$BD:$BD,'調査表(全体)'!$A$1,'調査表(全体)'!$P:$P,O$6,'調査表(全体)'!$BE:$BE,10)</f>
        <v>0</v>
      </c>
      <c r="P32" s="230">
        <f>SUMIFS('調査表(全体)'!$CL:$CL,'調査表(全体)'!$O:$O,$A34,'調査表(全体)'!$R:$R,$B32,'調査表(全体)'!$BA:$BA,'調査表(全体)'!$A$1,'調査表(全体)'!$BD:$BD,'調査表(全体)'!$A$1,'調査表(全体)'!$P:$P,P$6,'調査表(全体)'!$BE:$BE,10)</f>
        <v>0</v>
      </c>
      <c r="Q32" s="230">
        <f>SUMIFS('調査表(全体)'!$CL:$CL,'調査表(全体)'!$O:$O,$A34,'調査表(全体)'!$R:$R,$B32,'調査表(全体)'!$BA:$BA,'調査表(全体)'!$A$1,'調査表(全体)'!$BD:$BD,'調査表(全体)'!$A$1,'調査表(全体)'!$P:$P,Q$6,'調査表(全体)'!$BE:$BE,10)</f>
        <v>0</v>
      </c>
      <c r="R32" s="230">
        <f>SUMIFS('調査表(全体)'!$CL:$CL,'調査表(全体)'!$O:$O,$A34,'調査表(全体)'!$R:$R,$B32,'調査表(全体)'!$BA:$BA,'調査表(全体)'!$A$1,'調査表(全体)'!$BD:$BD,'調査表(全体)'!$A$1,'調査表(全体)'!$P:$P,R$6,'調査表(全体)'!$BE:$BE,10)</f>
        <v>0</v>
      </c>
      <c r="S32" s="230">
        <f>SUMIFS('調査表(全体)'!$CL:$CL,'調査表(全体)'!$O:$O,$A34,'調査表(全体)'!$R:$R,$B32,'調査表(全体)'!$BA:$BA,'調査表(全体)'!$A$1,'調査表(全体)'!$BD:$BD,'調査表(全体)'!$A$1,'調査表(全体)'!$P:$P,S$6,'調査表(全体)'!$BE:$BE,10)</f>
        <v>0</v>
      </c>
      <c r="T32" s="230">
        <f>SUMIFS('調査表(全体)'!$CL:$CL,'調査表(全体)'!$O:$O,$A34,'調査表(全体)'!$R:$R,$B32,'調査表(全体)'!$BA:$BA,'調査表(全体)'!$A$1,'調査表(全体)'!$BD:$BD,'調査表(全体)'!$A$1,'調査表(全体)'!$P:$P,T$6,'調査表(全体)'!$BE:$BE,10)</f>
        <v>0</v>
      </c>
      <c r="U32" s="230">
        <f>SUMIFS('調査表(全体)'!$CL:$CL,'調査表(全体)'!$O:$O,$A34,'調査表(全体)'!$R:$R,$B32,'調査表(全体)'!$BA:$BA,'調査表(全体)'!$A$1,'調査表(全体)'!$BD:$BD,'調査表(全体)'!$A$1,'調査表(全体)'!$P:$P,U$6,'調査表(全体)'!$BE:$BE,10)</f>
        <v>0</v>
      </c>
      <c r="V32" s="230">
        <f>SUMIFS('調査表(全体)'!$CL:$CL,'調査表(全体)'!$O:$O,$A34,'調査表(全体)'!$R:$R,$B32,'調査表(全体)'!$BA:$BA,'調査表(全体)'!$A$1,'調査表(全体)'!$BD:$BD,'調査表(全体)'!$A$1,'調査表(全体)'!$P:$P,V$6,'調査表(全体)'!$BE:$BE,10)</f>
        <v>0</v>
      </c>
      <c r="W32" s="230">
        <f>SUMIFS('調査表(全体)'!$CL:$CL,'調査表(全体)'!$O:$O,$A34,'調査表(全体)'!$R:$R,$B32,'調査表(全体)'!$BA:$BA,'調査表(全体)'!$A$1,'調査表(全体)'!$BD:$BD,'調査表(全体)'!$A$1,'調査表(全体)'!$P:$P,W$6,'調査表(全体)'!$BE:$BE,10)</f>
        <v>0</v>
      </c>
      <c r="X32" s="230">
        <f>SUMIFS('調査表(全体)'!$CL:$CL,'調査表(全体)'!$O:$O,$A34,'調査表(全体)'!$R:$R,$B32,'調査表(全体)'!$BA:$BA,'調査表(全体)'!$A$1,'調査表(全体)'!$BD:$BD,'調査表(全体)'!$A$1,'調査表(全体)'!$P:$P,X$6,'調査表(全体)'!$BE:$BE,10)</f>
        <v>0</v>
      </c>
      <c r="Y32" s="230">
        <f>SUMIFS('調査表(全体)'!$CL:$CL,'調査表(全体)'!$O:$O,$A34,'調査表(全体)'!$R:$R,$B32,'調査表(全体)'!$BA:$BA,'調査表(全体)'!$A$1,'調査表(全体)'!$BD:$BD,'調査表(全体)'!$A$1,'調査表(全体)'!$P:$P,Y$6,'調査表(全体)'!$BE:$BE,10)</f>
        <v>0</v>
      </c>
      <c r="Z32" s="230">
        <f>SUMIFS('調査表(全体)'!$CL:$CL,'調査表(全体)'!$O:$O,$A34,'調査表(全体)'!$R:$R,$B32,'調査表(全体)'!$BA:$BA,'調査表(全体)'!$A$1,'調査表(全体)'!$BD:$BD,'調査表(全体)'!$A$1,'調査表(全体)'!$P:$P,Z$6,'調査表(全体)'!$BE:$BE,10)</f>
        <v>0</v>
      </c>
      <c r="AA32" s="230">
        <f>SUMIFS('調査表(全体)'!$CL:$CL,'調査表(全体)'!$O:$O,$A34,'調査表(全体)'!$R:$R,$B32,'調査表(全体)'!$BA:$BA,'調査表(全体)'!$A$1,'調査表(全体)'!$BD:$BD,'調査表(全体)'!$A$1,'調査表(全体)'!$P:$P,AA$6,'調査表(全体)'!$BE:$BE,10)</f>
        <v>0</v>
      </c>
      <c r="AB32" s="230">
        <f>SUMIFS('調査表(全体)'!$CL:$CL,'調査表(全体)'!$O:$O,$A34,'調査表(全体)'!$R:$R,$B32,'調査表(全体)'!$BA:$BA,'調査表(全体)'!$A$1,'調査表(全体)'!$BD:$BD,'調査表(全体)'!$A$1,'調査表(全体)'!$P:$P,AB$6,'調査表(全体)'!$BE:$BE,10)</f>
        <v>0</v>
      </c>
      <c r="AC32" s="230">
        <f>SUMIFS('調査表(全体)'!$CL:$CL,'調査表(全体)'!$O:$O,$A34,'調査表(全体)'!$R:$R,$B32,'調査表(全体)'!$BA:$BA,'調査表(全体)'!$A$1,'調査表(全体)'!$BD:$BD,'調査表(全体)'!$A$1,'調査表(全体)'!$P:$P,AC$6,'調査表(全体)'!$BE:$BE,10)</f>
        <v>0</v>
      </c>
      <c r="AD32" s="230">
        <f>SUMIFS('調査表(全体)'!$CL:$CL,'調査表(全体)'!$O:$O,$A34,'調査表(全体)'!$R:$R,$B32,'調査表(全体)'!$BA:$BA,'調査表(全体)'!$A$1,'調査表(全体)'!$BD:$BD,'調査表(全体)'!$A$1,'調査表(全体)'!$P:$P,AD$6,'調査表(全体)'!$BE:$BE,10)</f>
        <v>0</v>
      </c>
      <c r="AE32" s="230">
        <f>SUMIFS('調査表(全体)'!$CL:$CL,'調査表(全体)'!$O:$O,$A34,'調査表(全体)'!$R:$R,$B32,'調査表(全体)'!$BA:$BA,'調査表(全体)'!$A$1,'調査表(全体)'!$BD:$BD,'調査表(全体)'!$A$1,'調査表(全体)'!$P:$P,AE$6,'調査表(全体)'!$BE:$BE,10)</f>
        <v>0</v>
      </c>
      <c r="AF32" s="230">
        <f>SUMIFS('調査表(全体)'!$CL:$CL,'調査表(全体)'!$O:$O,$A34,'調査表(全体)'!$R:$R,$B32,'調査表(全体)'!$BA:$BA,'調査表(全体)'!$A$1,'調査表(全体)'!$BD:$BD,'調査表(全体)'!$A$1,'調査表(全体)'!$P:$P,AF$6,'調査表(全体)'!$BE:$BE,10)</f>
        <v>0</v>
      </c>
      <c r="AG32" s="234">
        <f t="shared" si="1"/>
        <v>0</v>
      </c>
      <c r="AH32" s="235">
        <f>SUMIFS('調査表(全体)'!CF:CF,'調査表(全体)'!$O:$O,$A34,'調査表(全体)'!$R:$R,$B32,'調査表(全体)'!$BA:$BA,'調査表(全体)'!$A$1,'調査表(全体)'!$BD:$BD,'調査表(全体)'!$A$1,'調査表(全体)'!$BE:$BE,10)</f>
        <v>0</v>
      </c>
      <c r="AI32" s="230">
        <f>SUMIFS('調査表(全体)'!CG:CG,'調査表(全体)'!$O:$O,$A34,'調査表(全体)'!$R:$R,$B32,'調査表(全体)'!$BA:$BA,'調査表(全体)'!$A$1,'調査表(全体)'!$BD:$BD,'調査表(全体)'!$A$1,'調査表(全体)'!$BE:$BE,10)</f>
        <v>0</v>
      </c>
      <c r="AJ32" s="230">
        <f>SUMIFS('調査表(全体)'!CH:CH,'調査表(全体)'!$O:$O,$A34,'調査表(全体)'!$R:$R,$B32,'調査表(全体)'!$BA:$BA,'調査表(全体)'!$A$1,'調査表(全体)'!$BD:$BD,'調査表(全体)'!$A$1,'調査表(全体)'!$BE:$BE,10)</f>
        <v>0</v>
      </c>
      <c r="AK32" s="230">
        <f>SUMIFS('調査表(全体)'!CI:CI,'調査表(全体)'!$O:$O,$A34,'調査表(全体)'!$R:$R,$B32,'調査表(全体)'!$BA:$BA,'調査表(全体)'!$A$1,'調査表(全体)'!$BD:$BD,'調査表(全体)'!$A$1,'調査表(全体)'!$BE:$BE,10)</f>
        <v>0</v>
      </c>
      <c r="AL32" s="230">
        <f>SUMIFS('調査表(全体)'!CJ:CJ,'調査表(全体)'!$O:$O,$A34,'調査表(全体)'!$R:$R,$B32,'調査表(全体)'!$BA:$BA,'調査表(全体)'!$A$1,'調査表(全体)'!$BD:$BD,'調査表(全体)'!$A$1,'調査表(全体)'!$BE:$BE,10)</f>
        <v>0</v>
      </c>
      <c r="AM32" s="236">
        <f t="shared" si="2"/>
        <v>0</v>
      </c>
    </row>
    <row r="33" spans="1:39" x14ac:dyDescent="0.15">
      <c r="A33" s="1143"/>
      <c r="B33" s="228">
        <v>3</v>
      </c>
      <c r="C33" s="229">
        <f>SUMIFS('調査表(全体)'!BG:BG,'調査表(全体)'!$O:$O,$A34,'調査表(全体)'!$R:$R,$B33,'調査表(全体)'!$BA:$BA,'調査表(全体)'!$A$1,'調査表(全体)'!$BD:$BD,'調査表(全体)'!$A$1)</f>
        <v>0</v>
      </c>
      <c r="D33" s="230">
        <f>SUMIFS('調査表(全体)'!BH:BH,'調査表(全体)'!$O:$O,$A34,'調査表(全体)'!$R:$R,$B33,'調査表(全体)'!$BA:$BA,'調査表(全体)'!$A$1,'調査表(全体)'!$BD:$BD,'調査表(全体)'!$A$1)</f>
        <v>0</v>
      </c>
      <c r="E33" s="230">
        <f>SUMIFS('調査表(全体)'!BI:BI,'調査表(全体)'!$O:$O,$A34,'調査表(全体)'!$R:$R,$B33,'調査表(全体)'!$BA:$BA,'調査表(全体)'!$A$1,'調査表(全体)'!$BD:$BD,'調査表(全体)'!$A$1)</f>
        <v>0</v>
      </c>
      <c r="F33" s="230">
        <f>SUMIFS('調査表(全体)'!BJ:BJ,'調査表(全体)'!$O:$O,$A34,'調査表(全体)'!$R:$R,$B33,'調査表(全体)'!$BA:$BA,'調査表(全体)'!$A$1,'調査表(全体)'!$BD:$BD,'調査表(全体)'!$A$1)</f>
        <v>0</v>
      </c>
      <c r="G33" s="230">
        <f>SUMIFS('調査表(全体)'!BK:BK,'調査表(全体)'!$O:$O,$A34,'調査表(全体)'!$R:$R,$B33,'調査表(全体)'!$BA:$BA,'調査表(全体)'!$A$1,'調査表(全体)'!$BD:$BD,'調査表(全体)'!$A$1)</f>
        <v>0</v>
      </c>
      <c r="H33" s="230">
        <f>SUMIFS('調査表(全体)'!BL:BL,'調査表(全体)'!$O:$O,$A34,'調査表(全体)'!$R:$R,$B33,'調査表(全体)'!$BA:$BA,'調査表(全体)'!$A$1,'調査表(全体)'!$BD:$BD,'調査表(全体)'!$A$1)</f>
        <v>0</v>
      </c>
      <c r="I33" s="230">
        <f>SUMIFS('調査表(全体)'!BM:BM,'調査表(全体)'!$O:$O,$A34,'調査表(全体)'!$R:$R,$B33,'調査表(全体)'!$BA:$BA,'調査表(全体)'!$A$1,'調査表(全体)'!$BD:$BD,'調査表(全体)'!$A$1)</f>
        <v>0</v>
      </c>
      <c r="J33" s="230">
        <f>SUMIFS('調査表(全体)'!BN:BN,'調査表(全体)'!$O:$O,$A34,'調査表(全体)'!$R:$R,$B33,'調査表(全体)'!$BA:$BA,'調査表(全体)'!$A$1,'調査表(全体)'!$BD:$BD,'調査表(全体)'!$A$1)</f>
        <v>0</v>
      </c>
      <c r="K33" s="230">
        <f>SUMIFS('調査表(全体)'!BO:BO,'調査表(全体)'!$O:$O,$A34,'調査表(全体)'!$R:$R,$B33,'調査表(全体)'!$BA:$BA,'調査表(全体)'!$A$1,'調査表(全体)'!$BD:$BD,'調査表(全体)'!$A$1)</f>
        <v>0</v>
      </c>
      <c r="L33" s="231">
        <f>SUMIFS('調査表(全体)'!BP:BP,'調査表(全体)'!$O:$O,$A34,'調査表(全体)'!$R:$R,$B33,'調査表(全体)'!$BA:$BA,'調査表(全体)'!$A$1,'調査表(全体)'!$BD:$BD,'調査表(全体)'!$A$1)</f>
        <v>0</v>
      </c>
      <c r="M33" s="232">
        <f t="shared" si="0"/>
        <v>0</v>
      </c>
      <c r="N33" s="233">
        <f>SUMIFS('調査表(全体)'!$CL:$CL,'調査表(全体)'!$O:$O,$A34,'調査表(全体)'!$R:$R,$B33,'調査表(全体)'!$BA:$BA,'調査表(全体)'!$A$1,'調査表(全体)'!$BD:$BD,'調査表(全体)'!$A$1,'調査表(全体)'!$P:$P,N$6,'調査表(全体)'!$BE:$BE,10)</f>
        <v>0</v>
      </c>
      <c r="O33" s="230">
        <f>SUMIFS('調査表(全体)'!$CL:$CL,'調査表(全体)'!$O:$O,$A34,'調査表(全体)'!$R:$R,$B33,'調査表(全体)'!$BA:$BA,'調査表(全体)'!$A$1,'調査表(全体)'!$BD:$BD,'調査表(全体)'!$A$1,'調査表(全体)'!$P:$P,O$6,'調査表(全体)'!$BE:$BE,10)</f>
        <v>0</v>
      </c>
      <c r="P33" s="230">
        <f>SUMIFS('調査表(全体)'!$CL:$CL,'調査表(全体)'!$O:$O,$A34,'調査表(全体)'!$R:$R,$B33,'調査表(全体)'!$BA:$BA,'調査表(全体)'!$A$1,'調査表(全体)'!$BD:$BD,'調査表(全体)'!$A$1,'調査表(全体)'!$P:$P,P$6,'調査表(全体)'!$BE:$BE,10)</f>
        <v>0</v>
      </c>
      <c r="Q33" s="230">
        <f>SUMIFS('調査表(全体)'!$CL:$CL,'調査表(全体)'!$O:$O,$A34,'調査表(全体)'!$R:$R,$B33,'調査表(全体)'!$BA:$BA,'調査表(全体)'!$A$1,'調査表(全体)'!$BD:$BD,'調査表(全体)'!$A$1,'調査表(全体)'!$P:$P,Q$6,'調査表(全体)'!$BE:$BE,10)</f>
        <v>0</v>
      </c>
      <c r="R33" s="230">
        <f>SUMIFS('調査表(全体)'!$CL:$CL,'調査表(全体)'!$O:$O,$A34,'調査表(全体)'!$R:$R,$B33,'調査表(全体)'!$BA:$BA,'調査表(全体)'!$A$1,'調査表(全体)'!$BD:$BD,'調査表(全体)'!$A$1,'調査表(全体)'!$P:$P,R$6,'調査表(全体)'!$BE:$BE,10)</f>
        <v>0</v>
      </c>
      <c r="S33" s="230">
        <f>SUMIFS('調査表(全体)'!$CL:$CL,'調査表(全体)'!$O:$O,$A34,'調査表(全体)'!$R:$R,$B33,'調査表(全体)'!$BA:$BA,'調査表(全体)'!$A$1,'調査表(全体)'!$BD:$BD,'調査表(全体)'!$A$1,'調査表(全体)'!$P:$P,S$6,'調査表(全体)'!$BE:$BE,10)</f>
        <v>0</v>
      </c>
      <c r="T33" s="230">
        <f>SUMIFS('調査表(全体)'!$CL:$CL,'調査表(全体)'!$O:$O,$A34,'調査表(全体)'!$R:$R,$B33,'調査表(全体)'!$BA:$BA,'調査表(全体)'!$A$1,'調査表(全体)'!$BD:$BD,'調査表(全体)'!$A$1,'調査表(全体)'!$P:$P,T$6,'調査表(全体)'!$BE:$BE,10)</f>
        <v>0</v>
      </c>
      <c r="U33" s="230">
        <f>SUMIFS('調査表(全体)'!$CL:$CL,'調査表(全体)'!$O:$O,$A34,'調査表(全体)'!$R:$R,$B33,'調査表(全体)'!$BA:$BA,'調査表(全体)'!$A$1,'調査表(全体)'!$BD:$BD,'調査表(全体)'!$A$1,'調査表(全体)'!$P:$P,U$6,'調査表(全体)'!$BE:$BE,10)</f>
        <v>0</v>
      </c>
      <c r="V33" s="230">
        <f>SUMIFS('調査表(全体)'!$CL:$CL,'調査表(全体)'!$O:$O,$A34,'調査表(全体)'!$R:$R,$B33,'調査表(全体)'!$BA:$BA,'調査表(全体)'!$A$1,'調査表(全体)'!$BD:$BD,'調査表(全体)'!$A$1,'調査表(全体)'!$P:$P,V$6,'調査表(全体)'!$BE:$BE,10)</f>
        <v>0</v>
      </c>
      <c r="W33" s="230">
        <f>SUMIFS('調査表(全体)'!$CL:$CL,'調査表(全体)'!$O:$O,$A34,'調査表(全体)'!$R:$R,$B33,'調査表(全体)'!$BA:$BA,'調査表(全体)'!$A$1,'調査表(全体)'!$BD:$BD,'調査表(全体)'!$A$1,'調査表(全体)'!$P:$P,W$6,'調査表(全体)'!$BE:$BE,10)</f>
        <v>0</v>
      </c>
      <c r="X33" s="230">
        <f>SUMIFS('調査表(全体)'!$CL:$CL,'調査表(全体)'!$O:$O,$A34,'調査表(全体)'!$R:$R,$B33,'調査表(全体)'!$BA:$BA,'調査表(全体)'!$A$1,'調査表(全体)'!$BD:$BD,'調査表(全体)'!$A$1,'調査表(全体)'!$P:$P,X$6,'調査表(全体)'!$BE:$BE,10)</f>
        <v>0</v>
      </c>
      <c r="Y33" s="230">
        <f>SUMIFS('調査表(全体)'!$CL:$CL,'調査表(全体)'!$O:$O,$A34,'調査表(全体)'!$R:$R,$B33,'調査表(全体)'!$BA:$BA,'調査表(全体)'!$A$1,'調査表(全体)'!$BD:$BD,'調査表(全体)'!$A$1,'調査表(全体)'!$P:$P,Y$6,'調査表(全体)'!$BE:$BE,10)</f>
        <v>0</v>
      </c>
      <c r="Z33" s="230">
        <f>SUMIFS('調査表(全体)'!$CL:$CL,'調査表(全体)'!$O:$O,$A34,'調査表(全体)'!$R:$R,$B33,'調査表(全体)'!$BA:$BA,'調査表(全体)'!$A$1,'調査表(全体)'!$BD:$BD,'調査表(全体)'!$A$1,'調査表(全体)'!$P:$P,Z$6,'調査表(全体)'!$BE:$BE,10)</f>
        <v>0</v>
      </c>
      <c r="AA33" s="230">
        <f>SUMIFS('調査表(全体)'!$CL:$CL,'調査表(全体)'!$O:$O,$A34,'調査表(全体)'!$R:$R,$B33,'調査表(全体)'!$BA:$BA,'調査表(全体)'!$A$1,'調査表(全体)'!$BD:$BD,'調査表(全体)'!$A$1,'調査表(全体)'!$P:$P,AA$6,'調査表(全体)'!$BE:$BE,10)</f>
        <v>0</v>
      </c>
      <c r="AB33" s="230">
        <f>SUMIFS('調査表(全体)'!$CL:$CL,'調査表(全体)'!$O:$O,$A34,'調査表(全体)'!$R:$R,$B33,'調査表(全体)'!$BA:$BA,'調査表(全体)'!$A$1,'調査表(全体)'!$BD:$BD,'調査表(全体)'!$A$1,'調査表(全体)'!$P:$P,AB$6,'調査表(全体)'!$BE:$BE,10)</f>
        <v>0</v>
      </c>
      <c r="AC33" s="230">
        <f>SUMIFS('調査表(全体)'!$CL:$CL,'調査表(全体)'!$O:$O,$A34,'調査表(全体)'!$R:$R,$B33,'調査表(全体)'!$BA:$BA,'調査表(全体)'!$A$1,'調査表(全体)'!$BD:$BD,'調査表(全体)'!$A$1,'調査表(全体)'!$P:$P,AC$6,'調査表(全体)'!$BE:$BE,10)</f>
        <v>0</v>
      </c>
      <c r="AD33" s="230">
        <f>SUMIFS('調査表(全体)'!$CL:$CL,'調査表(全体)'!$O:$O,$A34,'調査表(全体)'!$R:$R,$B33,'調査表(全体)'!$BA:$BA,'調査表(全体)'!$A$1,'調査表(全体)'!$BD:$BD,'調査表(全体)'!$A$1,'調査表(全体)'!$P:$P,AD$6,'調査表(全体)'!$BE:$BE,10)</f>
        <v>0</v>
      </c>
      <c r="AE33" s="230">
        <f>SUMIFS('調査表(全体)'!$CL:$CL,'調査表(全体)'!$O:$O,$A34,'調査表(全体)'!$R:$R,$B33,'調査表(全体)'!$BA:$BA,'調査表(全体)'!$A$1,'調査表(全体)'!$BD:$BD,'調査表(全体)'!$A$1,'調査表(全体)'!$P:$P,AE$6,'調査表(全体)'!$BE:$BE,10)</f>
        <v>0</v>
      </c>
      <c r="AF33" s="230">
        <f>SUMIFS('調査表(全体)'!$CL:$CL,'調査表(全体)'!$O:$O,$A34,'調査表(全体)'!$R:$R,$B33,'調査表(全体)'!$BA:$BA,'調査表(全体)'!$A$1,'調査表(全体)'!$BD:$BD,'調査表(全体)'!$A$1,'調査表(全体)'!$P:$P,AF$6,'調査表(全体)'!$BE:$BE,10)</f>
        <v>0</v>
      </c>
      <c r="AG33" s="234">
        <f t="shared" si="1"/>
        <v>0</v>
      </c>
      <c r="AH33" s="235">
        <f>SUMIFS('調査表(全体)'!CF:CF,'調査表(全体)'!$O:$O,$A34,'調査表(全体)'!$R:$R,$B33,'調査表(全体)'!$BA:$BA,'調査表(全体)'!$A$1,'調査表(全体)'!$BD:$BD,'調査表(全体)'!$A$1,'調査表(全体)'!$BE:$BE,10)</f>
        <v>0</v>
      </c>
      <c r="AI33" s="230">
        <f>SUMIFS('調査表(全体)'!CG:CG,'調査表(全体)'!$O:$O,$A34,'調査表(全体)'!$R:$R,$B33,'調査表(全体)'!$BA:$BA,'調査表(全体)'!$A$1,'調査表(全体)'!$BD:$BD,'調査表(全体)'!$A$1,'調査表(全体)'!$BE:$BE,10)</f>
        <v>0</v>
      </c>
      <c r="AJ33" s="230">
        <f>SUMIFS('調査表(全体)'!CH:CH,'調査表(全体)'!$O:$O,$A34,'調査表(全体)'!$R:$R,$B33,'調査表(全体)'!$BA:$BA,'調査表(全体)'!$A$1,'調査表(全体)'!$BD:$BD,'調査表(全体)'!$A$1,'調査表(全体)'!$BE:$BE,10)</f>
        <v>0</v>
      </c>
      <c r="AK33" s="230">
        <f>SUMIFS('調査表(全体)'!CI:CI,'調査表(全体)'!$O:$O,$A34,'調査表(全体)'!$R:$R,$B33,'調査表(全体)'!$BA:$BA,'調査表(全体)'!$A$1,'調査表(全体)'!$BD:$BD,'調査表(全体)'!$A$1,'調査表(全体)'!$BE:$BE,10)</f>
        <v>0</v>
      </c>
      <c r="AL33" s="230">
        <f>SUMIFS('調査表(全体)'!CJ:CJ,'調査表(全体)'!$O:$O,$A34,'調査表(全体)'!$R:$R,$B33,'調査表(全体)'!$BA:$BA,'調査表(全体)'!$A$1,'調査表(全体)'!$BD:$BD,'調査表(全体)'!$A$1,'調査表(全体)'!$BE:$BE,10)</f>
        <v>0</v>
      </c>
      <c r="AM33" s="236">
        <f t="shared" si="2"/>
        <v>0</v>
      </c>
    </row>
    <row r="34" spans="1:39" x14ac:dyDescent="0.15">
      <c r="A34" s="411">
        <v>7</v>
      </c>
      <c r="B34" s="237" t="s">
        <v>85</v>
      </c>
      <c r="C34" s="238">
        <f t="shared" ref="C34:L34" si="15">SUM(C31:C33)</f>
        <v>0</v>
      </c>
      <c r="D34" s="239">
        <f t="shared" si="15"/>
        <v>0</v>
      </c>
      <c r="E34" s="239">
        <f t="shared" si="15"/>
        <v>0</v>
      </c>
      <c r="F34" s="239">
        <f t="shared" si="15"/>
        <v>0</v>
      </c>
      <c r="G34" s="239">
        <f t="shared" si="15"/>
        <v>0</v>
      </c>
      <c r="H34" s="239">
        <f t="shared" si="15"/>
        <v>0</v>
      </c>
      <c r="I34" s="239">
        <f t="shared" si="15"/>
        <v>0</v>
      </c>
      <c r="J34" s="239">
        <f t="shared" si="15"/>
        <v>0</v>
      </c>
      <c r="K34" s="239">
        <f t="shared" si="15"/>
        <v>0</v>
      </c>
      <c r="L34" s="240">
        <f t="shared" si="15"/>
        <v>0</v>
      </c>
      <c r="M34" s="232">
        <f t="shared" si="0"/>
        <v>0</v>
      </c>
      <c r="N34" s="241">
        <f t="shared" ref="N34:AF34" si="16">SUM(N31:N33)</f>
        <v>0</v>
      </c>
      <c r="O34" s="239">
        <f t="shared" si="16"/>
        <v>0</v>
      </c>
      <c r="P34" s="239">
        <f t="shared" si="16"/>
        <v>0</v>
      </c>
      <c r="Q34" s="239">
        <f t="shared" si="16"/>
        <v>0</v>
      </c>
      <c r="R34" s="239">
        <f t="shared" si="16"/>
        <v>0</v>
      </c>
      <c r="S34" s="239">
        <f t="shared" si="16"/>
        <v>0</v>
      </c>
      <c r="T34" s="239">
        <f t="shared" si="16"/>
        <v>0</v>
      </c>
      <c r="U34" s="239">
        <f t="shared" si="16"/>
        <v>0</v>
      </c>
      <c r="V34" s="239">
        <f t="shared" si="16"/>
        <v>0</v>
      </c>
      <c r="W34" s="239">
        <f t="shared" si="16"/>
        <v>0</v>
      </c>
      <c r="X34" s="239">
        <f t="shared" si="16"/>
        <v>0</v>
      </c>
      <c r="Y34" s="239">
        <f t="shared" si="16"/>
        <v>0</v>
      </c>
      <c r="Z34" s="239">
        <f t="shared" si="16"/>
        <v>0</v>
      </c>
      <c r="AA34" s="239">
        <f t="shared" si="16"/>
        <v>0</v>
      </c>
      <c r="AB34" s="239">
        <f t="shared" si="16"/>
        <v>0</v>
      </c>
      <c r="AC34" s="239">
        <f t="shared" si="16"/>
        <v>0</v>
      </c>
      <c r="AD34" s="239">
        <f t="shared" si="16"/>
        <v>0</v>
      </c>
      <c r="AE34" s="239">
        <f t="shared" si="16"/>
        <v>0</v>
      </c>
      <c r="AF34" s="239">
        <f t="shared" si="16"/>
        <v>0</v>
      </c>
      <c r="AG34" s="242">
        <f t="shared" si="1"/>
        <v>0</v>
      </c>
      <c r="AH34" s="243">
        <f>SUM(AH31:AH33)</f>
        <v>0</v>
      </c>
      <c r="AI34" s="239">
        <f>SUM(AI31:AI33)</f>
        <v>0</v>
      </c>
      <c r="AJ34" s="239">
        <f>SUM(AJ31:AJ33)</f>
        <v>0</v>
      </c>
      <c r="AK34" s="239">
        <f>SUM(AK31:AK33)</f>
        <v>0</v>
      </c>
      <c r="AL34" s="239">
        <f>SUM(AL31:AL33)</f>
        <v>0</v>
      </c>
      <c r="AM34" s="244">
        <f t="shared" si="2"/>
        <v>0</v>
      </c>
    </row>
    <row r="35" spans="1:39" x14ac:dyDescent="0.15">
      <c r="A35" s="1142">
        <f>LOOKUP(A38,会計区分コード!$B:$B,会計区分コード!$C:$C)</f>
        <v>0</v>
      </c>
      <c r="B35" s="219">
        <v>1</v>
      </c>
      <c r="C35" s="220">
        <f>SUMIFS('調査表(全体)'!BG:BG,'調査表(全体)'!$O:$O,$A38,'調査表(全体)'!$R:$R,$B35,'調査表(全体)'!$BA:$BA,'調査表(全体)'!$A$1,'調査表(全体)'!$BD:$BD,'調査表(全体)'!$A$1)</f>
        <v>0</v>
      </c>
      <c r="D35" s="221">
        <f>SUMIFS('調査表(全体)'!BH:BH,'調査表(全体)'!$O:$O,$A38,'調査表(全体)'!$R:$R,$B35,'調査表(全体)'!$BA:$BA,'調査表(全体)'!$A$1,'調査表(全体)'!$BD:$BD,'調査表(全体)'!$A$1)</f>
        <v>0</v>
      </c>
      <c r="E35" s="221">
        <f>SUMIFS('調査表(全体)'!BI:BI,'調査表(全体)'!$O:$O,$A38,'調査表(全体)'!$R:$R,$B35,'調査表(全体)'!$BA:$BA,'調査表(全体)'!$A$1,'調査表(全体)'!$BD:$BD,'調査表(全体)'!$A$1)</f>
        <v>0</v>
      </c>
      <c r="F35" s="221">
        <f>SUMIFS('調査表(全体)'!BJ:BJ,'調査表(全体)'!$O:$O,$A38,'調査表(全体)'!$R:$R,$B35,'調査表(全体)'!$BA:$BA,'調査表(全体)'!$A$1,'調査表(全体)'!$BD:$BD,'調査表(全体)'!$A$1)</f>
        <v>0</v>
      </c>
      <c r="G35" s="221">
        <f>SUMIFS('調査表(全体)'!BK:BK,'調査表(全体)'!$O:$O,$A38,'調査表(全体)'!$R:$R,$B35,'調査表(全体)'!$BA:$BA,'調査表(全体)'!$A$1,'調査表(全体)'!$BD:$BD,'調査表(全体)'!$A$1)</f>
        <v>0</v>
      </c>
      <c r="H35" s="221">
        <f>SUMIFS('調査表(全体)'!BL:BL,'調査表(全体)'!$O:$O,$A38,'調査表(全体)'!$R:$R,$B35,'調査表(全体)'!$BA:$BA,'調査表(全体)'!$A$1,'調査表(全体)'!$BD:$BD,'調査表(全体)'!$A$1)</f>
        <v>0</v>
      </c>
      <c r="I35" s="221">
        <f>SUMIFS('調査表(全体)'!BM:BM,'調査表(全体)'!$O:$O,$A38,'調査表(全体)'!$R:$R,$B35,'調査表(全体)'!$BA:$BA,'調査表(全体)'!$A$1,'調査表(全体)'!$BD:$BD,'調査表(全体)'!$A$1)</f>
        <v>0</v>
      </c>
      <c r="J35" s="221">
        <f>SUMIFS('調査表(全体)'!BN:BN,'調査表(全体)'!$O:$O,$A38,'調査表(全体)'!$R:$R,$B35,'調査表(全体)'!$BA:$BA,'調査表(全体)'!$A$1,'調査表(全体)'!$BD:$BD,'調査表(全体)'!$A$1)</f>
        <v>0</v>
      </c>
      <c r="K35" s="221">
        <f>SUMIFS('調査表(全体)'!BO:BO,'調査表(全体)'!$O:$O,$A38,'調査表(全体)'!$R:$R,$B35,'調査表(全体)'!$BA:$BA,'調査表(全体)'!$A$1,'調査表(全体)'!$BD:$BD,'調査表(全体)'!$A$1)</f>
        <v>0</v>
      </c>
      <c r="L35" s="222">
        <f>SUMIFS('調査表(全体)'!BP:BP,'調査表(全体)'!$O:$O,$A38,'調査表(全体)'!$R:$R,$B35,'調査表(全体)'!$BA:$BA,'調査表(全体)'!$A$1,'調査表(全体)'!$BD:$BD,'調査表(全体)'!$A$1)</f>
        <v>0</v>
      </c>
      <c r="M35" s="223">
        <f t="shared" si="0"/>
        <v>0</v>
      </c>
      <c r="N35" s="224">
        <f>SUMIFS('調査表(全体)'!$CL:$CL,'調査表(全体)'!$O:$O,$A38,'調査表(全体)'!$R:$R,$B35,'調査表(全体)'!$BA:$BA,'調査表(全体)'!$A$1,'調査表(全体)'!$BD:$BD,'調査表(全体)'!$A$1,'調査表(全体)'!$P:$P,N$6,'調査表(全体)'!BE:BE,10)</f>
        <v>0</v>
      </c>
      <c r="O35" s="221">
        <f>SUMIFS('調査表(全体)'!$CL:$CL,'調査表(全体)'!$O:$O,$A38,'調査表(全体)'!$R:$R,$B35,'調査表(全体)'!$BA:$BA,'調査表(全体)'!$A$1,'調査表(全体)'!$BD:$BD,'調査表(全体)'!$A$1,'調査表(全体)'!$P:$P,O$6,'調査表(全体)'!$BE:$BE,10)</f>
        <v>0</v>
      </c>
      <c r="P35" s="221">
        <f>SUMIFS('調査表(全体)'!$CL:$CL,'調査表(全体)'!$O:$O,$A38,'調査表(全体)'!$R:$R,$B35,'調査表(全体)'!$BA:$BA,'調査表(全体)'!$A$1,'調査表(全体)'!$BD:$BD,'調査表(全体)'!$A$1,'調査表(全体)'!$P:$P,P$6,'調査表(全体)'!$BE:$BE,10)</f>
        <v>0</v>
      </c>
      <c r="Q35" s="221">
        <f>SUMIFS('調査表(全体)'!$CL:$CL,'調査表(全体)'!$O:$O,$A38,'調査表(全体)'!$R:$R,$B35,'調査表(全体)'!$BA:$BA,'調査表(全体)'!$A$1,'調査表(全体)'!$BD:$BD,'調査表(全体)'!$A$1,'調査表(全体)'!$P:$P,Q$6,'調査表(全体)'!$BE:$BE,10)</f>
        <v>0</v>
      </c>
      <c r="R35" s="221">
        <f>SUMIFS('調査表(全体)'!$CL:$CL,'調査表(全体)'!$O:$O,$A38,'調査表(全体)'!$R:$R,$B35,'調査表(全体)'!$BA:$BA,'調査表(全体)'!$A$1,'調査表(全体)'!$BD:$BD,'調査表(全体)'!$A$1,'調査表(全体)'!$P:$P,R$6,'調査表(全体)'!$BE:$BE,10)</f>
        <v>0</v>
      </c>
      <c r="S35" s="221">
        <f>SUMIFS('調査表(全体)'!$CL:$CL,'調査表(全体)'!$O:$O,$A38,'調査表(全体)'!$R:$R,$B35,'調査表(全体)'!$BA:$BA,'調査表(全体)'!$A$1,'調査表(全体)'!$BD:$BD,'調査表(全体)'!$A$1,'調査表(全体)'!$P:$P,S$6,'調査表(全体)'!$BE:$BE,10)</f>
        <v>0</v>
      </c>
      <c r="T35" s="221">
        <f>SUMIFS('調査表(全体)'!$CL:$CL,'調査表(全体)'!$O:$O,$A38,'調査表(全体)'!$R:$R,$B35,'調査表(全体)'!$BA:$BA,'調査表(全体)'!$A$1,'調査表(全体)'!$BD:$BD,'調査表(全体)'!$A$1,'調査表(全体)'!$P:$P,T$6,'調査表(全体)'!$BE:$BE,10)</f>
        <v>0</v>
      </c>
      <c r="U35" s="221">
        <f>SUMIFS('調査表(全体)'!$CL:$CL,'調査表(全体)'!$O:$O,$A38,'調査表(全体)'!$R:$R,$B35,'調査表(全体)'!$BA:$BA,'調査表(全体)'!$A$1,'調査表(全体)'!$BD:$BD,'調査表(全体)'!$A$1,'調査表(全体)'!$P:$P,U$6,'調査表(全体)'!$BE:$BE,10)</f>
        <v>0</v>
      </c>
      <c r="V35" s="221">
        <f>SUMIFS('調査表(全体)'!$CL:$CL,'調査表(全体)'!$O:$O,$A38,'調査表(全体)'!$R:$R,$B35,'調査表(全体)'!$BA:$BA,'調査表(全体)'!$A$1,'調査表(全体)'!$BD:$BD,'調査表(全体)'!$A$1,'調査表(全体)'!$P:$P,V$6,'調査表(全体)'!$BE:$BE,10)</f>
        <v>0</v>
      </c>
      <c r="W35" s="221">
        <f>SUMIFS('調査表(全体)'!$CL:$CL,'調査表(全体)'!$O:$O,$A38,'調査表(全体)'!$R:$R,$B35,'調査表(全体)'!$BA:$BA,'調査表(全体)'!$A$1,'調査表(全体)'!$BD:$BD,'調査表(全体)'!$A$1,'調査表(全体)'!$P:$P,W$6,'調査表(全体)'!$BE:$BE,10)</f>
        <v>0</v>
      </c>
      <c r="X35" s="221">
        <f>SUMIFS('調査表(全体)'!$CL:$CL,'調査表(全体)'!$O:$O,$A38,'調査表(全体)'!$R:$R,$B35,'調査表(全体)'!$BA:$BA,'調査表(全体)'!$A$1,'調査表(全体)'!$BD:$BD,'調査表(全体)'!$A$1,'調査表(全体)'!$P:$P,X$6,'調査表(全体)'!$BE:$BE,10)</f>
        <v>0</v>
      </c>
      <c r="Y35" s="221">
        <f>SUMIFS('調査表(全体)'!$CL:$CL,'調査表(全体)'!$O:$O,$A38,'調査表(全体)'!$R:$R,$B35,'調査表(全体)'!$BA:$BA,'調査表(全体)'!$A$1,'調査表(全体)'!$BD:$BD,'調査表(全体)'!$A$1,'調査表(全体)'!$P:$P,Y$6,'調査表(全体)'!$BE:$BE,10)</f>
        <v>0</v>
      </c>
      <c r="Z35" s="221">
        <f>SUMIFS('調査表(全体)'!$CL:$CL,'調査表(全体)'!$O:$O,$A38,'調査表(全体)'!$R:$R,$B35,'調査表(全体)'!$BA:$BA,'調査表(全体)'!$A$1,'調査表(全体)'!$BD:$BD,'調査表(全体)'!$A$1,'調査表(全体)'!$P:$P,Z$6,'調査表(全体)'!$BE:$BE,10)</f>
        <v>0</v>
      </c>
      <c r="AA35" s="221">
        <f>SUMIFS('調査表(全体)'!$CL:$CL,'調査表(全体)'!$O:$O,$A38,'調査表(全体)'!$R:$R,$B35,'調査表(全体)'!$BA:$BA,'調査表(全体)'!$A$1,'調査表(全体)'!$BD:$BD,'調査表(全体)'!$A$1,'調査表(全体)'!$P:$P,AA$6,'調査表(全体)'!$BE:$BE,10)</f>
        <v>0</v>
      </c>
      <c r="AB35" s="221">
        <f>SUMIFS('調査表(全体)'!$CL:$CL,'調査表(全体)'!$O:$O,$A38,'調査表(全体)'!$R:$R,$B35,'調査表(全体)'!$BA:$BA,'調査表(全体)'!$A$1,'調査表(全体)'!$BD:$BD,'調査表(全体)'!$A$1,'調査表(全体)'!$P:$P,AB$6,'調査表(全体)'!$BE:$BE,10)</f>
        <v>0</v>
      </c>
      <c r="AC35" s="221">
        <f>SUMIFS('調査表(全体)'!$CL:$CL,'調査表(全体)'!$O:$O,$A38,'調査表(全体)'!$R:$R,$B35,'調査表(全体)'!$BA:$BA,'調査表(全体)'!$A$1,'調査表(全体)'!$BD:$BD,'調査表(全体)'!$A$1,'調査表(全体)'!$P:$P,AC$6,'調査表(全体)'!$BE:$BE,10)</f>
        <v>0</v>
      </c>
      <c r="AD35" s="221">
        <f>SUMIFS('調査表(全体)'!$CL:$CL,'調査表(全体)'!$O:$O,$A38,'調査表(全体)'!$R:$R,$B35,'調査表(全体)'!$BA:$BA,'調査表(全体)'!$A$1,'調査表(全体)'!$BD:$BD,'調査表(全体)'!$A$1,'調査表(全体)'!$P:$P,AD$6,'調査表(全体)'!$BE:$BE,10)</f>
        <v>0</v>
      </c>
      <c r="AE35" s="221">
        <f>SUMIFS('調査表(全体)'!$CL:$CL,'調査表(全体)'!$O:$O,$A38,'調査表(全体)'!$R:$R,$B35,'調査表(全体)'!$BA:$BA,'調査表(全体)'!$A$1,'調査表(全体)'!$BD:$BD,'調査表(全体)'!$A$1,'調査表(全体)'!$P:$P,AE$6,'調査表(全体)'!$BE:$BE,10)</f>
        <v>0</v>
      </c>
      <c r="AF35" s="221">
        <f>SUMIFS('調査表(全体)'!$CL:$CL,'調査表(全体)'!$O:$O,$A38,'調査表(全体)'!$R:$R,$B35,'調査表(全体)'!$BA:$BA,'調査表(全体)'!$A$1,'調査表(全体)'!$BD:$BD,'調査表(全体)'!$A$1,'調査表(全体)'!$P:$P,AF$6,'調査表(全体)'!$BE:$BE,10)</f>
        <v>0</v>
      </c>
      <c r="AG35" s="225">
        <f t="shared" si="1"/>
        <v>0</v>
      </c>
      <c r="AH35" s="226">
        <f>SUMIFS('調査表(全体)'!CF:CF,'調査表(全体)'!$O:$O,$A38,'調査表(全体)'!$R:$R,$B35,'調査表(全体)'!$BA:$BA,'調査表(全体)'!$A$1,'調査表(全体)'!$BD:$BD,'調査表(全体)'!$A$1,'調査表(全体)'!$BE:$BE,10)</f>
        <v>0</v>
      </c>
      <c r="AI35" s="221">
        <f>SUMIFS('調査表(全体)'!CG:CG,'調査表(全体)'!$O:$O,$A38,'調査表(全体)'!$R:$R,$B35,'調査表(全体)'!$BA:$BA,'調査表(全体)'!$A$1,'調査表(全体)'!$BD:$BD,'調査表(全体)'!$A$1,'調査表(全体)'!$BE:$BE,10)</f>
        <v>0</v>
      </c>
      <c r="AJ35" s="221">
        <f>SUMIFS('調査表(全体)'!CH:CH,'調査表(全体)'!$O:$O,$A38,'調査表(全体)'!$R:$R,$B35,'調査表(全体)'!$BA:$BA,'調査表(全体)'!$A$1,'調査表(全体)'!$BD:$BD,'調査表(全体)'!$A$1,'調査表(全体)'!$BE:$BE,10)</f>
        <v>0</v>
      </c>
      <c r="AK35" s="221">
        <f>SUMIFS('調査表(全体)'!CI:CI,'調査表(全体)'!$O:$O,$A38,'調査表(全体)'!$R:$R,$B35,'調査表(全体)'!$BA:$BA,'調査表(全体)'!$A$1,'調査表(全体)'!$BD:$BD,'調査表(全体)'!$A$1,'調査表(全体)'!$BE:$BE,10)</f>
        <v>0</v>
      </c>
      <c r="AL35" s="221">
        <f>SUMIFS('調査表(全体)'!CJ:CJ,'調査表(全体)'!$O:$O,$A38,'調査表(全体)'!$R:$R,$B35,'調査表(全体)'!$BA:$BA,'調査表(全体)'!$A$1,'調査表(全体)'!$BD:$BD,'調査表(全体)'!$A$1,'調査表(全体)'!$BE:$BE,10)</f>
        <v>0</v>
      </c>
      <c r="AM35" s="227">
        <f t="shared" si="2"/>
        <v>0</v>
      </c>
    </row>
    <row r="36" spans="1:39" x14ac:dyDescent="0.15">
      <c r="A36" s="1143"/>
      <c r="B36" s="228">
        <v>2</v>
      </c>
      <c r="C36" s="229">
        <f>SUMIFS('調査表(全体)'!BG:BG,'調査表(全体)'!$O:$O,$A38,'調査表(全体)'!$R:$R,$B36,'調査表(全体)'!$BA:$BA,'調査表(全体)'!$A$1,'調査表(全体)'!$BD:$BD,'調査表(全体)'!$A$1)</f>
        <v>0</v>
      </c>
      <c r="D36" s="230">
        <f>SUMIFS('調査表(全体)'!BH:BH,'調査表(全体)'!$O:$O,$A38,'調査表(全体)'!$R:$R,$B36,'調査表(全体)'!$BA:$BA,'調査表(全体)'!$A$1,'調査表(全体)'!$BD:$BD,'調査表(全体)'!$A$1)</f>
        <v>0</v>
      </c>
      <c r="E36" s="230">
        <f>SUMIFS('調査表(全体)'!BI:BI,'調査表(全体)'!$O:$O,$A38,'調査表(全体)'!$R:$R,$B36,'調査表(全体)'!$BA:$BA,'調査表(全体)'!$A$1,'調査表(全体)'!$BD:$BD,'調査表(全体)'!$A$1)</f>
        <v>0</v>
      </c>
      <c r="F36" s="230">
        <f>SUMIFS('調査表(全体)'!BJ:BJ,'調査表(全体)'!$O:$O,$A38,'調査表(全体)'!$R:$R,$B36,'調査表(全体)'!$BA:$BA,'調査表(全体)'!$A$1,'調査表(全体)'!$BD:$BD,'調査表(全体)'!$A$1)</f>
        <v>0</v>
      </c>
      <c r="G36" s="230">
        <f>SUMIFS('調査表(全体)'!BK:BK,'調査表(全体)'!$O:$O,$A38,'調査表(全体)'!$R:$R,$B36,'調査表(全体)'!$BA:$BA,'調査表(全体)'!$A$1,'調査表(全体)'!$BD:$BD,'調査表(全体)'!$A$1)</f>
        <v>0</v>
      </c>
      <c r="H36" s="230">
        <f>SUMIFS('調査表(全体)'!BL:BL,'調査表(全体)'!$O:$O,$A38,'調査表(全体)'!$R:$R,$B36,'調査表(全体)'!$BA:$BA,'調査表(全体)'!$A$1,'調査表(全体)'!$BD:$BD,'調査表(全体)'!$A$1)</f>
        <v>0</v>
      </c>
      <c r="I36" s="230">
        <f>SUMIFS('調査表(全体)'!BM:BM,'調査表(全体)'!$O:$O,$A38,'調査表(全体)'!$R:$R,$B36,'調査表(全体)'!$BA:$BA,'調査表(全体)'!$A$1,'調査表(全体)'!$BD:$BD,'調査表(全体)'!$A$1)</f>
        <v>0</v>
      </c>
      <c r="J36" s="230">
        <f>SUMIFS('調査表(全体)'!BN:BN,'調査表(全体)'!$O:$O,$A38,'調査表(全体)'!$R:$R,$B36,'調査表(全体)'!$BA:$BA,'調査表(全体)'!$A$1,'調査表(全体)'!$BD:$BD,'調査表(全体)'!$A$1)</f>
        <v>0</v>
      </c>
      <c r="K36" s="230">
        <f>SUMIFS('調査表(全体)'!BO:BO,'調査表(全体)'!$O:$O,$A38,'調査表(全体)'!$R:$R,$B36,'調査表(全体)'!$BA:$BA,'調査表(全体)'!$A$1,'調査表(全体)'!$BD:$BD,'調査表(全体)'!$A$1)</f>
        <v>0</v>
      </c>
      <c r="L36" s="231">
        <f>SUMIFS('調査表(全体)'!BP:BP,'調査表(全体)'!$O:$O,$A38,'調査表(全体)'!$R:$R,$B36,'調査表(全体)'!$BA:$BA,'調査表(全体)'!$A$1,'調査表(全体)'!$BD:$BD,'調査表(全体)'!$A$1)</f>
        <v>0</v>
      </c>
      <c r="M36" s="232">
        <f t="shared" si="0"/>
        <v>0</v>
      </c>
      <c r="N36" s="233">
        <f>SUMIFS('調査表(全体)'!$CL:$CL,'調査表(全体)'!$O:$O,$A38,'調査表(全体)'!$R:$R,$B36,'調査表(全体)'!$BA:$BA,'調査表(全体)'!$A$1,'調査表(全体)'!$BD:$BD,'調査表(全体)'!$A$1,'調査表(全体)'!$P:$P,N$6,'調査表(全体)'!$BE:$BE,10)</f>
        <v>0</v>
      </c>
      <c r="O36" s="230">
        <f>SUMIFS('調査表(全体)'!$CL:$CL,'調査表(全体)'!$O:$O,$A38,'調査表(全体)'!$R:$R,$B36,'調査表(全体)'!$BA:$BA,'調査表(全体)'!$A$1,'調査表(全体)'!$BD:$BD,'調査表(全体)'!$A$1,'調査表(全体)'!$P:$P,O$6,'調査表(全体)'!$BE:$BE,10)</f>
        <v>0</v>
      </c>
      <c r="P36" s="230">
        <f>SUMIFS('調査表(全体)'!$CL:$CL,'調査表(全体)'!$O:$O,$A38,'調査表(全体)'!$R:$R,$B36,'調査表(全体)'!$BA:$BA,'調査表(全体)'!$A$1,'調査表(全体)'!$BD:$BD,'調査表(全体)'!$A$1,'調査表(全体)'!$P:$P,P$6,'調査表(全体)'!$BE:$BE,10)</f>
        <v>0</v>
      </c>
      <c r="Q36" s="230">
        <f>SUMIFS('調査表(全体)'!$CL:$CL,'調査表(全体)'!$O:$O,$A38,'調査表(全体)'!$R:$R,$B36,'調査表(全体)'!$BA:$BA,'調査表(全体)'!$A$1,'調査表(全体)'!$BD:$BD,'調査表(全体)'!$A$1,'調査表(全体)'!$P:$P,Q$6,'調査表(全体)'!$BE:$BE,10)</f>
        <v>0</v>
      </c>
      <c r="R36" s="230">
        <f>SUMIFS('調査表(全体)'!$CL:$CL,'調査表(全体)'!$O:$O,$A38,'調査表(全体)'!$R:$R,$B36,'調査表(全体)'!$BA:$BA,'調査表(全体)'!$A$1,'調査表(全体)'!$BD:$BD,'調査表(全体)'!$A$1,'調査表(全体)'!$P:$P,R$6,'調査表(全体)'!$BE:$BE,10)</f>
        <v>0</v>
      </c>
      <c r="S36" s="230">
        <f>SUMIFS('調査表(全体)'!$CL:$CL,'調査表(全体)'!$O:$O,$A38,'調査表(全体)'!$R:$R,$B36,'調査表(全体)'!$BA:$BA,'調査表(全体)'!$A$1,'調査表(全体)'!$BD:$BD,'調査表(全体)'!$A$1,'調査表(全体)'!$P:$P,S$6,'調査表(全体)'!$BE:$BE,10)</f>
        <v>0</v>
      </c>
      <c r="T36" s="230">
        <f>SUMIFS('調査表(全体)'!$CL:$CL,'調査表(全体)'!$O:$O,$A38,'調査表(全体)'!$R:$R,$B36,'調査表(全体)'!$BA:$BA,'調査表(全体)'!$A$1,'調査表(全体)'!$BD:$BD,'調査表(全体)'!$A$1,'調査表(全体)'!$P:$P,T$6,'調査表(全体)'!$BE:$BE,10)</f>
        <v>0</v>
      </c>
      <c r="U36" s="230">
        <f>SUMIFS('調査表(全体)'!$CL:$CL,'調査表(全体)'!$O:$O,$A38,'調査表(全体)'!$R:$R,$B36,'調査表(全体)'!$BA:$BA,'調査表(全体)'!$A$1,'調査表(全体)'!$BD:$BD,'調査表(全体)'!$A$1,'調査表(全体)'!$P:$P,U$6,'調査表(全体)'!$BE:$BE,10)</f>
        <v>0</v>
      </c>
      <c r="V36" s="230">
        <f>SUMIFS('調査表(全体)'!$CL:$CL,'調査表(全体)'!$O:$O,$A38,'調査表(全体)'!$R:$R,$B36,'調査表(全体)'!$BA:$BA,'調査表(全体)'!$A$1,'調査表(全体)'!$BD:$BD,'調査表(全体)'!$A$1,'調査表(全体)'!$P:$P,V$6,'調査表(全体)'!$BE:$BE,10)</f>
        <v>0</v>
      </c>
      <c r="W36" s="230">
        <f>SUMIFS('調査表(全体)'!$CL:$CL,'調査表(全体)'!$O:$O,$A38,'調査表(全体)'!$R:$R,$B36,'調査表(全体)'!$BA:$BA,'調査表(全体)'!$A$1,'調査表(全体)'!$BD:$BD,'調査表(全体)'!$A$1,'調査表(全体)'!$P:$P,W$6,'調査表(全体)'!$BE:$BE,10)</f>
        <v>0</v>
      </c>
      <c r="X36" s="230">
        <f>SUMIFS('調査表(全体)'!$CL:$CL,'調査表(全体)'!$O:$O,$A38,'調査表(全体)'!$R:$R,$B36,'調査表(全体)'!$BA:$BA,'調査表(全体)'!$A$1,'調査表(全体)'!$BD:$BD,'調査表(全体)'!$A$1,'調査表(全体)'!$P:$P,X$6,'調査表(全体)'!$BE:$BE,10)</f>
        <v>0</v>
      </c>
      <c r="Y36" s="230">
        <f>SUMIFS('調査表(全体)'!$CL:$CL,'調査表(全体)'!$O:$O,$A38,'調査表(全体)'!$R:$R,$B36,'調査表(全体)'!$BA:$BA,'調査表(全体)'!$A$1,'調査表(全体)'!$BD:$BD,'調査表(全体)'!$A$1,'調査表(全体)'!$P:$P,Y$6,'調査表(全体)'!$BE:$BE,10)</f>
        <v>0</v>
      </c>
      <c r="Z36" s="230">
        <f>SUMIFS('調査表(全体)'!$CL:$CL,'調査表(全体)'!$O:$O,$A38,'調査表(全体)'!$R:$R,$B36,'調査表(全体)'!$BA:$BA,'調査表(全体)'!$A$1,'調査表(全体)'!$BD:$BD,'調査表(全体)'!$A$1,'調査表(全体)'!$P:$P,Z$6,'調査表(全体)'!$BE:$BE,10)</f>
        <v>0</v>
      </c>
      <c r="AA36" s="230">
        <f>SUMIFS('調査表(全体)'!$CL:$CL,'調査表(全体)'!$O:$O,$A38,'調査表(全体)'!$R:$R,$B36,'調査表(全体)'!$BA:$BA,'調査表(全体)'!$A$1,'調査表(全体)'!$BD:$BD,'調査表(全体)'!$A$1,'調査表(全体)'!$P:$P,AA$6,'調査表(全体)'!$BE:$BE,10)</f>
        <v>0</v>
      </c>
      <c r="AB36" s="230">
        <f>SUMIFS('調査表(全体)'!$CL:$CL,'調査表(全体)'!$O:$O,$A38,'調査表(全体)'!$R:$R,$B36,'調査表(全体)'!$BA:$BA,'調査表(全体)'!$A$1,'調査表(全体)'!$BD:$BD,'調査表(全体)'!$A$1,'調査表(全体)'!$P:$P,AB$6,'調査表(全体)'!$BE:$BE,10)</f>
        <v>0</v>
      </c>
      <c r="AC36" s="230">
        <f>SUMIFS('調査表(全体)'!$CL:$CL,'調査表(全体)'!$O:$O,$A38,'調査表(全体)'!$R:$R,$B36,'調査表(全体)'!$BA:$BA,'調査表(全体)'!$A$1,'調査表(全体)'!$BD:$BD,'調査表(全体)'!$A$1,'調査表(全体)'!$P:$P,AC$6,'調査表(全体)'!$BE:$BE,10)</f>
        <v>0</v>
      </c>
      <c r="AD36" s="230">
        <f>SUMIFS('調査表(全体)'!$CL:$CL,'調査表(全体)'!$O:$O,$A38,'調査表(全体)'!$R:$R,$B36,'調査表(全体)'!$BA:$BA,'調査表(全体)'!$A$1,'調査表(全体)'!$BD:$BD,'調査表(全体)'!$A$1,'調査表(全体)'!$P:$P,AD$6,'調査表(全体)'!$BE:$BE,10)</f>
        <v>0</v>
      </c>
      <c r="AE36" s="230">
        <f>SUMIFS('調査表(全体)'!$CL:$CL,'調査表(全体)'!$O:$O,$A38,'調査表(全体)'!$R:$R,$B36,'調査表(全体)'!$BA:$BA,'調査表(全体)'!$A$1,'調査表(全体)'!$BD:$BD,'調査表(全体)'!$A$1,'調査表(全体)'!$P:$P,AE$6,'調査表(全体)'!$BE:$BE,10)</f>
        <v>0</v>
      </c>
      <c r="AF36" s="230">
        <f>SUMIFS('調査表(全体)'!$CL:$CL,'調査表(全体)'!$O:$O,$A38,'調査表(全体)'!$R:$R,$B36,'調査表(全体)'!$BA:$BA,'調査表(全体)'!$A$1,'調査表(全体)'!$BD:$BD,'調査表(全体)'!$A$1,'調査表(全体)'!$P:$P,AF$6,'調査表(全体)'!$BE:$BE,10)</f>
        <v>0</v>
      </c>
      <c r="AG36" s="234">
        <f t="shared" si="1"/>
        <v>0</v>
      </c>
      <c r="AH36" s="235">
        <f>SUMIFS('調査表(全体)'!CF:CF,'調査表(全体)'!$O:$O,$A38,'調査表(全体)'!$R:$R,$B36,'調査表(全体)'!$BA:$BA,'調査表(全体)'!$A$1,'調査表(全体)'!$BD:$BD,'調査表(全体)'!$A$1,'調査表(全体)'!$BE:$BE,10)</f>
        <v>0</v>
      </c>
      <c r="AI36" s="230">
        <f>SUMIFS('調査表(全体)'!CG:CG,'調査表(全体)'!$O:$O,$A38,'調査表(全体)'!$R:$R,$B36,'調査表(全体)'!$BA:$BA,'調査表(全体)'!$A$1,'調査表(全体)'!$BD:$BD,'調査表(全体)'!$A$1,'調査表(全体)'!$BE:$BE,10)</f>
        <v>0</v>
      </c>
      <c r="AJ36" s="230">
        <f>SUMIFS('調査表(全体)'!CH:CH,'調査表(全体)'!$O:$O,$A38,'調査表(全体)'!$R:$R,$B36,'調査表(全体)'!$BA:$BA,'調査表(全体)'!$A$1,'調査表(全体)'!$BD:$BD,'調査表(全体)'!$A$1,'調査表(全体)'!$BE:$BE,10)</f>
        <v>0</v>
      </c>
      <c r="AK36" s="230">
        <f>SUMIFS('調査表(全体)'!CI:CI,'調査表(全体)'!$O:$O,$A38,'調査表(全体)'!$R:$R,$B36,'調査表(全体)'!$BA:$BA,'調査表(全体)'!$A$1,'調査表(全体)'!$BD:$BD,'調査表(全体)'!$A$1,'調査表(全体)'!$BE:$BE,10)</f>
        <v>0</v>
      </c>
      <c r="AL36" s="230">
        <f>SUMIFS('調査表(全体)'!CJ:CJ,'調査表(全体)'!$O:$O,$A38,'調査表(全体)'!$R:$R,$B36,'調査表(全体)'!$BA:$BA,'調査表(全体)'!$A$1,'調査表(全体)'!$BD:$BD,'調査表(全体)'!$A$1,'調査表(全体)'!$BE:$BE,10)</f>
        <v>0</v>
      </c>
      <c r="AM36" s="236">
        <f t="shared" si="2"/>
        <v>0</v>
      </c>
    </row>
    <row r="37" spans="1:39" x14ac:dyDescent="0.15">
      <c r="A37" s="1143"/>
      <c r="B37" s="228">
        <v>3</v>
      </c>
      <c r="C37" s="229">
        <f>SUMIFS('調査表(全体)'!BG:BG,'調査表(全体)'!$O:$O,$A38,'調査表(全体)'!$R:$R,$B37,'調査表(全体)'!$BA:$BA,'調査表(全体)'!$A$1,'調査表(全体)'!$BD:$BD,'調査表(全体)'!$A$1)</f>
        <v>0</v>
      </c>
      <c r="D37" s="230">
        <f>SUMIFS('調査表(全体)'!BH:BH,'調査表(全体)'!$O:$O,$A38,'調査表(全体)'!$R:$R,$B37,'調査表(全体)'!$BA:$BA,'調査表(全体)'!$A$1,'調査表(全体)'!$BD:$BD,'調査表(全体)'!$A$1)</f>
        <v>0</v>
      </c>
      <c r="E37" s="230">
        <f>SUMIFS('調査表(全体)'!BI:BI,'調査表(全体)'!$O:$O,$A38,'調査表(全体)'!$R:$R,$B37,'調査表(全体)'!$BA:$BA,'調査表(全体)'!$A$1,'調査表(全体)'!$BD:$BD,'調査表(全体)'!$A$1)</f>
        <v>0</v>
      </c>
      <c r="F37" s="230">
        <f>SUMIFS('調査表(全体)'!BJ:BJ,'調査表(全体)'!$O:$O,$A38,'調査表(全体)'!$R:$R,$B37,'調査表(全体)'!$BA:$BA,'調査表(全体)'!$A$1,'調査表(全体)'!$BD:$BD,'調査表(全体)'!$A$1)</f>
        <v>0</v>
      </c>
      <c r="G37" s="230">
        <f>SUMIFS('調査表(全体)'!BK:BK,'調査表(全体)'!$O:$O,$A38,'調査表(全体)'!$R:$R,$B37,'調査表(全体)'!$BA:$BA,'調査表(全体)'!$A$1,'調査表(全体)'!$BD:$BD,'調査表(全体)'!$A$1)</f>
        <v>0</v>
      </c>
      <c r="H37" s="230">
        <f>SUMIFS('調査表(全体)'!BL:BL,'調査表(全体)'!$O:$O,$A38,'調査表(全体)'!$R:$R,$B37,'調査表(全体)'!$BA:$BA,'調査表(全体)'!$A$1,'調査表(全体)'!$BD:$BD,'調査表(全体)'!$A$1)</f>
        <v>0</v>
      </c>
      <c r="I37" s="230">
        <f>SUMIFS('調査表(全体)'!BM:BM,'調査表(全体)'!$O:$O,$A38,'調査表(全体)'!$R:$R,$B37,'調査表(全体)'!$BA:$BA,'調査表(全体)'!$A$1,'調査表(全体)'!$BD:$BD,'調査表(全体)'!$A$1)</f>
        <v>0</v>
      </c>
      <c r="J37" s="230">
        <f>SUMIFS('調査表(全体)'!BN:BN,'調査表(全体)'!$O:$O,$A38,'調査表(全体)'!$R:$R,$B37,'調査表(全体)'!$BA:$BA,'調査表(全体)'!$A$1,'調査表(全体)'!$BD:$BD,'調査表(全体)'!$A$1)</f>
        <v>0</v>
      </c>
      <c r="K37" s="230">
        <f>SUMIFS('調査表(全体)'!BO:BO,'調査表(全体)'!$O:$O,$A38,'調査表(全体)'!$R:$R,$B37,'調査表(全体)'!$BA:$BA,'調査表(全体)'!$A$1,'調査表(全体)'!$BD:$BD,'調査表(全体)'!$A$1)</f>
        <v>0</v>
      </c>
      <c r="L37" s="231">
        <f>SUMIFS('調査表(全体)'!BP:BP,'調査表(全体)'!$O:$O,$A38,'調査表(全体)'!$R:$R,$B37,'調査表(全体)'!$BA:$BA,'調査表(全体)'!$A$1,'調査表(全体)'!$BD:$BD,'調査表(全体)'!$A$1)</f>
        <v>0</v>
      </c>
      <c r="M37" s="232">
        <f t="shared" si="0"/>
        <v>0</v>
      </c>
      <c r="N37" s="233">
        <f>SUMIFS('調査表(全体)'!$CL:$CL,'調査表(全体)'!$O:$O,$A38,'調査表(全体)'!$R:$R,$B37,'調査表(全体)'!$BA:$BA,'調査表(全体)'!$A$1,'調査表(全体)'!$BD:$BD,'調査表(全体)'!$A$1,'調査表(全体)'!$P:$P,N$6,'調査表(全体)'!$BE:$BE,10)</f>
        <v>0</v>
      </c>
      <c r="O37" s="230">
        <f>SUMIFS('調査表(全体)'!$CL:$CL,'調査表(全体)'!$O:$O,$A38,'調査表(全体)'!$R:$R,$B37,'調査表(全体)'!$BA:$BA,'調査表(全体)'!$A$1,'調査表(全体)'!$BD:$BD,'調査表(全体)'!$A$1,'調査表(全体)'!$P:$P,O$6,'調査表(全体)'!$BE:$BE,10)</f>
        <v>0</v>
      </c>
      <c r="P37" s="230">
        <f>SUMIFS('調査表(全体)'!$CL:$CL,'調査表(全体)'!$O:$O,$A38,'調査表(全体)'!$R:$R,$B37,'調査表(全体)'!$BA:$BA,'調査表(全体)'!$A$1,'調査表(全体)'!$BD:$BD,'調査表(全体)'!$A$1,'調査表(全体)'!$P:$P,P$6,'調査表(全体)'!$BE:$BE,10)</f>
        <v>0</v>
      </c>
      <c r="Q37" s="230">
        <f>SUMIFS('調査表(全体)'!$CL:$CL,'調査表(全体)'!$O:$O,$A38,'調査表(全体)'!$R:$R,$B37,'調査表(全体)'!$BA:$BA,'調査表(全体)'!$A$1,'調査表(全体)'!$BD:$BD,'調査表(全体)'!$A$1,'調査表(全体)'!$P:$P,Q$6,'調査表(全体)'!$BE:$BE,10)</f>
        <v>0</v>
      </c>
      <c r="R37" s="230">
        <f>SUMIFS('調査表(全体)'!$CL:$CL,'調査表(全体)'!$O:$O,$A38,'調査表(全体)'!$R:$R,$B37,'調査表(全体)'!$BA:$BA,'調査表(全体)'!$A$1,'調査表(全体)'!$BD:$BD,'調査表(全体)'!$A$1,'調査表(全体)'!$P:$P,R$6,'調査表(全体)'!$BE:$BE,10)</f>
        <v>0</v>
      </c>
      <c r="S37" s="230">
        <f>SUMIFS('調査表(全体)'!$CL:$CL,'調査表(全体)'!$O:$O,$A38,'調査表(全体)'!$R:$R,$B37,'調査表(全体)'!$BA:$BA,'調査表(全体)'!$A$1,'調査表(全体)'!$BD:$BD,'調査表(全体)'!$A$1,'調査表(全体)'!$P:$P,S$6,'調査表(全体)'!$BE:$BE,10)</f>
        <v>0</v>
      </c>
      <c r="T37" s="230">
        <f>SUMIFS('調査表(全体)'!$CL:$CL,'調査表(全体)'!$O:$O,$A38,'調査表(全体)'!$R:$R,$B37,'調査表(全体)'!$BA:$BA,'調査表(全体)'!$A$1,'調査表(全体)'!$BD:$BD,'調査表(全体)'!$A$1,'調査表(全体)'!$P:$P,T$6,'調査表(全体)'!$BE:$BE,10)</f>
        <v>0</v>
      </c>
      <c r="U37" s="230">
        <f>SUMIFS('調査表(全体)'!$CL:$CL,'調査表(全体)'!$O:$O,$A38,'調査表(全体)'!$R:$R,$B37,'調査表(全体)'!$BA:$BA,'調査表(全体)'!$A$1,'調査表(全体)'!$BD:$BD,'調査表(全体)'!$A$1,'調査表(全体)'!$P:$P,U$6,'調査表(全体)'!$BE:$BE,10)</f>
        <v>0</v>
      </c>
      <c r="V37" s="230">
        <f>SUMIFS('調査表(全体)'!$CL:$CL,'調査表(全体)'!$O:$O,$A38,'調査表(全体)'!$R:$R,$B37,'調査表(全体)'!$BA:$BA,'調査表(全体)'!$A$1,'調査表(全体)'!$BD:$BD,'調査表(全体)'!$A$1,'調査表(全体)'!$P:$P,V$6,'調査表(全体)'!$BE:$BE,10)</f>
        <v>0</v>
      </c>
      <c r="W37" s="230">
        <f>SUMIFS('調査表(全体)'!$CL:$CL,'調査表(全体)'!$O:$O,$A38,'調査表(全体)'!$R:$R,$B37,'調査表(全体)'!$BA:$BA,'調査表(全体)'!$A$1,'調査表(全体)'!$BD:$BD,'調査表(全体)'!$A$1,'調査表(全体)'!$P:$P,W$6,'調査表(全体)'!$BE:$BE,10)</f>
        <v>0</v>
      </c>
      <c r="X37" s="230">
        <f>SUMIFS('調査表(全体)'!$CL:$CL,'調査表(全体)'!$O:$O,$A38,'調査表(全体)'!$R:$R,$B37,'調査表(全体)'!$BA:$BA,'調査表(全体)'!$A$1,'調査表(全体)'!$BD:$BD,'調査表(全体)'!$A$1,'調査表(全体)'!$P:$P,X$6,'調査表(全体)'!$BE:$BE,10)</f>
        <v>0</v>
      </c>
      <c r="Y37" s="230">
        <f>SUMIFS('調査表(全体)'!$CL:$CL,'調査表(全体)'!$O:$O,$A38,'調査表(全体)'!$R:$R,$B37,'調査表(全体)'!$BA:$BA,'調査表(全体)'!$A$1,'調査表(全体)'!$BD:$BD,'調査表(全体)'!$A$1,'調査表(全体)'!$P:$P,Y$6,'調査表(全体)'!$BE:$BE,10)</f>
        <v>0</v>
      </c>
      <c r="Z37" s="230">
        <f>SUMIFS('調査表(全体)'!$CL:$CL,'調査表(全体)'!$O:$O,$A38,'調査表(全体)'!$R:$R,$B37,'調査表(全体)'!$BA:$BA,'調査表(全体)'!$A$1,'調査表(全体)'!$BD:$BD,'調査表(全体)'!$A$1,'調査表(全体)'!$P:$P,Z$6,'調査表(全体)'!$BE:$BE,10)</f>
        <v>0</v>
      </c>
      <c r="AA37" s="230">
        <f>SUMIFS('調査表(全体)'!$CL:$CL,'調査表(全体)'!$O:$O,$A38,'調査表(全体)'!$R:$R,$B37,'調査表(全体)'!$BA:$BA,'調査表(全体)'!$A$1,'調査表(全体)'!$BD:$BD,'調査表(全体)'!$A$1,'調査表(全体)'!$P:$P,AA$6,'調査表(全体)'!$BE:$BE,10)</f>
        <v>0</v>
      </c>
      <c r="AB37" s="230">
        <f>SUMIFS('調査表(全体)'!$CL:$CL,'調査表(全体)'!$O:$O,$A38,'調査表(全体)'!$R:$R,$B37,'調査表(全体)'!$BA:$BA,'調査表(全体)'!$A$1,'調査表(全体)'!$BD:$BD,'調査表(全体)'!$A$1,'調査表(全体)'!$P:$P,AB$6,'調査表(全体)'!$BE:$BE,10)</f>
        <v>0</v>
      </c>
      <c r="AC37" s="230">
        <f>SUMIFS('調査表(全体)'!$CL:$CL,'調査表(全体)'!$O:$O,$A38,'調査表(全体)'!$R:$R,$B37,'調査表(全体)'!$BA:$BA,'調査表(全体)'!$A$1,'調査表(全体)'!$BD:$BD,'調査表(全体)'!$A$1,'調査表(全体)'!$P:$P,AC$6,'調査表(全体)'!$BE:$BE,10)</f>
        <v>0</v>
      </c>
      <c r="AD37" s="230">
        <f>SUMIFS('調査表(全体)'!$CL:$CL,'調査表(全体)'!$O:$O,$A38,'調査表(全体)'!$R:$R,$B37,'調査表(全体)'!$BA:$BA,'調査表(全体)'!$A$1,'調査表(全体)'!$BD:$BD,'調査表(全体)'!$A$1,'調査表(全体)'!$P:$P,AD$6,'調査表(全体)'!$BE:$BE,10)</f>
        <v>0</v>
      </c>
      <c r="AE37" s="230">
        <f>SUMIFS('調査表(全体)'!$CL:$CL,'調査表(全体)'!$O:$O,$A38,'調査表(全体)'!$R:$R,$B37,'調査表(全体)'!$BA:$BA,'調査表(全体)'!$A$1,'調査表(全体)'!$BD:$BD,'調査表(全体)'!$A$1,'調査表(全体)'!$P:$P,AE$6,'調査表(全体)'!$BE:$BE,10)</f>
        <v>0</v>
      </c>
      <c r="AF37" s="230">
        <f>SUMIFS('調査表(全体)'!$CL:$CL,'調査表(全体)'!$O:$O,$A38,'調査表(全体)'!$R:$R,$B37,'調査表(全体)'!$BA:$BA,'調査表(全体)'!$A$1,'調査表(全体)'!$BD:$BD,'調査表(全体)'!$A$1,'調査表(全体)'!$P:$P,AF$6,'調査表(全体)'!$BE:$BE,10)</f>
        <v>0</v>
      </c>
      <c r="AG37" s="234">
        <f t="shared" si="1"/>
        <v>0</v>
      </c>
      <c r="AH37" s="235">
        <f>SUMIFS('調査表(全体)'!CF:CF,'調査表(全体)'!$O:$O,$A38,'調査表(全体)'!$R:$R,$B37,'調査表(全体)'!$BA:$BA,'調査表(全体)'!$A$1,'調査表(全体)'!$BD:$BD,'調査表(全体)'!$A$1,'調査表(全体)'!$BE:$BE,10)</f>
        <v>0</v>
      </c>
      <c r="AI37" s="230">
        <f>SUMIFS('調査表(全体)'!CG:CG,'調査表(全体)'!$O:$O,$A38,'調査表(全体)'!$R:$R,$B37,'調査表(全体)'!$BA:$BA,'調査表(全体)'!$A$1,'調査表(全体)'!$BD:$BD,'調査表(全体)'!$A$1,'調査表(全体)'!$BE:$BE,10)</f>
        <v>0</v>
      </c>
      <c r="AJ37" s="230">
        <f>SUMIFS('調査表(全体)'!CH:CH,'調査表(全体)'!$O:$O,$A38,'調査表(全体)'!$R:$R,$B37,'調査表(全体)'!$BA:$BA,'調査表(全体)'!$A$1,'調査表(全体)'!$BD:$BD,'調査表(全体)'!$A$1,'調査表(全体)'!$BE:$BE,10)</f>
        <v>0</v>
      </c>
      <c r="AK37" s="230">
        <f>SUMIFS('調査表(全体)'!CI:CI,'調査表(全体)'!$O:$O,$A38,'調査表(全体)'!$R:$R,$B37,'調査表(全体)'!$BA:$BA,'調査表(全体)'!$A$1,'調査表(全体)'!$BD:$BD,'調査表(全体)'!$A$1,'調査表(全体)'!$BE:$BE,10)</f>
        <v>0</v>
      </c>
      <c r="AL37" s="230">
        <f>SUMIFS('調査表(全体)'!CJ:CJ,'調査表(全体)'!$O:$O,$A38,'調査表(全体)'!$R:$R,$B37,'調査表(全体)'!$BA:$BA,'調査表(全体)'!$A$1,'調査表(全体)'!$BD:$BD,'調査表(全体)'!$A$1,'調査表(全体)'!$BE:$BE,10)</f>
        <v>0</v>
      </c>
      <c r="AM37" s="236">
        <f t="shared" si="2"/>
        <v>0</v>
      </c>
    </row>
    <row r="38" spans="1:39" x14ac:dyDescent="0.15">
      <c r="A38" s="411">
        <v>8</v>
      </c>
      <c r="B38" s="237" t="s">
        <v>85</v>
      </c>
      <c r="C38" s="238">
        <f t="shared" ref="C38:L38" si="17">SUM(C35:C37)</f>
        <v>0</v>
      </c>
      <c r="D38" s="239">
        <f t="shared" si="17"/>
        <v>0</v>
      </c>
      <c r="E38" s="239">
        <f t="shared" si="17"/>
        <v>0</v>
      </c>
      <c r="F38" s="239">
        <f t="shared" si="17"/>
        <v>0</v>
      </c>
      <c r="G38" s="239">
        <f t="shared" si="17"/>
        <v>0</v>
      </c>
      <c r="H38" s="239">
        <f t="shared" si="17"/>
        <v>0</v>
      </c>
      <c r="I38" s="239">
        <f t="shared" si="17"/>
        <v>0</v>
      </c>
      <c r="J38" s="239">
        <f t="shared" si="17"/>
        <v>0</v>
      </c>
      <c r="K38" s="239">
        <f t="shared" si="17"/>
        <v>0</v>
      </c>
      <c r="L38" s="240">
        <f t="shared" si="17"/>
        <v>0</v>
      </c>
      <c r="M38" s="232">
        <f t="shared" si="0"/>
        <v>0</v>
      </c>
      <c r="N38" s="241">
        <f t="shared" ref="N38:AF38" si="18">SUM(N35:N37)</f>
        <v>0</v>
      </c>
      <c r="O38" s="239">
        <f t="shared" si="18"/>
        <v>0</v>
      </c>
      <c r="P38" s="239">
        <f t="shared" si="18"/>
        <v>0</v>
      </c>
      <c r="Q38" s="239">
        <f t="shared" si="18"/>
        <v>0</v>
      </c>
      <c r="R38" s="239">
        <f t="shared" si="18"/>
        <v>0</v>
      </c>
      <c r="S38" s="239">
        <f t="shared" si="18"/>
        <v>0</v>
      </c>
      <c r="T38" s="239">
        <f t="shared" si="18"/>
        <v>0</v>
      </c>
      <c r="U38" s="239">
        <f t="shared" si="18"/>
        <v>0</v>
      </c>
      <c r="V38" s="239">
        <f t="shared" si="18"/>
        <v>0</v>
      </c>
      <c r="W38" s="239">
        <f t="shared" si="18"/>
        <v>0</v>
      </c>
      <c r="X38" s="239">
        <f t="shared" si="18"/>
        <v>0</v>
      </c>
      <c r="Y38" s="239">
        <f t="shared" si="18"/>
        <v>0</v>
      </c>
      <c r="Z38" s="239">
        <f t="shared" si="18"/>
        <v>0</v>
      </c>
      <c r="AA38" s="239">
        <f t="shared" si="18"/>
        <v>0</v>
      </c>
      <c r="AB38" s="239">
        <f t="shared" si="18"/>
        <v>0</v>
      </c>
      <c r="AC38" s="239">
        <f t="shared" si="18"/>
        <v>0</v>
      </c>
      <c r="AD38" s="239">
        <f t="shared" si="18"/>
        <v>0</v>
      </c>
      <c r="AE38" s="239">
        <f t="shared" si="18"/>
        <v>0</v>
      </c>
      <c r="AF38" s="239">
        <f t="shared" si="18"/>
        <v>0</v>
      </c>
      <c r="AG38" s="242">
        <f t="shared" si="1"/>
        <v>0</v>
      </c>
      <c r="AH38" s="243">
        <f>SUM(AH35:AH37)</f>
        <v>0</v>
      </c>
      <c r="AI38" s="239">
        <f>SUM(AI35:AI37)</f>
        <v>0</v>
      </c>
      <c r="AJ38" s="239">
        <f>SUM(AJ35:AJ37)</f>
        <v>0</v>
      </c>
      <c r="AK38" s="239">
        <f>SUM(AK35:AK37)</f>
        <v>0</v>
      </c>
      <c r="AL38" s="239">
        <f>SUM(AL35:AL37)</f>
        <v>0</v>
      </c>
      <c r="AM38" s="244">
        <f t="shared" si="2"/>
        <v>0</v>
      </c>
    </row>
    <row r="39" spans="1:39" x14ac:dyDescent="0.15">
      <c r="A39" s="1142">
        <f>LOOKUP(A42,会計区分コード!$B:$B,会計区分コード!$C:$C)</f>
        <v>0</v>
      </c>
      <c r="B39" s="219">
        <v>1</v>
      </c>
      <c r="C39" s="220">
        <f>SUMIFS('調査表(全体)'!BG:BG,'調査表(全体)'!$O:$O,$A42,'調査表(全体)'!$R:$R,$B39,'調査表(全体)'!$BA:$BA,'調査表(全体)'!$A$1,'調査表(全体)'!$BD:$BD,'調査表(全体)'!$A$1)</f>
        <v>0</v>
      </c>
      <c r="D39" s="221">
        <f>SUMIFS('調査表(全体)'!BH:BH,'調査表(全体)'!$O:$O,$A42,'調査表(全体)'!$R:$R,$B39,'調査表(全体)'!$BA:$BA,'調査表(全体)'!$A$1,'調査表(全体)'!$BD:$BD,'調査表(全体)'!$A$1)</f>
        <v>0</v>
      </c>
      <c r="E39" s="221">
        <f>SUMIFS('調査表(全体)'!BI:BI,'調査表(全体)'!$O:$O,$A42,'調査表(全体)'!$R:$R,$B39,'調査表(全体)'!$BA:$BA,'調査表(全体)'!$A$1,'調査表(全体)'!$BD:$BD,'調査表(全体)'!$A$1)</f>
        <v>0</v>
      </c>
      <c r="F39" s="221">
        <f>SUMIFS('調査表(全体)'!BJ:BJ,'調査表(全体)'!$O:$O,$A42,'調査表(全体)'!$R:$R,$B39,'調査表(全体)'!$BA:$BA,'調査表(全体)'!$A$1,'調査表(全体)'!$BD:$BD,'調査表(全体)'!$A$1)</f>
        <v>0</v>
      </c>
      <c r="G39" s="221">
        <f>SUMIFS('調査表(全体)'!BK:BK,'調査表(全体)'!$O:$O,$A42,'調査表(全体)'!$R:$R,$B39,'調査表(全体)'!$BA:$BA,'調査表(全体)'!$A$1,'調査表(全体)'!$BD:$BD,'調査表(全体)'!$A$1)</f>
        <v>0</v>
      </c>
      <c r="H39" s="221">
        <f>SUMIFS('調査表(全体)'!BL:BL,'調査表(全体)'!$O:$O,$A42,'調査表(全体)'!$R:$R,$B39,'調査表(全体)'!$BA:$BA,'調査表(全体)'!$A$1,'調査表(全体)'!$BD:$BD,'調査表(全体)'!$A$1)</f>
        <v>0</v>
      </c>
      <c r="I39" s="221">
        <f>SUMIFS('調査表(全体)'!BM:BM,'調査表(全体)'!$O:$O,$A42,'調査表(全体)'!$R:$R,$B39,'調査表(全体)'!$BA:$BA,'調査表(全体)'!$A$1,'調査表(全体)'!$BD:$BD,'調査表(全体)'!$A$1)</f>
        <v>0</v>
      </c>
      <c r="J39" s="221">
        <f>SUMIFS('調査表(全体)'!BN:BN,'調査表(全体)'!$O:$O,$A42,'調査表(全体)'!$R:$R,$B39,'調査表(全体)'!$BA:$BA,'調査表(全体)'!$A$1,'調査表(全体)'!$BD:$BD,'調査表(全体)'!$A$1)</f>
        <v>0</v>
      </c>
      <c r="K39" s="221">
        <f>SUMIFS('調査表(全体)'!BO:BO,'調査表(全体)'!$O:$O,$A42,'調査表(全体)'!$R:$R,$B39,'調査表(全体)'!$BA:$BA,'調査表(全体)'!$A$1,'調査表(全体)'!$BD:$BD,'調査表(全体)'!$A$1)</f>
        <v>0</v>
      </c>
      <c r="L39" s="222">
        <f>SUMIFS('調査表(全体)'!BP:BP,'調査表(全体)'!$O:$O,$A42,'調査表(全体)'!$R:$R,$B39,'調査表(全体)'!$BA:$BA,'調査表(全体)'!$A$1,'調査表(全体)'!$BD:$BD,'調査表(全体)'!$A$1)</f>
        <v>0</v>
      </c>
      <c r="M39" s="223">
        <f t="shared" ref="M39:M70" si="19">SUM(C39:L39)</f>
        <v>0</v>
      </c>
      <c r="N39" s="224">
        <f>SUMIFS('調査表(全体)'!$CL:$CL,'調査表(全体)'!$O:$O,$A42,'調査表(全体)'!$R:$R,$B39,'調査表(全体)'!$BA:$BA,'調査表(全体)'!$A$1,'調査表(全体)'!$BD:$BD,'調査表(全体)'!$A$1,'調査表(全体)'!$P:$P,N$6,'調査表(全体)'!BE:BE,10)</f>
        <v>0</v>
      </c>
      <c r="O39" s="221">
        <f>SUMIFS('調査表(全体)'!$CL:$CL,'調査表(全体)'!$O:$O,$A42,'調査表(全体)'!$R:$R,$B39,'調査表(全体)'!$BA:$BA,'調査表(全体)'!$A$1,'調査表(全体)'!$BD:$BD,'調査表(全体)'!$A$1,'調査表(全体)'!$P:$P,O$6,'調査表(全体)'!$BE:$BE,10)</f>
        <v>0</v>
      </c>
      <c r="P39" s="221">
        <f>SUMIFS('調査表(全体)'!$CL:$CL,'調査表(全体)'!$O:$O,$A42,'調査表(全体)'!$R:$R,$B39,'調査表(全体)'!$BA:$BA,'調査表(全体)'!$A$1,'調査表(全体)'!$BD:$BD,'調査表(全体)'!$A$1,'調査表(全体)'!$P:$P,P$6,'調査表(全体)'!$BE:$BE,10)</f>
        <v>0</v>
      </c>
      <c r="Q39" s="221">
        <f>SUMIFS('調査表(全体)'!$CL:$CL,'調査表(全体)'!$O:$O,$A42,'調査表(全体)'!$R:$R,$B39,'調査表(全体)'!$BA:$BA,'調査表(全体)'!$A$1,'調査表(全体)'!$BD:$BD,'調査表(全体)'!$A$1,'調査表(全体)'!$P:$P,Q$6,'調査表(全体)'!$BE:$BE,10)</f>
        <v>0</v>
      </c>
      <c r="R39" s="221">
        <f>SUMIFS('調査表(全体)'!$CL:$CL,'調査表(全体)'!$O:$O,$A42,'調査表(全体)'!$R:$R,$B39,'調査表(全体)'!$BA:$BA,'調査表(全体)'!$A$1,'調査表(全体)'!$BD:$BD,'調査表(全体)'!$A$1,'調査表(全体)'!$P:$P,R$6,'調査表(全体)'!$BE:$BE,10)</f>
        <v>0</v>
      </c>
      <c r="S39" s="221">
        <f>SUMIFS('調査表(全体)'!$CL:$CL,'調査表(全体)'!$O:$O,$A42,'調査表(全体)'!$R:$R,$B39,'調査表(全体)'!$BA:$BA,'調査表(全体)'!$A$1,'調査表(全体)'!$BD:$BD,'調査表(全体)'!$A$1,'調査表(全体)'!$P:$P,S$6,'調査表(全体)'!$BE:$BE,10)</f>
        <v>0</v>
      </c>
      <c r="T39" s="221">
        <f>SUMIFS('調査表(全体)'!$CL:$CL,'調査表(全体)'!$O:$O,$A42,'調査表(全体)'!$R:$R,$B39,'調査表(全体)'!$BA:$BA,'調査表(全体)'!$A$1,'調査表(全体)'!$BD:$BD,'調査表(全体)'!$A$1,'調査表(全体)'!$P:$P,T$6,'調査表(全体)'!$BE:$BE,10)</f>
        <v>0</v>
      </c>
      <c r="U39" s="221">
        <f>SUMIFS('調査表(全体)'!$CL:$CL,'調査表(全体)'!$O:$O,$A42,'調査表(全体)'!$R:$R,$B39,'調査表(全体)'!$BA:$BA,'調査表(全体)'!$A$1,'調査表(全体)'!$BD:$BD,'調査表(全体)'!$A$1,'調査表(全体)'!$P:$P,U$6,'調査表(全体)'!$BE:$BE,10)</f>
        <v>0</v>
      </c>
      <c r="V39" s="221">
        <f>SUMIFS('調査表(全体)'!$CL:$CL,'調査表(全体)'!$O:$O,$A42,'調査表(全体)'!$R:$R,$B39,'調査表(全体)'!$BA:$BA,'調査表(全体)'!$A$1,'調査表(全体)'!$BD:$BD,'調査表(全体)'!$A$1,'調査表(全体)'!$P:$P,V$6,'調査表(全体)'!$BE:$BE,10)</f>
        <v>0</v>
      </c>
      <c r="W39" s="221">
        <f>SUMIFS('調査表(全体)'!$CL:$CL,'調査表(全体)'!$O:$O,$A42,'調査表(全体)'!$R:$R,$B39,'調査表(全体)'!$BA:$BA,'調査表(全体)'!$A$1,'調査表(全体)'!$BD:$BD,'調査表(全体)'!$A$1,'調査表(全体)'!$P:$P,W$6,'調査表(全体)'!$BE:$BE,10)</f>
        <v>0</v>
      </c>
      <c r="X39" s="221">
        <f>SUMIFS('調査表(全体)'!$CL:$CL,'調査表(全体)'!$O:$O,$A42,'調査表(全体)'!$R:$R,$B39,'調査表(全体)'!$BA:$BA,'調査表(全体)'!$A$1,'調査表(全体)'!$BD:$BD,'調査表(全体)'!$A$1,'調査表(全体)'!$P:$P,X$6,'調査表(全体)'!$BE:$BE,10)</f>
        <v>0</v>
      </c>
      <c r="Y39" s="221">
        <f>SUMIFS('調査表(全体)'!$CL:$CL,'調査表(全体)'!$O:$O,$A42,'調査表(全体)'!$R:$R,$B39,'調査表(全体)'!$BA:$BA,'調査表(全体)'!$A$1,'調査表(全体)'!$BD:$BD,'調査表(全体)'!$A$1,'調査表(全体)'!$P:$P,Y$6,'調査表(全体)'!$BE:$BE,10)</f>
        <v>0</v>
      </c>
      <c r="Z39" s="221">
        <f>SUMIFS('調査表(全体)'!$CL:$CL,'調査表(全体)'!$O:$O,$A42,'調査表(全体)'!$R:$R,$B39,'調査表(全体)'!$BA:$BA,'調査表(全体)'!$A$1,'調査表(全体)'!$BD:$BD,'調査表(全体)'!$A$1,'調査表(全体)'!$P:$P,Z$6,'調査表(全体)'!$BE:$BE,10)</f>
        <v>0</v>
      </c>
      <c r="AA39" s="221">
        <f>SUMIFS('調査表(全体)'!$CL:$CL,'調査表(全体)'!$O:$O,$A42,'調査表(全体)'!$R:$R,$B39,'調査表(全体)'!$BA:$BA,'調査表(全体)'!$A$1,'調査表(全体)'!$BD:$BD,'調査表(全体)'!$A$1,'調査表(全体)'!$P:$P,AA$6,'調査表(全体)'!$BE:$BE,10)</f>
        <v>0</v>
      </c>
      <c r="AB39" s="221">
        <f>SUMIFS('調査表(全体)'!$CL:$CL,'調査表(全体)'!$O:$O,$A42,'調査表(全体)'!$R:$R,$B39,'調査表(全体)'!$BA:$BA,'調査表(全体)'!$A$1,'調査表(全体)'!$BD:$BD,'調査表(全体)'!$A$1,'調査表(全体)'!$P:$P,AB$6,'調査表(全体)'!$BE:$BE,10)</f>
        <v>0</v>
      </c>
      <c r="AC39" s="221">
        <f>SUMIFS('調査表(全体)'!$CL:$CL,'調査表(全体)'!$O:$O,$A42,'調査表(全体)'!$R:$R,$B39,'調査表(全体)'!$BA:$BA,'調査表(全体)'!$A$1,'調査表(全体)'!$BD:$BD,'調査表(全体)'!$A$1,'調査表(全体)'!$P:$P,AC$6,'調査表(全体)'!$BE:$BE,10)</f>
        <v>0</v>
      </c>
      <c r="AD39" s="221">
        <f>SUMIFS('調査表(全体)'!$CL:$CL,'調査表(全体)'!$O:$O,$A42,'調査表(全体)'!$R:$R,$B39,'調査表(全体)'!$BA:$BA,'調査表(全体)'!$A$1,'調査表(全体)'!$BD:$BD,'調査表(全体)'!$A$1,'調査表(全体)'!$P:$P,AD$6,'調査表(全体)'!$BE:$BE,10)</f>
        <v>0</v>
      </c>
      <c r="AE39" s="221">
        <f>SUMIFS('調査表(全体)'!$CL:$CL,'調査表(全体)'!$O:$O,$A42,'調査表(全体)'!$R:$R,$B39,'調査表(全体)'!$BA:$BA,'調査表(全体)'!$A$1,'調査表(全体)'!$BD:$BD,'調査表(全体)'!$A$1,'調査表(全体)'!$P:$P,AE$6,'調査表(全体)'!$BE:$BE,10)</f>
        <v>0</v>
      </c>
      <c r="AF39" s="221">
        <f>SUMIFS('調査表(全体)'!$CL:$CL,'調査表(全体)'!$O:$O,$A42,'調査表(全体)'!$R:$R,$B39,'調査表(全体)'!$BA:$BA,'調査表(全体)'!$A$1,'調査表(全体)'!$BD:$BD,'調査表(全体)'!$A$1,'調査表(全体)'!$P:$P,AF$6,'調査表(全体)'!$BE:$BE,10)</f>
        <v>0</v>
      </c>
      <c r="AG39" s="225">
        <f t="shared" ref="AG39:AG70" si="20">SUM(N39:AF39)</f>
        <v>0</v>
      </c>
      <c r="AH39" s="226">
        <f>SUMIFS('調査表(全体)'!CF:CF,'調査表(全体)'!$O:$O,$A42,'調査表(全体)'!$R:$R,$B39,'調査表(全体)'!$BA:$BA,'調査表(全体)'!$A$1,'調査表(全体)'!$BD:$BD,'調査表(全体)'!$A$1,'調査表(全体)'!$BE:$BE,10)</f>
        <v>0</v>
      </c>
      <c r="AI39" s="221">
        <f>SUMIFS('調査表(全体)'!CG:CG,'調査表(全体)'!$O:$O,$A42,'調査表(全体)'!$R:$R,$B39,'調査表(全体)'!$BA:$BA,'調査表(全体)'!$A$1,'調査表(全体)'!$BD:$BD,'調査表(全体)'!$A$1,'調査表(全体)'!$BE:$BE,10)</f>
        <v>0</v>
      </c>
      <c r="AJ39" s="221">
        <f>SUMIFS('調査表(全体)'!CH:CH,'調査表(全体)'!$O:$O,$A42,'調査表(全体)'!$R:$R,$B39,'調査表(全体)'!$BA:$BA,'調査表(全体)'!$A$1,'調査表(全体)'!$BD:$BD,'調査表(全体)'!$A$1,'調査表(全体)'!$BE:$BE,10)</f>
        <v>0</v>
      </c>
      <c r="AK39" s="221">
        <f>SUMIFS('調査表(全体)'!CI:CI,'調査表(全体)'!$O:$O,$A42,'調査表(全体)'!$R:$R,$B39,'調査表(全体)'!$BA:$BA,'調査表(全体)'!$A$1,'調査表(全体)'!$BD:$BD,'調査表(全体)'!$A$1,'調査表(全体)'!$BE:$BE,10)</f>
        <v>0</v>
      </c>
      <c r="AL39" s="221">
        <f>SUMIFS('調査表(全体)'!CJ:CJ,'調査表(全体)'!$O:$O,$A42,'調査表(全体)'!$R:$R,$B39,'調査表(全体)'!$BA:$BA,'調査表(全体)'!$A$1,'調査表(全体)'!$BD:$BD,'調査表(全体)'!$A$1,'調査表(全体)'!$BE:$BE,10)</f>
        <v>0</v>
      </c>
      <c r="AM39" s="227">
        <f t="shared" ref="AM39:AM70" si="21">SUM(AH39:AL39)</f>
        <v>0</v>
      </c>
    </row>
    <row r="40" spans="1:39" x14ac:dyDescent="0.15">
      <c r="A40" s="1143"/>
      <c r="B40" s="228">
        <v>2</v>
      </c>
      <c r="C40" s="229">
        <f>SUMIFS('調査表(全体)'!BG:BG,'調査表(全体)'!$O:$O,$A42,'調査表(全体)'!$R:$R,$B40,'調査表(全体)'!$BA:$BA,'調査表(全体)'!$A$1,'調査表(全体)'!$BD:$BD,'調査表(全体)'!$A$1)</f>
        <v>0</v>
      </c>
      <c r="D40" s="230">
        <f>SUMIFS('調査表(全体)'!BH:BH,'調査表(全体)'!$O:$O,$A42,'調査表(全体)'!$R:$R,$B40,'調査表(全体)'!$BA:$BA,'調査表(全体)'!$A$1,'調査表(全体)'!$BD:$BD,'調査表(全体)'!$A$1)</f>
        <v>0</v>
      </c>
      <c r="E40" s="230">
        <f>SUMIFS('調査表(全体)'!BI:BI,'調査表(全体)'!$O:$O,$A42,'調査表(全体)'!$R:$R,$B40,'調査表(全体)'!$BA:$BA,'調査表(全体)'!$A$1,'調査表(全体)'!$BD:$BD,'調査表(全体)'!$A$1)</f>
        <v>0</v>
      </c>
      <c r="F40" s="230">
        <f>SUMIFS('調査表(全体)'!BJ:BJ,'調査表(全体)'!$O:$O,$A42,'調査表(全体)'!$R:$R,$B40,'調査表(全体)'!$BA:$BA,'調査表(全体)'!$A$1,'調査表(全体)'!$BD:$BD,'調査表(全体)'!$A$1)</f>
        <v>0</v>
      </c>
      <c r="G40" s="230">
        <f>SUMIFS('調査表(全体)'!BK:BK,'調査表(全体)'!$O:$O,$A42,'調査表(全体)'!$R:$R,$B40,'調査表(全体)'!$BA:$BA,'調査表(全体)'!$A$1,'調査表(全体)'!$BD:$BD,'調査表(全体)'!$A$1)</f>
        <v>0</v>
      </c>
      <c r="H40" s="230">
        <f>SUMIFS('調査表(全体)'!BL:BL,'調査表(全体)'!$O:$O,$A42,'調査表(全体)'!$R:$R,$B40,'調査表(全体)'!$BA:$BA,'調査表(全体)'!$A$1,'調査表(全体)'!$BD:$BD,'調査表(全体)'!$A$1)</f>
        <v>0</v>
      </c>
      <c r="I40" s="230">
        <f>SUMIFS('調査表(全体)'!BM:BM,'調査表(全体)'!$O:$O,$A42,'調査表(全体)'!$R:$R,$B40,'調査表(全体)'!$BA:$BA,'調査表(全体)'!$A$1,'調査表(全体)'!$BD:$BD,'調査表(全体)'!$A$1)</f>
        <v>0</v>
      </c>
      <c r="J40" s="230">
        <f>SUMIFS('調査表(全体)'!BN:BN,'調査表(全体)'!$O:$O,$A42,'調査表(全体)'!$R:$R,$B40,'調査表(全体)'!$BA:$BA,'調査表(全体)'!$A$1,'調査表(全体)'!$BD:$BD,'調査表(全体)'!$A$1)</f>
        <v>0</v>
      </c>
      <c r="K40" s="230">
        <f>SUMIFS('調査表(全体)'!BO:BO,'調査表(全体)'!$O:$O,$A42,'調査表(全体)'!$R:$R,$B40,'調査表(全体)'!$BA:$BA,'調査表(全体)'!$A$1,'調査表(全体)'!$BD:$BD,'調査表(全体)'!$A$1)</f>
        <v>0</v>
      </c>
      <c r="L40" s="231">
        <f>SUMIFS('調査表(全体)'!BP:BP,'調査表(全体)'!$O:$O,$A42,'調査表(全体)'!$R:$R,$B40,'調査表(全体)'!$BA:$BA,'調査表(全体)'!$A$1,'調査表(全体)'!$BD:$BD,'調査表(全体)'!$A$1)</f>
        <v>0</v>
      </c>
      <c r="M40" s="232">
        <f t="shared" si="19"/>
        <v>0</v>
      </c>
      <c r="N40" s="233">
        <f>SUMIFS('調査表(全体)'!$CL:$CL,'調査表(全体)'!$O:$O,$A42,'調査表(全体)'!$R:$R,$B40,'調査表(全体)'!$BA:$BA,'調査表(全体)'!$A$1,'調査表(全体)'!$BD:$BD,'調査表(全体)'!$A$1,'調査表(全体)'!$P:$P,N$6,'調査表(全体)'!$BE:$BE,10)</f>
        <v>0</v>
      </c>
      <c r="O40" s="230">
        <f>SUMIFS('調査表(全体)'!$CL:$CL,'調査表(全体)'!$O:$O,$A42,'調査表(全体)'!$R:$R,$B40,'調査表(全体)'!$BA:$BA,'調査表(全体)'!$A$1,'調査表(全体)'!$BD:$BD,'調査表(全体)'!$A$1,'調査表(全体)'!$P:$P,O$6,'調査表(全体)'!$BE:$BE,10)</f>
        <v>0</v>
      </c>
      <c r="P40" s="230">
        <f>SUMIFS('調査表(全体)'!$CL:$CL,'調査表(全体)'!$O:$O,$A42,'調査表(全体)'!$R:$R,$B40,'調査表(全体)'!$BA:$BA,'調査表(全体)'!$A$1,'調査表(全体)'!$BD:$BD,'調査表(全体)'!$A$1,'調査表(全体)'!$P:$P,P$6,'調査表(全体)'!$BE:$BE,10)</f>
        <v>0</v>
      </c>
      <c r="Q40" s="230">
        <f>SUMIFS('調査表(全体)'!$CL:$CL,'調査表(全体)'!$O:$O,$A42,'調査表(全体)'!$R:$R,$B40,'調査表(全体)'!$BA:$BA,'調査表(全体)'!$A$1,'調査表(全体)'!$BD:$BD,'調査表(全体)'!$A$1,'調査表(全体)'!$P:$P,Q$6,'調査表(全体)'!$BE:$BE,10)</f>
        <v>0</v>
      </c>
      <c r="R40" s="230">
        <f>SUMIFS('調査表(全体)'!$CL:$CL,'調査表(全体)'!$O:$O,$A42,'調査表(全体)'!$R:$R,$B40,'調査表(全体)'!$BA:$BA,'調査表(全体)'!$A$1,'調査表(全体)'!$BD:$BD,'調査表(全体)'!$A$1,'調査表(全体)'!$P:$P,R$6,'調査表(全体)'!$BE:$BE,10)</f>
        <v>0</v>
      </c>
      <c r="S40" s="230">
        <f>SUMIFS('調査表(全体)'!$CL:$CL,'調査表(全体)'!$O:$O,$A42,'調査表(全体)'!$R:$R,$B40,'調査表(全体)'!$BA:$BA,'調査表(全体)'!$A$1,'調査表(全体)'!$BD:$BD,'調査表(全体)'!$A$1,'調査表(全体)'!$P:$P,S$6,'調査表(全体)'!$BE:$BE,10)</f>
        <v>0</v>
      </c>
      <c r="T40" s="230">
        <f>SUMIFS('調査表(全体)'!$CL:$CL,'調査表(全体)'!$O:$O,$A42,'調査表(全体)'!$R:$R,$B40,'調査表(全体)'!$BA:$BA,'調査表(全体)'!$A$1,'調査表(全体)'!$BD:$BD,'調査表(全体)'!$A$1,'調査表(全体)'!$P:$P,T$6,'調査表(全体)'!$BE:$BE,10)</f>
        <v>0</v>
      </c>
      <c r="U40" s="230">
        <f>SUMIFS('調査表(全体)'!$CL:$CL,'調査表(全体)'!$O:$O,$A42,'調査表(全体)'!$R:$R,$B40,'調査表(全体)'!$BA:$BA,'調査表(全体)'!$A$1,'調査表(全体)'!$BD:$BD,'調査表(全体)'!$A$1,'調査表(全体)'!$P:$P,U$6,'調査表(全体)'!$BE:$BE,10)</f>
        <v>0</v>
      </c>
      <c r="V40" s="230">
        <f>SUMIFS('調査表(全体)'!$CL:$CL,'調査表(全体)'!$O:$O,$A42,'調査表(全体)'!$R:$R,$B40,'調査表(全体)'!$BA:$BA,'調査表(全体)'!$A$1,'調査表(全体)'!$BD:$BD,'調査表(全体)'!$A$1,'調査表(全体)'!$P:$P,V$6,'調査表(全体)'!$BE:$BE,10)</f>
        <v>0</v>
      </c>
      <c r="W40" s="230">
        <f>SUMIFS('調査表(全体)'!$CL:$CL,'調査表(全体)'!$O:$O,$A42,'調査表(全体)'!$R:$R,$B40,'調査表(全体)'!$BA:$BA,'調査表(全体)'!$A$1,'調査表(全体)'!$BD:$BD,'調査表(全体)'!$A$1,'調査表(全体)'!$P:$P,W$6,'調査表(全体)'!$BE:$BE,10)</f>
        <v>0</v>
      </c>
      <c r="X40" s="230">
        <f>SUMIFS('調査表(全体)'!$CL:$CL,'調査表(全体)'!$O:$O,$A42,'調査表(全体)'!$R:$R,$B40,'調査表(全体)'!$BA:$BA,'調査表(全体)'!$A$1,'調査表(全体)'!$BD:$BD,'調査表(全体)'!$A$1,'調査表(全体)'!$P:$P,X$6,'調査表(全体)'!$BE:$BE,10)</f>
        <v>0</v>
      </c>
      <c r="Y40" s="230">
        <f>SUMIFS('調査表(全体)'!$CL:$CL,'調査表(全体)'!$O:$O,$A42,'調査表(全体)'!$R:$R,$B40,'調査表(全体)'!$BA:$BA,'調査表(全体)'!$A$1,'調査表(全体)'!$BD:$BD,'調査表(全体)'!$A$1,'調査表(全体)'!$P:$P,Y$6,'調査表(全体)'!$BE:$BE,10)</f>
        <v>0</v>
      </c>
      <c r="Z40" s="230">
        <f>SUMIFS('調査表(全体)'!$CL:$CL,'調査表(全体)'!$O:$O,$A42,'調査表(全体)'!$R:$R,$B40,'調査表(全体)'!$BA:$BA,'調査表(全体)'!$A$1,'調査表(全体)'!$BD:$BD,'調査表(全体)'!$A$1,'調査表(全体)'!$P:$P,Z$6,'調査表(全体)'!$BE:$BE,10)</f>
        <v>0</v>
      </c>
      <c r="AA40" s="230">
        <f>SUMIFS('調査表(全体)'!$CL:$CL,'調査表(全体)'!$O:$O,$A42,'調査表(全体)'!$R:$R,$B40,'調査表(全体)'!$BA:$BA,'調査表(全体)'!$A$1,'調査表(全体)'!$BD:$BD,'調査表(全体)'!$A$1,'調査表(全体)'!$P:$P,AA$6,'調査表(全体)'!$BE:$BE,10)</f>
        <v>0</v>
      </c>
      <c r="AB40" s="230">
        <f>SUMIFS('調査表(全体)'!$CL:$CL,'調査表(全体)'!$O:$O,$A42,'調査表(全体)'!$R:$R,$B40,'調査表(全体)'!$BA:$BA,'調査表(全体)'!$A$1,'調査表(全体)'!$BD:$BD,'調査表(全体)'!$A$1,'調査表(全体)'!$P:$P,AB$6,'調査表(全体)'!$BE:$BE,10)</f>
        <v>0</v>
      </c>
      <c r="AC40" s="230">
        <f>SUMIFS('調査表(全体)'!$CL:$CL,'調査表(全体)'!$O:$O,$A42,'調査表(全体)'!$R:$R,$B40,'調査表(全体)'!$BA:$BA,'調査表(全体)'!$A$1,'調査表(全体)'!$BD:$BD,'調査表(全体)'!$A$1,'調査表(全体)'!$P:$P,AC$6,'調査表(全体)'!$BE:$BE,10)</f>
        <v>0</v>
      </c>
      <c r="AD40" s="230">
        <f>SUMIFS('調査表(全体)'!$CL:$CL,'調査表(全体)'!$O:$O,$A42,'調査表(全体)'!$R:$R,$B40,'調査表(全体)'!$BA:$BA,'調査表(全体)'!$A$1,'調査表(全体)'!$BD:$BD,'調査表(全体)'!$A$1,'調査表(全体)'!$P:$P,AD$6,'調査表(全体)'!$BE:$BE,10)</f>
        <v>0</v>
      </c>
      <c r="AE40" s="230">
        <f>SUMIFS('調査表(全体)'!$CL:$CL,'調査表(全体)'!$O:$O,$A42,'調査表(全体)'!$R:$R,$B40,'調査表(全体)'!$BA:$BA,'調査表(全体)'!$A$1,'調査表(全体)'!$BD:$BD,'調査表(全体)'!$A$1,'調査表(全体)'!$P:$P,AE$6,'調査表(全体)'!$BE:$BE,10)</f>
        <v>0</v>
      </c>
      <c r="AF40" s="230">
        <f>SUMIFS('調査表(全体)'!$CL:$CL,'調査表(全体)'!$O:$O,$A42,'調査表(全体)'!$R:$R,$B40,'調査表(全体)'!$BA:$BA,'調査表(全体)'!$A$1,'調査表(全体)'!$BD:$BD,'調査表(全体)'!$A$1,'調査表(全体)'!$P:$P,AF$6,'調査表(全体)'!$BE:$BE,10)</f>
        <v>0</v>
      </c>
      <c r="AG40" s="234">
        <f t="shared" si="20"/>
        <v>0</v>
      </c>
      <c r="AH40" s="235">
        <f>SUMIFS('調査表(全体)'!CF:CF,'調査表(全体)'!$O:$O,$A42,'調査表(全体)'!$R:$R,$B40,'調査表(全体)'!$BA:$BA,'調査表(全体)'!$A$1,'調査表(全体)'!$BD:$BD,'調査表(全体)'!$A$1,'調査表(全体)'!$BE:$BE,10)</f>
        <v>0</v>
      </c>
      <c r="AI40" s="230">
        <f>SUMIFS('調査表(全体)'!CG:CG,'調査表(全体)'!$O:$O,$A42,'調査表(全体)'!$R:$R,$B40,'調査表(全体)'!$BA:$BA,'調査表(全体)'!$A$1,'調査表(全体)'!$BD:$BD,'調査表(全体)'!$A$1,'調査表(全体)'!$BE:$BE,10)</f>
        <v>0</v>
      </c>
      <c r="AJ40" s="230">
        <f>SUMIFS('調査表(全体)'!CH:CH,'調査表(全体)'!$O:$O,$A42,'調査表(全体)'!$R:$R,$B40,'調査表(全体)'!$BA:$BA,'調査表(全体)'!$A$1,'調査表(全体)'!$BD:$BD,'調査表(全体)'!$A$1,'調査表(全体)'!$BE:$BE,10)</f>
        <v>0</v>
      </c>
      <c r="AK40" s="230">
        <f>SUMIFS('調査表(全体)'!CI:CI,'調査表(全体)'!$O:$O,$A42,'調査表(全体)'!$R:$R,$B40,'調査表(全体)'!$BA:$BA,'調査表(全体)'!$A$1,'調査表(全体)'!$BD:$BD,'調査表(全体)'!$A$1,'調査表(全体)'!$BE:$BE,10)</f>
        <v>0</v>
      </c>
      <c r="AL40" s="230">
        <f>SUMIFS('調査表(全体)'!CJ:CJ,'調査表(全体)'!$O:$O,$A42,'調査表(全体)'!$R:$R,$B40,'調査表(全体)'!$BA:$BA,'調査表(全体)'!$A$1,'調査表(全体)'!$BD:$BD,'調査表(全体)'!$A$1,'調査表(全体)'!$BE:$BE,10)</f>
        <v>0</v>
      </c>
      <c r="AM40" s="236">
        <f t="shared" si="21"/>
        <v>0</v>
      </c>
    </row>
    <row r="41" spans="1:39" x14ac:dyDescent="0.15">
      <c r="A41" s="1143"/>
      <c r="B41" s="228">
        <v>3</v>
      </c>
      <c r="C41" s="229">
        <f>SUMIFS('調査表(全体)'!BG:BG,'調査表(全体)'!$O:$O,$A42,'調査表(全体)'!$R:$R,$B41,'調査表(全体)'!$BA:$BA,'調査表(全体)'!$A$1,'調査表(全体)'!$BD:$BD,'調査表(全体)'!$A$1)</f>
        <v>0</v>
      </c>
      <c r="D41" s="230">
        <f>SUMIFS('調査表(全体)'!BH:BH,'調査表(全体)'!$O:$O,$A42,'調査表(全体)'!$R:$R,$B41,'調査表(全体)'!$BA:$BA,'調査表(全体)'!$A$1,'調査表(全体)'!$BD:$BD,'調査表(全体)'!$A$1)</f>
        <v>0</v>
      </c>
      <c r="E41" s="230">
        <f>SUMIFS('調査表(全体)'!BI:BI,'調査表(全体)'!$O:$O,$A42,'調査表(全体)'!$R:$R,$B41,'調査表(全体)'!$BA:$BA,'調査表(全体)'!$A$1,'調査表(全体)'!$BD:$BD,'調査表(全体)'!$A$1)</f>
        <v>0</v>
      </c>
      <c r="F41" s="230">
        <f>SUMIFS('調査表(全体)'!BJ:BJ,'調査表(全体)'!$O:$O,$A42,'調査表(全体)'!$R:$R,$B41,'調査表(全体)'!$BA:$BA,'調査表(全体)'!$A$1,'調査表(全体)'!$BD:$BD,'調査表(全体)'!$A$1)</f>
        <v>0</v>
      </c>
      <c r="G41" s="230">
        <f>SUMIFS('調査表(全体)'!BK:BK,'調査表(全体)'!$O:$O,$A42,'調査表(全体)'!$R:$R,$B41,'調査表(全体)'!$BA:$BA,'調査表(全体)'!$A$1,'調査表(全体)'!$BD:$BD,'調査表(全体)'!$A$1)</f>
        <v>0</v>
      </c>
      <c r="H41" s="230">
        <f>SUMIFS('調査表(全体)'!BL:BL,'調査表(全体)'!$O:$O,$A42,'調査表(全体)'!$R:$R,$B41,'調査表(全体)'!$BA:$BA,'調査表(全体)'!$A$1,'調査表(全体)'!$BD:$BD,'調査表(全体)'!$A$1)</f>
        <v>0</v>
      </c>
      <c r="I41" s="230">
        <f>SUMIFS('調査表(全体)'!BM:BM,'調査表(全体)'!$O:$O,$A42,'調査表(全体)'!$R:$R,$B41,'調査表(全体)'!$BA:$BA,'調査表(全体)'!$A$1,'調査表(全体)'!$BD:$BD,'調査表(全体)'!$A$1)</f>
        <v>0</v>
      </c>
      <c r="J41" s="230">
        <f>SUMIFS('調査表(全体)'!BN:BN,'調査表(全体)'!$O:$O,$A42,'調査表(全体)'!$R:$R,$B41,'調査表(全体)'!$BA:$BA,'調査表(全体)'!$A$1,'調査表(全体)'!$BD:$BD,'調査表(全体)'!$A$1)</f>
        <v>0</v>
      </c>
      <c r="K41" s="230">
        <f>SUMIFS('調査表(全体)'!BO:BO,'調査表(全体)'!$O:$O,$A42,'調査表(全体)'!$R:$R,$B41,'調査表(全体)'!$BA:$BA,'調査表(全体)'!$A$1,'調査表(全体)'!$BD:$BD,'調査表(全体)'!$A$1)</f>
        <v>0</v>
      </c>
      <c r="L41" s="231">
        <f>SUMIFS('調査表(全体)'!BP:BP,'調査表(全体)'!$O:$O,$A42,'調査表(全体)'!$R:$R,$B41,'調査表(全体)'!$BA:$BA,'調査表(全体)'!$A$1,'調査表(全体)'!$BD:$BD,'調査表(全体)'!$A$1)</f>
        <v>0</v>
      </c>
      <c r="M41" s="232">
        <f t="shared" si="19"/>
        <v>0</v>
      </c>
      <c r="N41" s="233">
        <f>SUMIFS('調査表(全体)'!$CL:$CL,'調査表(全体)'!$O:$O,$A42,'調査表(全体)'!$R:$R,$B41,'調査表(全体)'!$BA:$BA,'調査表(全体)'!$A$1,'調査表(全体)'!$BD:$BD,'調査表(全体)'!$A$1,'調査表(全体)'!$P:$P,N$6,'調査表(全体)'!$BE:$BE,10)</f>
        <v>0</v>
      </c>
      <c r="O41" s="230">
        <f>SUMIFS('調査表(全体)'!$CL:$CL,'調査表(全体)'!$O:$O,$A42,'調査表(全体)'!$R:$R,$B41,'調査表(全体)'!$BA:$BA,'調査表(全体)'!$A$1,'調査表(全体)'!$BD:$BD,'調査表(全体)'!$A$1,'調査表(全体)'!$P:$P,O$6,'調査表(全体)'!$BE:$BE,10)</f>
        <v>0</v>
      </c>
      <c r="P41" s="230">
        <f>SUMIFS('調査表(全体)'!$CL:$CL,'調査表(全体)'!$O:$O,$A42,'調査表(全体)'!$R:$R,$B41,'調査表(全体)'!$BA:$BA,'調査表(全体)'!$A$1,'調査表(全体)'!$BD:$BD,'調査表(全体)'!$A$1,'調査表(全体)'!$P:$P,P$6,'調査表(全体)'!$BE:$BE,10)</f>
        <v>0</v>
      </c>
      <c r="Q41" s="230">
        <f>SUMIFS('調査表(全体)'!$CL:$CL,'調査表(全体)'!$O:$O,$A42,'調査表(全体)'!$R:$R,$B41,'調査表(全体)'!$BA:$BA,'調査表(全体)'!$A$1,'調査表(全体)'!$BD:$BD,'調査表(全体)'!$A$1,'調査表(全体)'!$P:$P,Q$6,'調査表(全体)'!$BE:$BE,10)</f>
        <v>0</v>
      </c>
      <c r="R41" s="230">
        <f>SUMIFS('調査表(全体)'!$CL:$CL,'調査表(全体)'!$O:$O,$A42,'調査表(全体)'!$R:$R,$B41,'調査表(全体)'!$BA:$BA,'調査表(全体)'!$A$1,'調査表(全体)'!$BD:$BD,'調査表(全体)'!$A$1,'調査表(全体)'!$P:$P,R$6,'調査表(全体)'!$BE:$BE,10)</f>
        <v>0</v>
      </c>
      <c r="S41" s="230">
        <f>SUMIFS('調査表(全体)'!$CL:$CL,'調査表(全体)'!$O:$O,$A42,'調査表(全体)'!$R:$R,$B41,'調査表(全体)'!$BA:$BA,'調査表(全体)'!$A$1,'調査表(全体)'!$BD:$BD,'調査表(全体)'!$A$1,'調査表(全体)'!$P:$P,S$6,'調査表(全体)'!$BE:$BE,10)</f>
        <v>0</v>
      </c>
      <c r="T41" s="230">
        <f>SUMIFS('調査表(全体)'!$CL:$CL,'調査表(全体)'!$O:$O,$A42,'調査表(全体)'!$R:$R,$B41,'調査表(全体)'!$BA:$BA,'調査表(全体)'!$A$1,'調査表(全体)'!$BD:$BD,'調査表(全体)'!$A$1,'調査表(全体)'!$P:$P,T$6,'調査表(全体)'!$BE:$BE,10)</f>
        <v>0</v>
      </c>
      <c r="U41" s="230">
        <f>SUMIFS('調査表(全体)'!$CL:$CL,'調査表(全体)'!$O:$O,$A42,'調査表(全体)'!$R:$R,$B41,'調査表(全体)'!$BA:$BA,'調査表(全体)'!$A$1,'調査表(全体)'!$BD:$BD,'調査表(全体)'!$A$1,'調査表(全体)'!$P:$P,U$6,'調査表(全体)'!$BE:$BE,10)</f>
        <v>0</v>
      </c>
      <c r="V41" s="230">
        <f>SUMIFS('調査表(全体)'!$CL:$CL,'調査表(全体)'!$O:$O,$A42,'調査表(全体)'!$R:$R,$B41,'調査表(全体)'!$BA:$BA,'調査表(全体)'!$A$1,'調査表(全体)'!$BD:$BD,'調査表(全体)'!$A$1,'調査表(全体)'!$P:$P,V$6,'調査表(全体)'!$BE:$BE,10)</f>
        <v>0</v>
      </c>
      <c r="W41" s="230">
        <f>SUMIFS('調査表(全体)'!$CL:$CL,'調査表(全体)'!$O:$O,$A42,'調査表(全体)'!$R:$R,$B41,'調査表(全体)'!$BA:$BA,'調査表(全体)'!$A$1,'調査表(全体)'!$BD:$BD,'調査表(全体)'!$A$1,'調査表(全体)'!$P:$P,W$6,'調査表(全体)'!$BE:$BE,10)</f>
        <v>0</v>
      </c>
      <c r="X41" s="230">
        <f>SUMIFS('調査表(全体)'!$CL:$CL,'調査表(全体)'!$O:$O,$A42,'調査表(全体)'!$R:$R,$B41,'調査表(全体)'!$BA:$BA,'調査表(全体)'!$A$1,'調査表(全体)'!$BD:$BD,'調査表(全体)'!$A$1,'調査表(全体)'!$P:$P,X$6,'調査表(全体)'!$BE:$BE,10)</f>
        <v>0</v>
      </c>
      <c r="Y41" s="230">
        <f>SUMIFS('調査表(全体)'!$CL:$CL,'調査表(全体)'!$O:$O,$A42,'調査表(全体)'!$R:$R,$B41,'調査表(全体)'!$BA:$BA,'調査表(全体)'!$A$1,'調査表(全体)'!$BD:$BD,'調査表(全体)'!$A$1,'調査表(全体)'!$P:$P,Y$6,'調査表(全体)'!$BE:$BE,10)</f>
        <v>0</v>
      </c>
      <c r="Z41" s="230">
        <f>SUMIFS('調査表(全体)'!$CL:$CL,'調査表(全体)'!$O:$O,$A42,'調査表(全体)'!$R:$R,$B41,'調査表(全体)'!$BA:$BA,'調査表(全体)'!$A$1,'調査表(全体)'!$BD:$BD,'調査表(全体)'!$A$1,'調査表(全体)'!$P:$P,Z$6,'調査表(全体)'!$BE:$BE,10)</f>
        <v>0</v>
      </c>
      <c r="AA41" s="230">
        <f>SUMIFS('調査表(全体)'!$CL:$CL,'調査表(全体)'!$O:$O,$A42,'調査表(全体)'!$R:$R,$B41,'調査表(全体)'!$BA:$BA,'調査表(全体)'!$A$1,'調査表(全体)'!$BD:$BD,'調査表(全体)'!$A$1,'調査表(全体)'!$P:$P,AA$6,'調査表(全体)'!$BE:$BE,10)</f>
        <v>0</v>
      </c>
      <c r="AB41" s="230">
        <f>SUMIFS('調査表(全体)'!$CL:$CL,'調査表(全体)'!$O:$O,$A42,'調査表(全体)'!$R:$R,$B41,'調査表(全体)'!$BA:$BA,'調査表(全体)'!$A$1,'調査表(全体)'!$BD:$BD,'調査表(全体)'!$A$1,'調査表(全体)'!$P:$P,AB$6,'調査表(全体)'!$BE:$BE,10)</f>
        <v>0</v>
      </c>
      <c r="AC41" s="230">
        <f>SUMIFS('調査表(全体)'!$CL:$CL,'調査表(全体)'!$O:$O,$A42,'調査表(全体)'!$R:$R,$B41,'調査表(全体)'!$BA:$BA,'調査表(全体)'!$A$1,'調査表(全体)'!$BD:$BD,'調査表(全体)'!$A$1,'調査表(全体)'!$P:$P,AC$6,'調査表(全体)'!$BE:$BE,10)</f>
        <v>0</v>
      </c>
      <c r="AD41" s="230">
        <f>SUMIFS('調査表(全体)'!$CL:$CL,'調査表(全体)'!$O:$O,$A42,'調査表(全体)'!$R:$R,$B41,'調査表(全体)'!$BA:$BA,'調査表(全体)'!$A$1,'調査表(全体)'!$BD:$BD,'調査表(全体)'!$A$1,'調査表(全体)'!$P:$P,AD$6,'調査表(全体)'!$BE:$BE,10)</f>
        <v>0</v>
      </c>
      <c r="AE41" s="230">
        <f>SUMIFS('調査表(全体)'!$CL:$CL,'調査表(全体)'!$O:$O,$A42,'調査表(全体)'!$R:$R,$B41,'調査表(全体)'!$BA:$BA,'調査表(全体)'!$A$1,'調査表(全体)'!$BD:$BD,'調査表(全体)'!$A$1,'調査表(全体)'!$P:$P,AE$6,'調査表(全体)'!$BE:$BE,10)</f>
        <v>0</v>
      </c>
      <c r="AF41" s="230">
        <f>SUMIFS('調査表(全体)'!$CL:$CL,'調査表(全体)'!$O:$O,$A42,'調査表(全体)'!$R:$R,$B41,'調査表(全体)'!$BA:$BA,'調査表(全体)'!$A$1,'調査表(全体)'!$BD:$BD,'調査表(全体)'!$A$1,'調査表(全体)'!$P:$P,AF$6,'調査表(全体)'!$BE:$BE,10)</f>
        <v>0</v>
      </c>
      <c r="AG41" s="234">
        <f t="shared" si="20"/>
        <v>0</v>
      </c>
      <c r="AH41" s="235">
        <f>SUMIFS('調査表(全体)'!CF:CF,'調査表(全体)'!$O:$O,$A42,'調査表(全体)'!$R:$R,$B41,'調査表(全体)'!$BA:$BA,'調査表(全体)'!$A$1,'調査表(全体)'!$BD:$BD,'調査表(全体)'!$A$1,'調査表(全体)'!$BE:$BE,10)</f>
        <v>0</v>
      </c>
      <c r="AI41" s="230">
        <f>SUMIFS('調査表(全体)'!CG:CG,'調査表(全体)'!$O:$O,$A42,'調査表(全体)'!$R:$R,$B41,'調査表(全体)'!$BA:$BA,'調査表(全体)'!$A$1,'調査表(全体)'!$BD:$BD,'調査表(全体)'!$A$1,'調査表(全体)'!$BE:$BE,10)</f>
        <v>0</v>
      </c>
      <c r="AJ41" s="230">
        <f>SUMIFS('調査表(全体)'!CH:CH,'調査表(全体)'!$O:$O,$A42,'調査表(全体)'!$R:$R,$B41,'調査表(全体)'!$BA:$BA,'調査表(全体)'!$A$1,'調査表(全体)'!$BD:$BD,'調査表(全体)'!$A$1,'調査表(全体)'!$BE:$BE,10)</f>
        <v>0</v>
      </c>
      <c r="AK41" s="230">
        <f>SUMIFS('調査表(全体)'!CI:CI,'調査表(全体)'!$O:$O,$A42,'調査表(全体)'!$R:$R,$B41,'調査表(全体)'!$BA:$BA,'調査表(全体)'!$A$1,'調査表(全体)'!$BD:$BD,'調査表(全体)'!$A$1,'調査表(全体)'!$BE:$BE,10)</f>
        <v>0</v>
      </c>
      <c r="AL41" s="230">
        <f>SUMIFS('調査表(全体)'!CJ:CJ,'調査表(全体)'!$O:$O,$A42,'調査表(全体)'!$R:$R,$B41,'調査表(全体)'!$BA:$BA,'調査表(全体)'!$A$1,'調査表(全体)'!$BD:$BD,'調査表(全体)'!$A$1,'調査表(全体)'!$BE:$BE,10)</f>
        <v>0</v>
      </c>
      <c r="AM41" s="236">
        <f t="shared" si="21"/>
        <v>0</v>
      </c>
    </row>
    <row r="42" spans="1:39" x14ac:dyDescent="0.15">
      <c r="A42" s="411">
        <v>9</v>
      </c>
      <c r="B42" s="237" t="s">
        <v>85</v>
      </c>
      <c r="C42" s="238">
        <f t="shared" ref="C42:L42" si="22">SUM(C39:C41)</f>
        <v>0</v>
      </c>
      <c r="D42" s="239">
        <f t="shared" si="22"/>
        <v>0</v>
      </c>
      <c r="E42" s="239">
        <f t="shared" si="22"/>
        <v>0</v>
      </c>
      <c r="F42" s="239">
        <f t="shared" si="22"/>
        <v>0</v>
      </c>
      <c r="G42" s="239">
        <f t="shared" si="22"/>
        <v>0</v>
      </c>
      <c r="H42" s="239">
        <f t="shared" si="22"/>
        <v>0</v>
      </c>
      <c r="I42" s="239">
        <f t="shared" si="22"/>
        <v>0</v>
      </c>
      <c r="J42" s="239">
        <f t="shared" si="22"/>
        <v>0</v>
      </c>
      <c r="K42" s="239">
        <f t="shared" si="22"/>
        <v>0</v>
      </c>
      <c r="L42" s="240">
        <f t="shared" si="22"/>
        <v>0</v>
      </c>
      <c r="M42" s="232">
        <f t="shared" si="19"/>
        <v>0</v>
      </c>
      <c r="N42" s="241">
        <f t="shared" ref="N42:AF42" si="23">SUM(N39:N41)</f>
        <v>0</v>
      </c>
      <c r="O42" s="239">
        <f t="shared" si="23"/>
        <v>0</v>
      </c>
      <c r="P42" s="239">
        <f t="shared" si="23"/>
        <v>0</v>
      </c>
      <c r="Q42" s="239">
        <f t="shared" si="23"/>
        <v>0</v>
      </c>
      <c r="R42" s="239">
        <f t="shared" si="23"/>
        <v>0</v>
      </c>
      <c r="S42" s="239">
        <f t="shared" si="23"/>
        <v>0</v>
      </c>
      <c r="T42" s="239">
        <f t="shared" si="23"/>
        <v>0</v>
      </c>
      <c r="U42" s="239">
        <f t="shared" si="23"/>
        <v>0</v>
      </c>
      <c r="V42" s="239">
        <f t="shared" si="23"/>
        <v>0</v>
      </c>
      <c r="W42" s="239">
        <f t="shared" si="23"/>
        <v>0</v>
      </c>
      <c r="X42" s="239">
        <f t="shared" si="23"/>
        <v>0</v>
      </c>
      <c r="Y42" s="239">
        <f t="shared" si="23"/>
        <v>0</v>
      </c>
      <c r="Z42" s="239">
        <f t="shared" si="23"/>
        <v>0</v>
      </c>
      <c r="AA42" s="239">
        <f t="shared" si="23"/>
        <v>0</v>
      </c>
      <c r="AB42" s="239">
        <f t="shared" si="23"/>
        <v>0</v>
      </c>
      <c r="AC42" s="239">
        <f t="shared" si="23"/>
        <v>0</v>
      </c>
      <c r="AD42" s="239">
        <f t="shared" si="23"/>
        <v>0</v>
      </c>
      <c r="AE42" s="239">
        <f t="shared" si="23"/>
        <v>0</v>
      </c>
      <c r="AF42" s="239">
        <f t="shared" si="23"/>
        <v>0</v>
      </c>
      <c r="AG42" s="242">
        <f t="shared" si="20"/>
        <v>0</v>
      </c>
      <c r="AH42" s="243">
        <f>SUM(AH39:AH41)</f>
        <v>0</v>
      </c>
      <c r="AI42" s="239">
        <f>SUM(AI39:AI41)</f>
        <v>0</v>
      </c>
      <c r="AJ42" s="239">
        <f>SUM(AJ39:AJ41)</f>
        <v>0</v>
      </c>
      <c r="AK42" s="239">
        <f>SUM(AK39:AK41)</f>
        <v>0</v>
      </c>
      <c r="AL42" s="239">
        <f>SUM(AL39:AL41)</f>
        <v>0</v>
      </c>
      <c r="AM42" s="244">
        <f t="shared" si="21"/>
        <v>0</v>
      </c>
    </row>
    <row r="43" spans="1:39" x14ac:dyDescent="0.15">
      <c r="A43" s="1142">
        <f>LOOKUP(A46,会計区分コード!$B:$B,会計区分コード!$C:$C)</f>
        <v>0</v>
      </c>
      <c r="B43" s="219">
        <v>1</v>
      </c>
      <c r="C43" s="220">
        <f>SUMIFS('調査表(全体)'!BG:BG,'調査表(全体)'!$O:$O,$A46,'調査表(全体)'!$R:$R,$B43,'調査表(全体)'!$BA:$BA,'調査表(全体)'!$A$1,'調査表(全体)'!$BD:$BD,'調査表(全体)'!$A$1)</f>
        <v>0</v>
      </c>
      <c r="D43" s="221">
        <f>SUMIFS('調査表(全体)'!BH:BH,'調査表(全体)'!$O:$O,$A46,'調査表(全体)'!$R:$R,$B43,'調査表(全体)'!$BA:$BA,'調査表(全体)'!$A$1,'調査表(全体)'!$BD:$BD,'調査表(全体)'!$A$1)</f>
        <v>0</v>
      </c>
      <c r="E43" s="221">
        <f>SUMIFS('調査表(全体)'!BI:BI,'調査表(全体)'!$O:$O,$A46,'調査表(全体)'!$R:$R,$B43,'調査表(全体)'!$BA:$BA,'調査表(全体)'!$A$1,'調査表(全体)'!$BD:$BD,'調査表(全体)'!$A$1)</f>
        <v>0</v>
      </c>
      <c r="F43" s="221">
        <f>SUMIFS('調査表(全体)'!BJ:BJ,'調査表(全体)'!$O:$O,$A46,'調査表(全体)'!$R:$R,$B43,'調査表(全体)'!$BA:$BA,'調査表(全体)'!$A$1,'調査表(全体)'!$BD:$BD,'調査表(全体)'!$A$1)</f>
        <v>0</v>
      </c>
      <c r="G43" s="221">
        <f>SUMIFS('調査表(全体)'!BK:BK,'調査表(全体)'!$O:$O,$A46,'調査表(全体)'!$R:$R,$B43,'調査表(全体)'!$BA:$BA,'調査表(全体)'!$A$1,'調査表(全体)'!$BD:$BD,'調査表(全体)'!$A$1)</f>
        <v>0</v>
      </c>
      <c r="H43" s="221">
        <f>SUMIFS('調査表(全体)'!BL:BL,'調査表(全体)'!$O:$O,$A46,'調査表(全体)'!$R:$R,$B43,'調査表(全体)'!$BA:$BA,'調査表(全体)'!$A$1,'調査表(全体)'!$BD:$BD,'調査表(全体)'!$A$1)</f>
        <v>0</v>
      </c>
      <c r="I43" s="221">
        <f>SUMIFS('調査表(全体)'!BM:BM,'調査表(全体)'!$O:$O,$A46,'調査表(全体)'!$R:$R,$B43,'調査表(全体)'!$BA:$BA,'調査表(全体)'!$A$1,'調査表(全体)'!$BD:$BD,'調査表(全体)'!$A$1)</f>
        <v>0</v>
      </c>
      <c r="J43" s="221">
        <f>SUMIFS('調査表(全体)'!BN:BN,'調査表(全体)'!$O:$O,$A46,'調査表(全体)'!$R:$R,$B43,'調査表(全体)'!$BA:$BA,'調査表(全体)'!$A$1,'調査表(全体)'!$BD:$BD,'調査表(全体)'!$A$1)</f>
        <v>0</v>
      </c>
      <c r="K43" s="221">
        <f>SUMIFS('調査表(全体)'!BO:BO,'調査表(全体)'!$O:$O,$A46,'調査表(全体)'!$R:$R,$B43,'調査表(全体)'!$BA:$BA,'調査表(全体)'!$A$1,'調査表(全体)'!$BD:$BD,'調査表(全体)'!$A$1)</f>
        <v>0</v>
      </c>
      <c r="L43" s="222">
        <f>SUMIFS('調査表(全体)'!BP:BP,'調査表(全体)'!$O:$O,$A46,'調査表(全体)'!$R:$R,$B43,'調査表(全体)'!$BA:$BA,'調査表(全体)'!$A$1,'調査表(全体)'!$BD:$BD,'調査表(全体)'!$A$1)</f>
        <v>0</v>
      </c>
      <c r="M43" s="223">
        <f t="shared" si="19"/>
        <v>0</v>
      </c>
      <c r="N43" s="224">
        <f>SUMIFS('調査表(全体)'!$CL:$CL,'調査表(全体)'!$O:$O,$A46,'調査表(全体)'!$R:$R,$B43,'調査表(全体)'!$BA:$BA,'調査表(全体)'!$A$1,'調査表(全体)'!$BD:$BD,'調査表(全体)'!$A$1,'調査表(全体)'!$P:$P,N$6,'調査表(全体)'!BE:BE,10)</f>
        <v>0</v>
      </c>
      <c r="O43" s="221">
        <f>SUMIFS('調査表(全体)'!$CL:$CL,'調査表(全体)'!$O:$O,$A46,'調査表(全体)'!$R:$R,$B43,'調査表(全体)'!$BA:$BA,'調査表(全体)'!$A$1,'調査表(全体)'!$BD:$BD,'調査表(全体)'!$A$1,'調査表(全体)'!$P:$P,O$6,'調査表(全体)'!$BE:$BE,10)</f>
        <v>0</v>
      </c>
      <c r="P43" s="221">
        <f>SUMIFS('調査表(全体)'!$CL:$CL,'調査表(全体)'!$O:$O,$A46,'調査表(全体)'!$R:$R,$B43,'調査表(全体)'!$BA:$BA,'調査表(全体)'!$A$1,'調査表(全体)'!$BD:$BD,'調査表(全体)'!$A$1,'調査表(全体)'!$P:$P,P$6,'調査表(全体)'!$BE:$BE,10)</f>
        <v>0</v>
      </c>
      <c r="Q43" s="221">
        <f>SUMIFS('調査表(全体)'!$CL:$CL,'調査表(全体)'!$O:$O,$A46,'調査表(全体)'!$R:$R,$B43,'調査表(全体)'!$BA:$BA,'調査表(全体)'!$A$1,'調査表(全体)'!$BD:$BD,'調査表(全体)'!$A$1,'調査表(全体)'!$P:$P,Q$6,'調査表(全体)'!$BE:$BE,10)</f>
        <v>0</v>
      </c>
      <c r="R43" s="221">
        <f>SUMIFS('調査表(全体)'!$CL:$CL,'調査表(全体)'!$O:$O,$A46,'調査表(全体)'!$R:$R,$B43,'調査表(全体)'!$BA:$BA,'調査表(全体)'!$A$1,'調査表(全体)'!$BD:$BD,'調査表(全体)'!$A$1,'調査表(全体)'!$P:$P,R$6,'調査表(全体)'!$BE:$BE,10)</f>
        <v>0</v>
      </c>
      <c r="S43" s="221">
        <f>SUMIFS('調査表(全体)'!$CL:$CL,'調査表(全体)'!$O:$O,$A46,'調査表(全体)'!$R:$R,$B43,'調査表(全体)'!$BA:$BA,'調査表(全体)'!$A$1,'調査表(全体)'!$BD:$BD,'調査表(全体)'!$A$1,'調査表(全体)'!$P:$P,S$6,'調査表(全体)'!$BE:$BE,10)</f>
        <v>0</v>
      </c>
      <c r="T43" s="221">
        <f>SUMIFS('調査表(全体)'!$CL:$CL,'調査表(全体)'!$O:$O,$A46,'調査表(全体)'!$R:$R,$B43,'調査表(全体)'!$BA:$BA,'調査表(全体)'!$A$1,'調査表(全体)'!$BD:$BD,'調査表(全体)'!$A$1,'調査表(全体)'!$P:$P,T$6,'調査表(全体)'!$BE:$BE,10)</f>
        <v>0</v>
      </c>
      <c r="U43" s="221">
        <f>SUMIFS('調査表(全体)'!$CL:$CL,'調査表(全体)'!$O:$O,$A46,'調査表(全体)'!$R:$R,$B43,'調査表(全体)'!$BA:$BA,'調査表(全体)'!$A$1,'調査表(全体)'!$BD:$BD,'調査表(全体)'!$A$1,'調査表(全体)'!$P:$P,U$6,'調査表(全体)'!$BE:$BE,10)</f>
        <v>0</v>
      </c>
      <c r="V43" s="221">
        <f>SUMIFS('調査表(全体)'!$CL:$CL,'調査表(全体)'!$O:$O,$A46,'調査表(全体)'!$R:$R,$B43,'調査表(全体)'!$BA:$BA,'調査表(全体)'!$A$1,'調査表(全体)'!$BD:$BD,'調査表(全体)'!$A$1,'調査表(全体)'!$P:$P,V$6,'調査表(全体)'!$BE:$BE,10)</f>
        <v>0</v>
      </c>
      <c r="W43" s="221">
        <f>SUMIFS('調査表(全体)'!$CL:$CL,'調査表(全体)'!$O:$O,$A46,'調査表(全体)'!$R:$R,$B43,'調査表(全体)'!$BA:$BA,'調査表(全体)'!$A$1,'調査表(全体)'!$BD:$BD,'調査表(全体)'!$A$1,'調査表(全体)'!$P:$P,W$6,'調査表(全体)'!$BE:$BE,10)</f>
        <v>0</v>
      </c>
      <c r="X43" s="221">
        <f>SUMIFS('調査表(全体)'!$CL:$CL,'調査表(全体)'!$O:$O,$A46,'調査表(全体)'!$R:$R,$B43,'調査表(全体)'!$BA:$BA,'調査表(全体)'!$A$1,'調査表(全体)'!$BD:$BD,'調査表(全体)'!$A$1,'調査表(全体)'!$P:$P,X$6,'調査表(全体)'!$BE:$BE,10)</f>
        <v>0</v>
      </c>
      <c r="Y43" s="221">
        <f>SUMIFS('調査表(全体)'!$CL:$CL,'調査表(全体)'!$O:$O,$A46,'調査表(全体)'!$R:$R,$B43,'調査表(全体)'!$BA:$BA,'調査表(全体)'!$A$1,'調査表(全体)'!$BD:$BD,'調査表(全体)'!$A$1,'調査表(全体)'!$P:$P,Y$6,'調査表(全体)'!$BE:$BE,10)</f>
        <v>0</v>
      </c>
      <c r="Z43" s="221">
        <f>SUMIFS('調査表(全体)'!$CL:$CL,'調査表(全体)'!$O:$O,$A46,'調査表(全体)'!$R:$R,$B43,'調査表(全体)'!$BA:$BA,'調査表(全体)'!$A$1,'調査表(全体)'!$BD:$BD,'調査表(全体)'!$A$1,'調査表(全体)'!$P:$P,Z$6,'調査表(全体)'!$BE:$BE,10)</f>
        <v>0</v>
      </c>
      <c r="AA43" s="221">
        <f>SUMIFS('調査表(全体)'!$CL:$CL,'調査表(全体)'!$O:$O,$A46,'調査表(全体)'!$R:$R,$B43,'調査表(全体)'!$BA:$BA,'調査表(全体)'!$A$1,'調査表(全体)'!$BD:$BD,'調査表(全体)'!$A$1,'調査表(全体)'!$P:$P,AA$6,'調査表(全体)'!$BE:$BE,10)</f>
        <v>0</v>
      </c>
      <c r="AB43" s="221">
        <f>SUMIFS('調査表(全体)'!$CL:$CL,'調査表(全体)'!$O:$O,$A46,'調査表(全体)'!$R:$R,$B43,'調査表(全体)'!$BA:$BA,'調査表(全体)'!$A$1,'調査表(全体)'!$BD:$BD,'調査表(全体)'!$A$1,'調査表(全体)'!$P:$P,AB$6,'調査表(全体)'!$BE:$BE,10)</f>
        <v>0</v>
      </c>
      <c r="AC43" s="221">
        <f>SUMIFS('調査表(全体)'!$CL:$CL,'調査表(全体)'!$O:$O,$A46,'調査表(全体)'!$R:$R,$B43,'調査表(全体)'!$BA:$BA,'調査表(全体)'!$A$1,'調査表(全体)'!$BD:$BD,'調査表(全体)'!$A$1,'調査表(全体)'!$P:$P,AC$6,'調査表(全体)'!$BE:$BE,10)</f>
        <v>0</v>
      </c>
      <c r="AD43" s="221">
        <f>SUMIFS('調査表(全体)'!$CL:$CL,'調査表(全体)'!$O:$O,$A46,'調査表(全体)'!$R:$R,$B43,'調査表(全体)'!$BA:$BA,'調査表(全体)'!$A$1,'調査表(全体)'!$BD:$BD,'調査表(全体)'!$A$1,'調査表(全体)'!$P:$P,AD$6,'調査表(全体)'!$BE:$BE,10)</f>
        <v>0</v>
      </c>
      <c r="AE43" s="221">
        <f>SUMIFS('調査表(全体)'!$CL:$CL,'調査表(全体)'!$O:$O,$A46,'調査表(全体)'!$R:$R,$B43,'調査表(全体)'!$BA:$BA,'調査表(全体)'!$A$1,'調査表(全体)'!$BD:$BD,'調査表(全体)'!$A$1,'調査表(全体)'!$P:$P,AE$6,'調査表(全体)'!$BE:$BE,10)</f>
        <v>0</v>
      </c>
      <c r="AF43" s="221">
        <f>SUMIFS('調査表(全体)'!$CL:$CL,'調査表(全体)'!$O:$O,$A46,'調査表(全体)'!$R:$R,$B43,'調査表(全体)'!$BA:$BA,'調査表(全体)'!$A$1,'調査表(全体)'!$BD:$BD,'調査表(全体)'!$A$1,'調査表(全体)'!$P:$P,AF$6,'調査表(全体)'!$BE:$BE,10)</f>
        <v>0</v>
      </c>
      <c r="AG43" s="225">
        <f t="shared" si="20"/>
        <v>0</v>
      </c>
      <c r="AH43" s="226">
        <f>SUMIFS('調査表(全体)'!CF:CF,'調査表(全体)'!$O:$O,$A46,'調査表(全体)'!$R:$R,$B43,'調査表(全体)'!$BA:$BA,'調査表(全体)'!$A$1,'調査表(全体)'!$BD:$BD,'調査表(全体)'!$A$1,'調査表(全体)'!$BE:$BE,10)</f>
        <v>0</v>
      </c>
      <c r="AI43" s="221">
        <f>SUMIFS('調査表(全体)'!CG:CG,'調査表(全体)'!$O:$O,$A46,'調査表(全体)'!$R:$R,$B43,'調査表(全体)'!$BA:$BA,'調査表(全体)'!$A$1,'調査表(全体)'!$BD:$BD,'調査表(全体)'!$A$1,'調査表(全体)'!$BE:$BE,10)</f>
        <v>0</v>
      </c>
      <c r="AJ43" s="221">
        <f>SUMIFS('調査表(全体)'!CH:CH,'調査表(全体)'!$O:$O,$A46,'調査表(全体)'!$R:$R,$B43,'調査表(全体)'!$BA:$BA,'調査表(全体)'!$A$1,'調査表(全体)'!$BD:$BD,'調査表(全体)'!$A$1,'調査表(全体)'!$BE:$BE,10)</f>
        <v>0</v>
      </c>
      <c r="AK43" s="221">
        <f>SUMIFS('調査表(全体)'!CI:CI,'調査表(全体)'!$O:$O,$A46,'調査表(全体)'!$R:$R,$B43,'調査表(全体)'!$BA:$BA,'調査表(全体)'!$A$1,'調査表(全体)'!$BD:$BD,'調査表(全体)'!$A$1,'調査表(全体)'!$BE:$BE,10)</f>
        <v>0</v>
      </c>
      <c r="AL43" s="221">
        <f>SUMIFS('調査表(全体)'!CJ:CJ,'調査表(全体)'!$O:$O,$A46,'調査表(全体)'!$R:$R,$B43,'調査表(全体)'!$BA:$BA,'調査表(全体)'!$A$1,'調査表(全体)'!$BD:$BD,'調査表(全体)'!$A$1,'調査表(全体)'!$BE:$BE,10)</f>
        <v>0</v>
      </c>
      <c r="AM43" s="227">
        <f t="shared" si="21"/>
        <v>0</v>
      </c>
    </row>
    <row r="44" spans="1:39" x14ac:dyDescent="0.15">
      <c r="A44" s="1143"/>
      <c r="B44" s="228">
        <v>2</v>
      </c>
      <c r="C44" s="229">
        <f>SUMIFS('調査表(全体)'!BG:BG,'調査表(全体)'!$O:$O,$A46,'調査表(全体)'!$R:$R,$B44,'調査表(全体)'!$BA:$BA,'調査表(全体)'!$A$1,'調査表(全体)'!$BD:$BD,'調査表(全体)'!$A$1)</f>
        <v>0</v>
      </c>
      <c r="D44" s="230">
        <f>SUMIFS('調査表(全体)'!BH:BH,'調査表(全体)'!$O:$O,$A46,'調査表(全体)'!$R:$R,$B44,'調査表(全体)'!$BA:$BA,'調査表(全体)'!$A$1,'調査表(全体)'!$BD:$BD,'調査表(全体)'!$A$1)</f>
        <v>0</v>
      </c>
      <c r="E44" s="230">
        <f>SUMIFS('調査表(全体)'!BI:BI,'調査表(全体)'!$O:$O,$A46,'調査表(全体)'!$R:$R,$B44,'調査表(全体)'!$BA:$BA,'調査表(全体)'!$A$1,'調査表(全体)'!$BD:$BD,'調査表(全体)'!$A$1)</f>
        <v>0</v>
      </c>
      <c r="F44" s="230">
        <f>SUMIFS('調査表(全体)'!BJ:BJ,'調査表(全体)'!$O:$O,$A46,'調査表(全体)'!$R:$R,$B44,'調査表(全体)'!$BA:$BA,'調査表(全体)'!$A$1,'調査表(全体)'!$BD:$BD,'調査表(全体)'!$A$1)</f>
        <v>0</v>
      </c>
      <c r="G44" s="230">
        <f>SUMIFS('調査表(全体)'!BK:BK,'調査表(全体)'!$O:$O,$A46,'調査表(全体)'!$R:$R,$B44,'調査表(全体)'!$BA:$BA,'調査表(全体)'!$A$1,'調査表(全体)'!$BD:$BD,'調査表(全体)'!$A$1)</f>
        <v>0</v>
      </c>
      <c r="H44" s="230">
        <f>SUMIFS('調査表(全体)'!BL:BL,'調査表(全体)'!$O:$O,$A46,'調査表(全体)'!$R:$R,$B44,'調査表(全体)'!$BA:$BA,'調査表(全体)'!$A$1,'調査表(全体)'!$BD:$BD,'調査表(全体)'!$A$1)</f>
        <v>0</v>
      </c>
      <c r="I44" s="230">
        <f>SUMIFS('調査表(全体)'!BM:BM,'調査表(全体)'!$O:$O,$A46,'調査表(全体)'!$R:$R,$B44,'調査表(全体)'!$BA:$BA,'調査表(全体)'!$A$1,'調査表(全体)'!$BD:$BD,'調査表(全体)'!$A$1)</f>
        <v>0</v>
      </c>
      <c r="J44" s="230">
        <f>SUMIFS('調査表(全体)'!BN:BN,'調査表(全体)'!$O:$O,$A46,'調査表(全体)'!$R:$R,$B44,'調査表(全体)'!$BA:$BA,'調査表(全体)'!$A$1,'調査表(全体)'!$BD:$BD,'調査表(全体)'!$A$1)</f>
        <v>0</v>
      </c>
      <c r="K44" s="230">
        <f>SUMIFS('調査表(全体)'!BO:BO,'調査表(全体)'!$O:$O,$A46,'調査表(全体)'!$R:$R,$B44,'調査表(全体)'!$BA:$BA,'調査表(全体)'!$A$1,'調査表(全体)'!$BD:$BD,'調査表(全体)'!$A$1)</f>
        <v>0</v>
      </c>
      <c r="L44" s="231">
        <f>SUMIFS('調査表(全体)'!BP:BP,'調査表(全体)'!$O:$O,$A46,'調査表(全体)'!$R:$R,$B44,'調査表(全体)'!$BA:$BA,'調査表(全体)'!$A$1,'調査表(全体)'!$BD:$BD,'調査表(全体)'!$A$1)</f>
        <v>0</v>
      </c>
      <c r="M44" s="232">
        <f t="shared" si="19"/>
        <v>0</v>
      </c>
      <c r="N44" s="233">
        <f>SUMIFS('調査表(全体)'!$CL:$CL,'調査表(全体)'!$O:$O,$A46,'調査表(全体)'!$R:$R,$B44,'調査表(全体)'!$BA:$BA,'調査表(全体)'!$A$1,'調査表(全体)'!$BD:$BD,'調査表(全体)'!$A$1,'調査表(全体)'!$P:$P,N$6,'調査表(全体)'!$BE:$BE,10)</f>
        <v>0</v>
      </c>
      <c r="O44" s="230">
        <f>SUMIFS('調査表(全体)'!$CL:$CL,'調査表(全体)'!$O:$O,$A46,'調査表(全体)'!$R:$R,$B44,'調査表(全体)'!$BA:$BA,'調査表(全体)'!$A$1,'調査表(全体)'!$BD:$BD,'調査表(全体)'!$A$1,'調査表(全体)'!$P:$P,O$6,'調査表(全体)'!$BE:$BE,10)</f>
        <v>0</v>
      </c>
      <c r="P44" s="230">
        <f>SUMIFS('調査表(全体)'!$CL:$CL,'調査表(全体)'!$O:$O,$A46,'調査表(全体)'!$R:$R,$B44,'調査表(全体)'!$BA:$BA,'調査表(全体)'!$A$1,'調査表(全体)'!$BD:$BD,'調査表(全体)'!$A$1,'調査表(全体)'!$P:$P,P$6,'調査表(全体)'!$BE:$BE,10)</f>
        <v>0</v>
      </c>
      <c r="Q44" s="230">
        <f>SUMIFS('調査表(全体)'!$CL:$CL,'調査表(全体)'!$O:$O,$A46,'調査表(全体)'!$R:$R,$B44,'調査表(全体)'!$BA:$BA,'調査表(全体)'!$A$1,'調査表(全体)'!$BD:$BD,'調査表(全体)'!$A$1,'調査表(全体)'!$P:$P,Q$6,'調査表(全体)'!$BE:$BE,10)</f>
        <v>0</v>
      </c>
      <c r="R44" s="230">
        <f>SUMIFS('調査表(全体)'!$CL:$CL,'調査表(全体)'!$O:$O,$A46,'調査表(全体)'!$R:$R,$B44,'調査表(全体)'!$BA:$BA,'調査表(全体)'!$A$1,'調査表(全体)'!$BD:$BD,'調査表(全体)'!$A$1,'調査表(全体)'!$P:$P,R$6,'調査表(全体)'!$BE:$BE,10)</f>
        <v>0</v>
      </c>
      <c r="S44" s="230">
        <f>SUMIFS('調査表(全体)'!$CL:$CL,'調査表(全体)'!$O:$O,$A46,'調査表(全体)'!$R:$R,$B44,'調査表(全体)'!$BA:$BA,'調査表(全体)'!$A$1,'調査表(全体)'!$BD:$BD,'調査表(全体)'!$A$1,'調査表(全体)'!$P:$P,S$6,'調査表(全体)'!$BE:$BE,10)</f>
        <v>0</v>
      </c>
      <c r="T44" s="230">
        <f>SUMIFS('調査表(全体)'!$CL:$CL,'調査表(全体)'!$O:$O,$A46,'調査表(全体)'!$R:$R,$B44,'調査表(全体)'!$BA:$BA,'調査表(全体)'!$A$1,'調査表(全体)'!$BD:$BD,'調査表(全体)'!$A$1,'調査表(全体)'!$P:$P,T$6,'調査表(全体)'!$BE:$BE,10)</f>
        <v>0</v>
      </c>
      <c r="U44" s="230">
        <f>SUMIFS('調査表(全体)'!$CL:$CL,'調査表(全体)'!$O:$O,$A46,'調査表(全体)'!$R:$R,$B44,'調査表(全体)'!$BA:$BA,'調査表(全体)'!$A$1,'調査表(全体)'!$BD:$BD,'調査表(全体)'!$A$1,'調査表(全体)'!$P:$P,U$6,'調査表(全体)'!$BE:$BE,10)</f>
        <v>0</v>
      </c>
      <c r="V44" s="230">
        <f>SUMIFS('調査表(全体)'!$CL:$CL,'調査表(全体)'!$O:$O,$A46,'調査表(全体)'!$R:$R,$B44,'調査表(全体)'!$BA:$BA,'調査表(全体)'!$A$1,'調査表(全体)'!$BD:$BD,'調査表(全体)'!$A$1,'調査表(全体)'!$P:$P,V$6,'調査表(全体)'!$BE:$BE,10)</f>
        <v>0</v>
      </c>
      <c r="W44" s="230">
        <f>SUMIFS('調査表(全体)'!$CL:$CL,'調査表(全体)'!$O:$O,$A46,'調査表(全体)'!$R:$R,$B44,'調査表(全体)'!$BA:$BA,'調査表(全体)'!$A$1,'調査表(全体)'!$BD:$BD,'調査表(全体)'!$A$1,'調査表(全体)'!$P:$P,W$6,'調査表(全体)'!$BE:$BE,10)</f>
        <v>0</v>
      </c>
      <c r="X44" s="230">
        <f>SUMIFS('調査表(全体)'!$CL:$CL,'調査表(全体)'!$O:$O,$A46,'調査表(全体)'!$R:$R,$B44,'調査表(全体)'!$BA:$BA,'調査表(全体)'!$A$1,'調査表(全体)'!$BD:$BD,'調査表(全体)'!$A$1,'調査表(全体)'!$P:$P,X$6,'調査表(全体)'!$BE:$BE,10)</f>
        <v>0</v>
      </c>
      <c r="Y44" s="230">
        <f>SUMIFS('調査表(全体)'!$CL:$CL,'調査表(全体)'!$O:$O,$A46,'調査表(全体)'!$R:$R,$B44,'調査表(全体)'!$BA:$BA,'調査表(全体)'!$A$1,'調査表(全体)'!$BD:$BD,'調査表(全体)'!$A$1,'調査表(全体)'!$P:$P,Y$6,'調査表(全体)'!$BE:$BE,10)</f>
        <v>0</v>
      </c>
      <c r="Z44" s="230">
        <f>SUMIFS('調査表(全体)'!$CL:$CL,'調査表(全体)'!$O:$O,$A46,'調査表(全体)'!$R:$R,$B44,'調査表(全体)'!$BA:$BA,'調査表(全体)'!$A$1,'調査表(全体)'!$BD:$BD,'調査表(全体)'!$A$1,'調査表(全体)'!$P:$P,Z$6,'調査表(全体)'!$BE:$BE,10)</f>
        <v>0</v>
      </c>
      <c r="AA44" s="230">
        <f>SUMIFS('調査表(全体)'!$CL:$CL,'調査表(全体)'!$O:$O,$A46,'調査表(全体)'!$R:$R,$B44,'調査表(全体)'!$BA:$BA,'調査表(全体)'!$A$1,'調査表(全体)'!$BD:$BD,'調査表(全体)'!$A$1,'調査表(全体)'!$P:$P,AA$6,'調査表(全体)'!$BE:$BE,10)</f>
        <v>0</v>
      </c>
      <c r="AB44" s="230">
        <f>SUMIFS('調査表(全体)'!$CL:$CL,'調査表(全体)'!$O:$O,$A46,'調査表(全体)'!$R:$R,$B44,'調査表(全体)'!$BA:$BA,'調査表(全体)'!$A$1,'調査表(全体)'!$BD:$BD,'調査表(全体)'!$A$1,'調査表(全体)'!$P:$P,AB$6,'調査表(全体)'!$BE:$BE,10)</f>
        <v>0</v>
      </c>
      <c r="AC44" s="230">
        <f>SUMIFS('調査表(全体)'!$CL:$CL,'調査表(全体)'!$O:$O,$A46,'調査表(全体)'!$R:$R,$B44,'調査表(全体)'!$BA:$BA,'調査表(全体)'!$A$1,'調査表(全体)'!$BD:$BD,'調査表(全体)'!$A$1,'調査表(全体)'!$P:$P,AC$6,'調査表(全体)'!$BE:$BE,10)</f>
        <v>0</v>
      </c>
      <c r="AD44" s="230">
        <f>SUMIFS('調査表(全体)'!$CL:$CL,'調査表(全体)'!$O:$O,$A46,'調査表(全体)'!$R:$R,$B44,'調査表(全体)'!$BA:$BA,'調査表(全体)'!$A$1,'調査表(全体)'!$BD:$BD,'調査表(全体)'!$A$1,'調査表(全体)'!$P:$P,AD$6,'調査表(全体)'!$BE:$BE,10)</f>
        <v>0</v>
      </c>
      <c r="AE44" s="230">
        <f>SUMIFS('調査表(全体)'!$CL:$CL,'調査表(全体)'!$O:$O,$A46,'調査表(全体)'!$R:$R,$B44,'調査表(全体)'!$BA:$BA,'調査表(全体)'!$A$1,'調査表(全体)'!$BD:$BD,'調査表(全体)'!$A$1,'調査表(全体)'!$P:$P,AE$6,'調査表(全体)'!$BE:$BE,10)</f>
        <v>0</v>
      </c>
      <c r="AF44" s="230">
        <f>SUMIFS('調査表(全体)'!$CL:$CL,'調査表(全体)'!$O:$O,$A46,'調査表(全体)'!$R:$R,$B44,'調査表(全体)'!$BA:$BA,'調査表(全体)'!$A$1,'調査表(全体)'!$BD:$BD,'調査表(全体)'!$A$1,'調査表(全体)'!$P:$P,AF$6,'調査表(全体)'!$BE:$BE,10)</f>
        <v>0</v>
      </c>
      <c r="AG44" s="234">
        <f t="shared" si="20"/>
        <v>0</v>
      </c>
      <c r="AH44" s="235">
        <f>SUMIFS('調査表(全体)'!CF:CF,'調査表(全体)'!$O:$O,$A46,'調査表(全体)'!$R:$R,$B44,'調査表(全体)'!$BA:$BA,'調査表(全体)'!$A$1,'調査表(全体)'!$BD:$BD,'調査表(全体)'!$A$1,'調査表(全体)'!$BE:$BE,10)</f>
        <v>0</v>
      </c>
      <c r="AI44" s="230">
        <f>SUMIFS('調査表(全体)'!CG:CG,'調査表(全体)'!$O:$O,$A46,'調査表(全体)'!$R:$R,$B44,'調査表(全体)'!$BA:$BA,'調査表(全体)'!$A$1,'調査表(全体)'!$BD:$BD,'調査表(全体)'!$A$1,'調査表(全体)'!$BE:$BE,10)</f>
        <v>0</v>
      </c>
      <c r="AJ44" s="230">
        <f>SUMIFS('調査表(全体)'!CH:CH,'調査表(全体)'!$O:$O,$A46,'調査表(全体)'!$R:$R,$B44,'調査表(全体)'!$BA:$BA,'調査表(全体)'!$A$1,'調査表(全体)'!$BD:$BD,'調査表(全体)'!$A$1,'調査表(全体)'!$BE:$BE,10)</f>
        <v>0</v>
      </c>
      <c r="AK44" s="230">
        <f>SUMIFS('調査表(全体)'!CI:CI,'調査表(全体)'!$O:$O,$A46,'調査表(全体)'!$R:$R,$B44,'調査表(全体)'!$BA:$BA,'調査表(全体)'!$A$1,'調査表(全体)'!$BD:$BD,'調査表(全体)'!$A$1,'調査表(全体)'!$BE:$BE,10)</f>
        <v>0</v>
      </c>
      <c r="AL44" s="230">
        <f>SUMIFS('調査表(全体)'!CJ:CJ,'調査表(全体)'!$O:$O,$A46,'調査表(全体)'!$R:$R,$B44,'調査表(全体)'!$BA:$BA,'調査表(全体)'!$A$1,'調査表(全体)'!$BD:$BD,'調査表(全体)'!$A$1,'調査表(全体)'!$BE:$BE,10)</f>
        <v>0</v>
      </c>
      <c r="AM44" s="236">
        <f t="shared" si="21"/>
        <v>0</v>
      </c>
    </row>
    <row r="45" spans="1:39" x14ac:dyDescent="0.15">
      <c r="A45" s="1143"/>
      <c r="B45" s="228">
        <v>3</v>
      </c>
      <c r="C45" s="229">
        <f>SUMIFS('調査表(全体)'!BG:BG,'調査表(全体)'!$O:$O,$A46,'調査表(全体)'!$R:$R,$B45,'調査表(全体)'!$BA:$BA,'調査表(全体)'!$A$1,'調査表(全体)'!$BD:$BD,'調査表(全体)'!$A$1)</f>
        <v>0</v>
      </c>
      <c r="D45" s="230">
        <f>SUMIFS('調査表(全体)'!BH:BH,'調査表(全体)'!$O:$O,$A46,'調査表(全体)'!$R:$R,$B45,'調査表(全体)'!$BA:$BA,'調査表(全体)'!$A$1,'調査表(全体)'!$BD:$BD,'調査表(全体)'!$A$1)</f>
        <v>0</v>
      </c>
      <c r="E45" s="230">
        <f>SUMIFS('調査表(全体)'!BI:BI,'調査表(全体)'!$O:$O,$A46,'調査表(全体)'!$R:$R,$B45,'調査表(全体)'!$BA:$BA,'調査表(全体)'!$A$1,'調査表(全体)'!$BD:$BD,'調査表(全体)'!$A$1)</f>
        <v>0</v>
      </c>
      <c r="F45" s="230">
        <f>SUMIFS('調査表(全体)'!BJ:BJ,'調査表(全体)'!$O:$O,$A46,'調査表(全体)'!$R:$R,$B45,'調査表(全体)'!$BA:$BA,'調査表(全体)'!$A$1,'調査表(全体)'!$BD:$BD,'調査表(全体)'!$A$1)</f>
        <v>0</v>
      </c>
      <c r="G45" s="230">
        <f>SUMIFS('調査表(全体)'!BK:BK,'調査表(全体)'!$O:$O,$A46,'調査表(全体)'!$R:$R,$B45,'調査表(全体)'!$BA:$BA,'調査表(全体)'!$A$1,'調査表(全体)'!$BD:$BD,'調査表(全体)'!$A$1)</f>
        <v>0</v>
      </c>
      <c r="H45" s="230">
        <f>SUMIFS('調査表(全体)'!BL:BL,'調査表(全体)'!$O:$O,$A46,'調査表(全体)'!$R:$R,$B45,'調査表(全体)'!$BA:$BA,'調査表(全体)'!$A$1,'調査表(全体)'!$BD:$BD,'調査表(全体)'!$A$1)</f>
        <v>0</v>
      </c>
      <c r="I45" s="230">
        <f>SUMIFS('調査表(全体)'!BM:BM,'調査表(全体)'!$O:$O,$A46,'調査表(全体)'!$R:$R,$B45,'調査表(全体)'!$BA:$BA,'調査表(全体)'!$A$1,'調査表(全体)'!$BD:$BD,'調査表(全体)'!$A$1)</f>
        <v>0</v>
      </c>
      <c r="J45" s="230">
        <f>SUMIFS('調査表(全体)'!BN:BN,'調査表(全体)'!$O:$O,$A46,'調査表(全体)'!$R:$R,$B45,'調査表(全体)'!$BA:$BA,'調査表(全体)'!$A$1,'調査表(全体)'!$BD:$BD,'調査表(全体)'!$A$1)</f>
        <v>0</v>
      </c>
      <c r="K45" s="230">
        <f>SUMIFS('調査表(全体)'!BO:BO,'調査表(全体)'!$O:$O,$A46,'調査表(全体)'!$R:$R,$B45,'調査表(全体)'!$BA:$BA,'調査表(全体)'!$A$1,'調査表(全体)'!$BD:$BD,'調査表(全体)'!$A$1)</f>
        <v>0</v>
      </c>
      <c r="L45" s="231">
        <f>SUMIFS('調査表(全体)'!BP:BP,'調査表(全体)'!$O:$O,$A46,'調査表(全体)'!$R:$R,$B45,'調査表(全体)'!$BA:$BA,'調査表(全体)'!$A$1,'調査表(全体)'!$BD:$BD,'調査表(全体)'!$A$1)</f>
        <v>0</v>
      </c>
      <c r="M45" s="232">
        <f t="shared" si="19"/>
        <v>0</v>
      </c>
      <c r="N45" s="233">
        <f>SUMIFS('調査表(全体)'!$CL:$CL,'調査表(全体)'!$O:$O,$A46,'調査表(全体)'!$R:$R,$B45,'調査表(全体)'!$BA:$BA,'調査表(全体)'!$A$1,'調査表(全体)'!$BD:$BD,'調査表(全体)'!$A$1,'調査表(全体)'!$P:$P,N$6,'調査表(全体)'!$BE:$BE,10)</f>
        <v>0</v>
      </c>
      <c r="O45" s="230">
        <f>SUMIFS('調査表(全体)'!$CL:$CL,'調査表(全体)'!$O:$O,$A46,'調査表(全体)'!$R:$R,$B45,'調査表(全体)'!$BA:$BA,'調査表(全体)'!$A$1,'調査表(全体)'!$BD:$BD,'調査表(全体)'!$A$1,'調査表(全体)'!$P:$P,O$6,'調査表(全体)'!$BE:$BE,10)</f>
        <v>0</v>
      </c>
      <c r="P45" s="230">
        <f>SUMIFS('調査表(全体)'!$CL:$CL,'調査表(全体)'!$O:$O,$A46,'調査表(全体)'!$R:$R,$B45,'調査表(全体)'!$BA:$BA,'調査表(全体)'!$A$1,'調査表(全体)'!$BD:$BD,'調査表(全体)'!$A$1,'調査表(全体)'!$P:$P,P$6,'調査表(全体)'!$BE:$BE,10)</f>
        <v>0</v>
      </c>
      <c r="Q45" s="230">
        <f>SUMIFS('調査表(全体)'!$CL:$CL,'調査表(全体)'!$O:$O,$A46,'調査表(全体)'!$R:$R,$B45,'調査表(全体)'!$BA:$BA,'調査表(全体)'!$A$1,'調査表(全体)'!$BD:$BD,'調査表(全体)'!$A$1,'調査表(全体)'!$P:$P,Q$6,'調査表(全体)'!$BE:$BE,10)</f>
        <v>0</v>
      </c>
      <c r="R45" s="230">
        <f>SUMIFS('調査表(全体)'!$CL:$CL,'調査表(全体)'!$O:$O,$A46,'調査表(全体)'!$R:$R,$B45,'調査表(全体)'!$BA:$BA,'調査表(全体)'!$A$1,'調査表(全体)'!$BD:$BD,'調査表(全体)'!$A$1,'調査表(全体)'!$P:$P,R$6,'調査表(全体)'!$BE:$BE,10)</f>
        <v>0</v>
      </c>
      <c r="S45" s="230">
        <f>SUMIFS('調査表(全体)'!$CL:$CL,'調査表(全体)'!$O:$O,$A46,'調査表(全体)'!$R:$R,$B45,'調査表(全体)'!$BA:$BA,'調査表(全体)'!$A$1,'調査表(全体)'!$BD:$BD,'調査表(全体)'!$A$1,'調査表(全体)'!$P:$P,S$6,'調査表(全体)'!$BE:$BE,10)</f>
        <v>0</v>
      </c>
      <c r="T45" s="230">
        <f>SUMIFS('調査表(全体)'!$CL:$CL,'調査表(全体)'!$O:$O,$A46,'調査表(全体)'!$R:$R,$B45,'調査表(全体)'!$BA:$BA,'調査表(全体)'!$A$1,'調査表(全体)'!$BD:$BD,'調査表(全体)'!$A$1,'調査表(全体)'!$P:$P,T$6,'調査表(全体)'!$BE:$BE,10)</f>
        <v>0</v>
      </c>
      <c r="U45" s="230">
        <f>SUMIFS('調査表(全体)'!$CL:$CL,'調査表(全体)'!$O:$O,$A46,'調査表(全体)'!$R:$R,$B45,'調査表(全体)'!$BA:$BA,'調査表(全体)'!$A$1,'調査表(全体)'!$BD:$BD,'調査表(全体)'!$A$1,'調査表(全体)'!$P:$P,U$6,'調査表(全体)'!$BE:$BE,10)</f>
        <v>0</v>
      </c>
      <c r="V45" s="230">
        <f>SUMIFS('調査表(全体)'!$CL:$CL,'調査表(全体)'!$O:$O,$A46,'調査表(全体)'!$R:$R,$B45,'調査表(全体)'!$BA:$BA,'調査表(全体)'!$A$1,'調査表(全体)'!$BD:$BD,'調査表(全体)'!$A$1,'調査表(全体)'!$P:$P,V$6,'調査表(全体)'!$BE:$BE,10)</f>
        <v>0</v>
      </c>
      <c r="W45" s="230">
        <f>SUMIFS('調査表(全体)'!$CL:$CL,'調査表(全体)'!$O:$O,$A46,'調査表(全体)'!$R:$R,$B45,'調査表(全体)'!$BA:$BA,'調査表(全体)'!$A$1,'調査表(全体)'!$BD:$BD,'調査表(全体)'!$A$1,'調査表(全体)'!$P:$P,W$6,'調査表(全体)'!$BE:$BE,10)</f>
        <v>0</v>
      </c>
      <c r="X45" s="230">
        <f>SUMIFS('調査表(全体)'!$CL:$CL,'調査表(全体)'!$O:$O,$A46,'調査表(全体)'!$R:$R,$B45,'調査表(全体)'!$BA:$BA,'調査表(全体)'!$A$1,'調査表(全体)'!$BD:$BD,'調査表(全体)'!$A$1,'調査表(全体)'!$P:$P,X$6,'調査表(全体)'!$BE:$BE,10)</f>
        <v>0</v>
      </c>
      <c r="Y45" s="230">
        <f>SUMIFS('調査表(全体)'!$CL:$CL,'調査表(全体)'!$O:$O,$A46,'調査表(全体)'!$R:$R,$B45,'調査表(全体)'!$BA:$BA,'調査表(全体)'!$A$1,'調査表(全体)'!$BD:$BD,'調査表(全体)'!$A$1,'調査表(全体)'!$P:$P,Y$6,'調査表(全体)'!$BE:$BE,10)</f>
        <v>0</v>
      </c>
      <c r="Z45" s="230">
        <f>SUMIFS('調査表(全体)'!$CL:$CL,'調査表(全体)'!$O:$O,$A46,'調査表(全体)'!$R:$R,$B45,'調査表(全体)'!$BA:$BA,'調査表(全体)'!$A$1,'調査表(全体)'!$BD:$BD,'調査表(全体)'!$A$1,'調査表(全体)'!$P:$P,Z$6,'調査表(全体)'!$BE:$BE,10)</f>
        <v>0</v>
      </c>
      <c r="AA45" s="230">
        <f>SUMIFS('調査表(全体)'!$CL:$CL,'調査表(全体)'!$O:$O,$A46,'調査表(全体)'!$R:$R,$B45,'調査表(全体)'!$BA:$BA,'調査表(全体)'!$A$1,'調査表(全体)'!$BD:$BD,'調査表(全体)'!$A$1,'調査表(全体)'!$P:$P,AA$6,'調査表(全体)'!$BE:$BE,10)</f>
        <v>0</v>
      </c>
      <c r="AB45" s="230">
        <f>SUMIFS('調査表(全体)'!$CL:$CL,'調査表(全体)'!$O:$O,$A46,'調査表(全体)'!$R:$R,$B45,'調査表(全体)'!$BA:$BA,'調査表(全体)'!$A$1,'調査表(全体)'!$BD:$BD,'調査表(全体)'!$A$1,'調査表(全体)'!$P:$P,AB$6,'調査表(全体)'!$BE:$BE,10)</f>
        <v>0</v>
      </c>
      <c r="AC45" s="230">
        <f>SUMIFS('調査表(全体)'!$CL:$CL,'調査表(全体)'!$O:$O,$A46,'調査表(全体)'!$R:$R,$B45,'調査表(全体)'!$BA:$BA,'調査表(全体)'!$A$1,'調査表(全体)'!$BD:$BD,'調査表(全体)'!$A$1,'調査表(全体)'!$P:$P,AC$6,'調査表(全体)'!$BE:$BE,10)</f>
        <v>0</v>
      </c>
      <c r="AD45" s="230">
        <f>SUMIFS('調査表(全体)'!$CL:$CL,'調査表(全体)'!$O:$O,$A46,'調査表(全体)'!$R:$R,$B45,'調査表(全体)'!$BA:$BA,'調査表(全体)'!$A$1,'調査表(全体)'!$BD:$BD,'調査表(全体)'!$A$1,'調査表(全体)'!$P:$P,AD$6,'調査表(全体)'!$BE:$BE,10)</f>
        <v>0</v>
      </c>
      <c r="AE45" s="230">
        <f>SUMIFS('調査表(全体)'!$CL:$CL,'調査表(全体)'!$O:$O,$A46,'調査表(全体)'!$R:$R,$B45,'調査表(全体)'!$BA:$BA,'調査表(全体)'!$A$1,'調査表(全体)'!$BD:$BD,'調査表(全体)'!$A$1,'調査表(全体)'!$P:$P,AE$6,'調査表(全体)'!$BE:$BE,10)</f>
        <v>0</v>
      </c>
      <c r="AF45" s="230">
        <f>SUMIFS('調査表(全体)'!$CL:$CL,'調査表(全体)'!$O:$O,$A46,'調査表(全体)'!$R:$R,$B45,'調査表(全体)'!$BA:$BA,'調査表(全体)'!$A$1,'調査表(全体)'!$BD:$BD,'調査表(全体)'!$A$1,'調査表(全体)'!$P:$P,AF$6,'調査表(全体)'!$BE:$BE,10)</f>
        <v>0</v>
      </c>
      <c r="AG45" s="234">
        <f t="shared" si="20"/>
        <v>0</v>
      </c>
      <c r="AH45" s="235">
        <f>SUMIFS('調査表(全体)'!CF:CF,'調査表(全体)'!$O:$O,$A46,'調査表(全体)'!$R:$R,$B45,'調査表(全体)'!$BA:$BA,'調査表(全体)'!$A$1,'調査表(全体)'!$BD:$BD,'調査表(全体)'!$A$1,'調査表(全体)'!$BE:$BE,10)</f>
        <v>0</v>
      </c>
      <c r="AI45" s="230">
        <f>SUMIFS('調査表(全体)'!CG:CG,'調査表(全体)'!$O:$O,$A46,'調査表(全体)'!$R:$R,$B45,'調査表(全体)'!$BA:$BA,'調査表(全体)'!$A$1,'調査表(全体)'!$BD:$BD,'調査表(全体)'!$A$1,'調査表(全体)'!$BE:$BE,10)</f>
        <v>0</v>
      </c>
      <c r="AJ45" s="230">
        <f>SUMIFS('調査表(全体)'!CH:CH,'調査表(全体)'!$O:$O,$A46,'調査表(全体)'!$R:$R,$B45,'調査表(全体)'!$BA:$BA,'調査表(全体)'!$A$1,'調査表(全体)'!$BD:$BD,'調査表(全体)'!$A$1,'調査表(全体)'!$BE:$BE,10)</f>
        <v>0</v>
      </c>
      <c r="AK45" s="230">
        <f>SUMIFS('調査表(全体)'!CI:CI,'調査表(全体)'!$O:$O,$A46,'調査表(全体)'!$R:$R,$B45,'調査表(全体)'!$BA:$BA,'調査表(全体)'!$A$1,'調査表(全体)'!$BD:$BD,'調査表(全体)'!$A$1,'調査表(全体)'!$BE:$BE,10)</f>
        <v>0</v>
      </c>
      <c r="AL45" s="230">
        <f>SUMIFS('調査表(全体)'!CJ:CJ,'調査表(全体)'!$O:$O,$A46,'調査表(全体)'!$R:$R,$B45,'調査表(全体)'!$BA:$BA,'調査表(全体)'!$A$1,'調査表(全体)'!$BD:$BD,'調査表(全体)'!$A$1,'調査表(全体)'!$BE:$BE,10)</f>
        <v>0</v>
      </c>
      <c r="AM45" s="236">
        <f t="shared" si="21"/>
        <v>0</v>
      </c>
    </row>
    <row r="46" spans="1:39" x14ac:dyDescent="0.15">
      <c r="A46" s="411">
        <v>10</v>
      </c>
      <c r="B46" s="237" t="s">
        <v>85</v>
      </c>
      <c r="C46" s="238">
        <f t="shared" ref="C46:L46" si="24">SUM(C43:C45)</f>
        <v>0</v>
      </c>
      <c r="D46" s="239">
        <f t="shared" si="24"/>
        <v>0</v>
      </c>
      <c r="E46" s="239">
        <f t="shared" si="24"/>
        <v>0</v>
      </c>
      <c r="F46" s="239">
        <f t="shared" si="24"/>
        <v>0</v>
      </c>
      <c r="G46" s="239">
        <f t="shared" si="24"/>
        <v>0</v>
      </c>
      <c r="H46" s="239">
        <f t="shared" si="24"/>
        <v>0</v>
      </c>
      <c r="I46" s="239">
        <f t="shared" si="24"/>
        <v>0</v>
      </c>
      <c r="J46" s="239">
        <f t="shared" si="24"/>
        <v>0</v>
      </c>
      <c r="K46" s="239">
        <f t="shared" si="24"/>
        <v>0</v>
      </c>
      <c r="L46" s="240">
        <f t="shared" si="24"/>
        <v>0</v>
      </c>
      <c r="M46" s="232">
        <f t="shared" si="19"/>
        <v>0</v>
      </c>
      <c r="N46" s="241">
        <f t="shared" ref="N46:AF46" si="25">SUM(N43:N45)</f>
        <v>0</v>
      </c>
      <c r="O46" s="239">
        <f t="shared" si="25"/>
        <v>0</v>
      </c>
      <c r="P46" s="239">
        <f t="shared" si="25"/>
        <v>0</v>
      </c>
      <c r="Q46" s="239">
        <f t="shared" si="25"/>
        <v>0</v>
      </c>
      <c r="R46" s="239">
        <f t="shared" si="25"/>
        <v>0</v>
      </c>
      <c r="S46" s="239">
        <f t="shared" si="25"/>
        <v>0</v>
      </c>
      <c r="T46" s="239">
        <f t="shared" si="25"/>
        <v>0</v>
      </c>
      <c r="U46" s="239">
        <f t="shared" si="25"/>
        <v>0</v>
      </c>
      <c r="V46" s="239">
        <f t="shared" si="25"/>
        <v>0</v>
      </c>
      <c r="W46" s="239">
        <f t="shared" si="25"/>
        <v>0</v>
      </c>
      <c r="X46" s="239">
        <f t="shared" si="25"/>
        <v>0</v>
      </c>
      <c r="Y46" s="239">
        <f t="shared" si="25"/>
        <v>0</v>
      </c>
      <c r="Z46" s="239">
        <f t="shared" si="25"/>
        <v>0</v>
      </c>
      <c r="AA46" s="239">
        <f t="shared" si="25"/>
        <v>0</v>
      </c>
      <c r="AB46" s="239">
        <f t="shared" si="25"/>
        <v>0</v>
      </c>
      <c r="AC46" s="239">
        <f t="shared" si="25"/>
        <v>0</v>
      </c>
      <c r="AD46" s="239">
        <f t="shared" si="25"/>
        <v>0</v>
      </c>
      <c r="AE46" s="239">
        <f t="shared" si="25"/>
        <v>0</v>
      </c>
      <c r="AF46" s="239">
        <f t="shared" si="25"/>
        <v>0</v>
      </c>
      <c r="AG46" s="242">
        <f t="shared" si="20"/>
        <v>0</v>
      </c>
      <c r="AH46" s="243">
        <f>SUM(AH43:AH45)</f>
        <v>0</v>
      </c>
      <c r="AI46" s="239">
        <f>SUM(AI43:AI45)</f>
        <v>0</v>
      </c>
      <c r="AJ46" s="239">
        <f>SUM(AJ43:AJ45)</f>
        <v>0</v>
      </c>
      <c r="AK46" s="239">
        <f>SUM(AK43:AK45)</f>
        <v>0</v>
      </c>
      <c r="AL46" s="239">
        <f>SUM(AL43:AL45)</f>
        <v>0</v>
      </c>
      <c r="AM46" s="244">
        <f t="shared" si="21"/>
        <v>0</v>
      </c>
    </row>
    <row r="47" spans="1:39" x14ac:dyDescent="0.15">
      <c r="A47" s="1142">
        <f>LOOKUP(A50,会計区分コード!$B:$B,会計区分コード!$C:$C)</f>
        <v>0</v>
      </c>
      <c r="B47" s="219">
        <v>1</v>
      </c>
      <c r="C47" s="220">
        <f>SUMIFS('調査表(全体)'!BG:BG,'調査表(全体)'!$O:$O,$A50,'調査表(全体)'!$R:$R,$B47,'調査表(全体)'!$BA:$BA,'調査表(全体)'!$A$1,'調査表(全体)'!$BD:$BD,'調査表(全体)'!$A$1)</f>
        <v>0</v>
      </c>
      <c r="D47" s="221">
        <f>SUMIFS('調査表(全体)'!BH:BH,'調査表(全体)'!$O:$O,$A50,'調査表(全体)'!$R:$R,$B47,'調査表(全体)'!$BA:$BA,'調査表(全体)'!$A$1,'調査表(全体)'!$BD:$BD,'調査表(全体)'!$A$1)</f>
        <v>0</v>
      </c>
      <c r="E47" s="221">
        <f>SUMIFS('調査表(全体)'!BI:BI,'調査表(全体)'!$O:$O,$A50,'調査表(全体)'!$R:$R,$B47,'調査表(全体)'!$BA:$BA,'調査表(全体)'!$A$1,'調査表(全体)'!$BD:$BD,'調査表(全体)'!$A$1)</f>
        <v>0</v>
      </c>
      <c r="F47" s="221">
        <f>SUMIFS('調査表(全体)'!BJ:BJ,'調査表(全体)'!$O:$O,$A50,'調査表(全体)'!$R:$R,$B47,'調査表(全体)'!$BA:$BA,'調査表(全体)'!$A$1,'調査表(全体)'!$BD:$BD,'調査表(全体)'!$A$1)</f>
        <v>0</v>
      </c>
      <c r="G47" s="221">
        <f>SUMIFS('調査表(全体)'!BK:BK,'調査表(全体)'!$O:$O,$A50,'調査表(全体)'!$R:$R,$B47,'調査表(全体)'!$BA:$BA,'調査表(全体)'!$A$1,'調査表(全体)'!$BD:$BD,'調査表(全体)'!$A$1)</f>
        <v>0</v>
      </c>
      <c r="H47" s="221">
        <f>SUMIFS('調査表(全体)'!BL:BL,'調査表(全体)'!$O:$O,$A50,'調査表(全体)'!$R:$R,$B47,'調査表(全体)'!$BA:$BA,'調査表(全体)'!$A$1,'調査表(全体)'!$BD:$BD,'調査表(全体)'!$A$1)</f>
        <v>0</v>
      </c>
      <c r="I47" s="221">
        <f>SUMIFS('調査表(全体)'!BM:BM,'調査表(全体)'!$O:$O,$A50,'調査表(全体)'!$R:$R,$B47,'調査表(全体)'!$BA:$BA,'調査表(全体)'!$A$1,'調査表(全体)'!$BD:$BD,'調査表(全体)'!$A$1)</f>
        <v>0</v>
      </c>
      <c r="J47" s="221">
        <f>SUMIFS('調査表(全体)'!BN:BN,'調査表(全体)'!$O:$O,$A50,'調査表(全体)'!$R:$R,$B47,'調査表(全体)'!$BA:$BA,'調査表(全体)'!$A$1,'調査表(全体)'!$BD:$BD,'調査表(全体)'!$A$1)</f>
        <v>0</v>
      </c>
      <c r="K47" s="221">
        <f>SUMIFS('調査表(全体)'!BO:BO,'調査表(全体)'!$O:$O,$A50,'調査表(全体)'!$R:$R,$B47,'調査表(全体)'!$BA:$BA,'調査表(全体)'!$A$1,'調査表(全体)'!$BD:$BD,'調査表(全体)'!$A$1)</f>
        <v>0</v>
      </c>
      <c r="L47" s="222">
        <f>SUMIFS('調査表(全体)'!BP:BP,'調査表(全体)'!$O:$O,$A50,'調査表(全体)'!$R:$R,$B47,'調査表(全体)'!$BA:$BA,'調査表(全体)'!$A$1,'調査表(全体)'!$BD:$BD,'調査表(全体)'!$A$1)</f>
        <v>0</v>
      </c>
      <c r="M47" s="223">
        <f t="shared" si="19"/>
        <v>0</v>
      </c>
      <c r="N47" s="224">
        <f>SUMIFS('調査表(全体)'!$CL:$CL,'調査表(全体)'!$O:$O,$A50,'調査表(全体)'!$R:$R,$B47,'調査表(全体)'!$BA:$BA,'調査表(全体)'!$A$1,'調査表(全体)'!$BD:$BD,'調査表(全体)'!$A$1,'調査表(全体)'!$P:$P,N$6,'調査表(全体)'!BE:BE,10)</f>
        <v>0</v>
      </c>
      <c r="O47" s="221">
        <f>SUMIFS('調査表(全体)'!$CL:$CL,'調査表(全体)'!$O:$O,$A50,'調査表(全体)'!$R:$R,$B47,'調査表(全体)'!$BA:$BA,'調査表(全体)'!$A$1,'調査表(全体)'!$BD:$BD,'調査表(全体)'!$A$1,'調査表(全体)'!$P:$P,O$6,'調査表(全体)'!$BE:$BE,10)</f>
        <v>0</v>
      </c>
      <c r="P47" s="221">
        <f>SUMIFS('調査表(全体)'!$CL:$CL,'調査表(全体)'!$O:$O,$A50,'調査表(全体)'!$R:$R,$B47,'調査表(全体)'!$BA:$BA,'調査表(全体)'!$A$1,'調査表(全体)'!$BD:$BD,'調査表(全体)'!$A$1,'調査表(全体)'!$P:$P,P$6,'調査表(全体)'!$BE:$BE,10)</f>
        <v>0</v>
      </c>
      <c r="Q47" s="221">
        <f>SUMIFS('調査表(全体)'!$CL:$CL,'調査表(全体)'!$O:$O,$A50,'調査表(全体)'!$R:$R,$B47,'調査表(全体)'!$BA:$BA,'調査表(全体)'!$A$1,'調査表(全体)'!$BD:$BD,'調査表(全体)'!$A$1,'調査表(全体)'!$P:$P,Q$6,'調査表(全体)'!$BE:$BE,10)</f>
        <v>0</v>
      </c>
      <c r="R47" s="221">
        <f>SUMIFS('調査表(全体)'!$CL:$CL,'調査表(全体)'!$O:$O,$A50,'調査表(全体)'!$R:$R,$B47,'調査表(全体)'!$BA:$BA,'調査表(全体)'!$A$1,'調査表(全体)'!$BD:$BD,'調査表(全体)'!$A$1,'調査表(全体)'!$P:$P,R$6,'調査表(全体)'!$BE:$BE,10)</f>
        <v>0</v>
      </c>
      <c r="S47" s="221">
        <f>SUMIFS('調査表(全体)'!$CL:$CL,'調査表(全体)'!$O:$O,$A50,'調査表(全体)'!$R:$R,$B47,'調査表(全体)'!$BA:$BA,'調査表(全体)'!$A$1,'調査表(全体)'!$BD:$BD,'調査表(全体)'!$A$1,'調査表(全体)'!$P:$P,S$6,'調査表(全体)'!$BE:$BE,10)</f>
        <v>0</v>
      </c>
      <c r="T47" s="221">
        <f>SUMIFS('調査表(全体)'!$CL:$CL,'調査表(全体)'!$O:$O,$A50,'調査表(全体)'!$R:$R,$B47,'調査表(全体)'!$BA:$BA,'調査表(全体)'!$A$1,'調査表(全体)'!$BD:$BD,'調査表(全体)'!$A$1,'調査表(全体)'!$P:$P,T$6,'調査表(全体)'!$BE:$BE,10)</f>
        <v>0</v>
      </c>
      <c r="U47" s="221">
        <f>SUMIFS('調査表(全体)'!$CL:$CL,'調査表(全体)'!$O:$O,$A50,'調査表(全体)'!$R:$R,$B47,'調査表(全体)'!$BA:$BA,'調査表(全体)'!$A$1,'調査表(全体)'!$BD:$BD,'調査表(全体)'!$A$1,'調査表(全体)'!$P:$P,U$6,'調査表(全体)'!$BE:$BE,10)</f>
        <v>0</v>
      </c>
      <c r="V47" s="221">
        <f>SUMIFS('調査表(全体)'!$CL:$CL,'調査表(全体)'!$O:$O,$A50,'調査表(全体)'!$R:$R,$B47,'調査表(全体)'!$BA:$BA,'調査表(全体)'!$A$1,'調査表(全体)'!$BD:$BD,'調査表(全体)'!$A$1,'調査表(全体)'!$P:$P,V$6,'調査表(全体)'!$BE:$BE,10)</f>
        <v>0</v>
      </c>
      <c r="W47" s="221">
        <f>SUMIFS('調査表(全体)'!$CL:$CL,'調査表(全体)'!$O:$O,$A50,'調査表(全体)'!$R:$R,$B47,'調査表(全体)'!$BA:$BA,'調査表(全体)'!$A$1,'調査表(全体)'!$BD:$BD,'調査表(全体)'!$A$1,'調査表(全体)'!$P:$P,W$6,'調査表(全体)'!$BE:$BE,10)</f>
        <v>0</v>
      </c>
      <c r="X47" s="221">
        <f>SUMIFS('調査表(全体)'!$CL:$CL,'調査表(全体)'!$O:$O,$A50,'調査表(全体)'!$R:$R,$B47,'調査表(全体)'!$BA:$BA,'調査表(全体)'!$A$1,'調査表(全体)'!$BD:$BD,'調査表(全体)'!$A$1,'調査表(全体)'!$P:$P,X$6,'調査表(全体)'!$BE:$BE,10)</f>
        <v>0</v>
      </c>
      <c r="Y47" s="221">
        <f>SUMIFS('調査表(全体)'!$CL:$CL,'調査表(全体)'!$O:$O,$A50,'調査表(全体)'!$R:$R,$B47,'調査表(全体)'!$BA:$BA,'調査表(全体)'!$A$1,'調査表(全体)'!$BD:$BD,'調査表(全体)'!$A$1,'調査表(全体)'!$P:$P,Y$6,'調査表(全体)'!$BE:$BE,10)</f>
        <v>0</v>
      </c>
      <c r="Z47" s="221">
        <f>SUMIFS('調査表(全体)'!$CL:$CL,'調査表(全体)'!$O:$O,$A50,'調査表(全体)'!$R:$R,$B47,'調査表(全体)'!$BA:$BA,'調査表(全体)'!$A$1,'調査表(全体)'!$BD:$BD,'調査表(全体)'!$A$1,'調査表(全体)'!$P:$P,Z$6,'調査表(全体)'!$BE:$BE,10)</f>
        <v>0</v>
      </c>
      <c r="AA47" s="221">
        <f>SUMIFS('調査表(全体)'!$CL:$CL,'調査表(全体)'!$O:$O,$A50,'調査表(全体)'!$R:$R,$B47,'調査表(全体)'!$BA:$BA,'調査表(全体)'!$A$1,'調査表(全体)'!$BD:$BD,'調査表(全体)'!$A$1,'調査表(全体)'!$P:$P,AA$6,'調査表(全体)'!$BE:$BE,10)</f>
        <v>0</v>
      </c>
      <c r="AB47" s="221">
        <f>SUMIFS('調査表(全体)'!$CL:$CL,'調査表(全体)'!$O:$O,$A50,'調査表(全体)'!$R:$R,$B47,'調査表(全体)'!$BA:$BA,'調査表(全体)'!$A$1,'調査表(全体)'!$BD:$BD,'調査表(全体)'!$A$1,'調査表(全体)'!$P:$P,AB$6,'調査表(全体)'!$BE:$BE,10)</f>
        <v>0</v>
      </c>
      <c r="AC47" s="221">
        <f>SUMIFS('調査表(全体)'!$CL:$CL,'調査表(全体)'!$O:$O,$A50,'調査表(全体)'!$R:$R,$B47,'調査表(全体)'!$BA:$BA,'調査表(全体)'!$A$1,'調査表(全体)'!$BD:$BD,'調査表(全体)'!$A$1,'調査表(全体)'!$P:$P,AC$6,'調査表(全体)'!$BE:$BE,10)</f>
        <v>0</v>
      </c>
      <c r="AD47" s="221">
        <f>SUMIFS('調査表(全体)'!$CL:$CL,'調査表(全体)'!$O:$O,$A50,'調査表(全体)'!$R:$R,$B47,'調査表(全体)'!$BA:$BA,'調査表(全体)'!$A$1,'調査表(全体)'!$BD:$BD,'調査表(全体)'!$A$1,'調査表(全体)'!$P:$P,AD$6,'調査表(全体)'!$BE:$BE,10)</f>
        <v>0</v>
      </c>
      <c r="AE47" s="221">
        <f>SUMIFS('調査表(全体)'!$CL:$CL,'調査表(全体)'!$O:$O,$A50,'調査表(全体)'!$R:$R,$B47,'調査表(全体)'!$BA:$BA,'調査表(全体)'!$A$1,'調査表(全体)'!$BD:$BD,'調査表(全体)'!$A$1,'調査表(全体)'!$P:$P,AE$6,'調査表(全体)'!$BE:$BE,10)</f>
        <v>0</v>
      </c>
      <c r="AF47" s="221">
        <f>SUMIFS('調査表(全体)'!$CL:$CL,'調査表(全体)'!$O:$O,$A50,'調査表(全体)'!$R:$R,$B47,'調査表(全体)'!$BA:$BA,'調査表(全体)'!$A$1,'調査表(全体)'!$BD:$BD,'調査表(全体)'!$A$1,'調査表(全体)'!$P:$P,AF$6,'調査表(全体)'!$BE:$BE,10)</f>
        <v>0</v>
      </c>
      <c r="AG47" s="225">
        <f t="shared" si="20"/>
        <v>0</v>
      </c>
      <c r="AH47" s="226">
        <f>SUMIFS('調査表(全体)'!CF:CF,'調査表(全体)'!$O:$O,$A50,'調査表(全体)'!$R:$R,$B47,'調査表(全体)'!$BA:$BA,'調査表(全体)'!$A$1,'調査表(全体)'!$BD:$BD,'調査表(全体)'!$A$1,'調査表(全体)'!$BE:$BE,10)</f>
        <v>0</v>
      </c>
      <c r="AI47" s="221">
        <f>SUMIFS('調査表(全体)'!CG:CG,'調査表(全体)'!$O:$O,$A50,'調査表(全体)'!$R:$R,$B47,'調査表(全体)'!$BA:$BA,'調査表(全体)'!$A$1,'調査表(全体)'!$BD:$BD,'調査表(全体)'!$A$1,'調査表(全体)'!$BE:$BE,10)</f>
        <v>0</v>
      </c>
      <c r="AJ47" s="221">
        <f>SUMIFS('調査表(全体)'!CH:CH,'調査表(全体)'!$O:$O,$A50,'調査表(全体)'!$R:$R,$B47,'調査表(全体)'!$BA:$BA,'調査表(全体)'!$A$1,'調査表(全体)'!$BD:$BD,'調査表(全体)'!$A$1,'調査表(全体)'!$BE:$BE,10)</f>
        <v>0</v>
      </c>
      <c r="AK47" s="221">
        <f>SUMIFS('調査表(全体)'!CI:CI,'調査表(全体)'!$O:$O,$A50,'調査表(全体)'!$R:$R,$B47,'調査表(全体)'!$BA:$BA,'調査表(全体)'!$A$1,'調査表(全体)'!$BD:$BD,'調査表(全体)'!$A$1,'調査表(全体)'!$BE:$BE,10)</f>
        <v>0</v>
      </c>
      <c r="AL47" s="221">
        <f>SUMIFS('調査表(全体)'!CJ:CJ,'調査表(全体)'!$O:$O,$A50,'調査表(全体)'!$R:$R,$B47,'調査表(全体)'!$BA:$BA,'調査表(全体)'!$A$1,'調査表(全体)'!$BD:$BD,'調査表(全体)'!$A$1,'調査表(全体)'!$BE:$BE,10)</f>
        <v>0</v>
      </c>
      <c r="AM47" s="227">
        <f t="shared" si="21"/>
        <v>0</v>
      </c>
    </row>
    <row r="48" spans="1:39" x14ac:dyDescent="0.15">
      <c r="A48" s="1143"/>
      <c r="B48" s="228">
        <v>2</v>
      </c>
      <c r="C48" s="229">
        <f>SUMIFS('調査表(全体)'!BG:BG,'調査表(全体)'!$O:$O,$A50,'調査表(全体)'!$R:$R,$B48,'調査表(全体)'!$BA:$BA,'調査表(全体)'!$A$1,'調査表(全体)'!$BD:$BD,'調査表(全体)'!$A$1)</f>
        <v>0</v>
      </c>
      <c r="D48" s="230">
        <f>SUMIFS('調査表(全体)'!BH:BH,'調査表(全体)'!$O:$O,$A50,'調査表(全体)'!$R:$R,$B48,'調査表(全体)'!$BA:$BA,'調査表(全体)'!$A$1,'調査表(全体)'!$BD:$BD,'調査表(全体)'!$A$1)</f>
        <v>0</v>
      </c>
      <c r="E48" s="230">
        <f>SUMIFS('調査表(全体)'!BI:BI,'調査表(全体)'!$O:$O,$A50,'調査表(全体)'!$R:$R,$B48,'調査表(全体)'!$BA:$BA,'調査表(全体)'!$A$1,'調査表(全体)'!$BD:$BD,'調査表(全体)'!$A$1)</f>
        <v>0</v>
      </c>
      <c r="F48" s="230">
        <f>SUMIFS('調査表(全体)'!BJ:BJ,'調査表(全体)'!$O:$O,$A50,'調査表(全体)'!$R:$R,$B48,'調査表(全体)'!$BA:$BA,'調査表(全体)'!$A$1,'調査表(全体)'!$BD:$BD,'調査表(全体)'!$A$1)</f>
        <v>0</v>
      </c>
      <c r="G48" s="230">
        <f>SUMIFS('調査表(全体)'!BK:BK,'調査表(全体)'!$O:$O,$A50,'調査表(全体)'!$R:$R,$B48,'調査表(全体)'!$BA:$BA,'調査表(全体)'!$A$1,'調査表(全体)'!$BD:$BD,'調査表(全体)'!$A$1)</f>
        <v>0</v>
      </c>
      <c r="H48" s="230">
        <f>SUMIFS('調査表(全体)'!BL:BL,'調査表(全体)'!$O:$O,$A50,'調査表(全体)'!$R:$R,$B48,'調査表(全体)'!$BA:$BA,'調査表(全体)'!$A$1,'調査表(全体)'!$BD:$BD,'調査表(全体)'!$A$1)</f>
        <v>0</v>
      </c>
      <c r="I48" s="230">
        <f>SUMIFS('調査表(全体)'!BM:BM,'調査表(全体)'!$O:$O,$A50,'調査表(全体)'!$R:$R,$B48,'調査表(全体)'!$BA:$BA,'調査表(全体)'!$A$1,'調査表(全体)'!$BD:$BD,'調査表(全体)'!$A$1)</f>
        <v>0</v>
      </c>
      <c r="J48" s="230">
        <f>SUMIFS('調査表(全体)'!BN:BN,'調査表(全体)'!$O:$O,$A50,'調査表(全体)'!$R:$R,$B48,'調査表(全体)'!$BA:$BA,'調査表(全体)'!$A$1,'調査表(全体)'!$BD:$BD,'調査表(全体)'!$A$1)</f>
        <v>0</v>
      </c>
      <c r="K48" s="230">
        <f>SUMIFS('調査表(全体)'!BO:BO,'調査表(全体)'!$O:$O,$A50,'調査表(全体)'!$R:$R,$B48,'調査表(全体)'!$BA:$BA,'調査表(全体)'!$A$1,'調査表(全体)'!$BD:$BD,'調査表(全体)'!$A$1)</f>
        <v>0</v>
      </c>
      <c r="L48" s="231">
        <f>SUMIFS('調査表(全体)'!BP:BP,'調査表(全体)'!$O:$O,$A50,'調査表(全体)'!$R:$R,$B48,'調査表(全体)'!$BA:$BA,'調査表(全体)'!$A$1,'調査表(全体)'!$BD:$BD,'調査表(全体)'!$A$1)</f>
        <v>0</v>
      </c>
      <c r="M48" s="232">
        <f t="shared" si="19"/>
        <v>0</v>
      </c>
      <c r="N48" s="233">
        <f>SUMIFS('調査表(全体)'!$CL:$CL,'調査表(全体)'!$O:$O,$A50,'調査表(全体)'!$R:$R,$B48,'調査表(全体)'!$BA:$BA,'調査表(全体)'!$A$1,'調査表(全体)'!$BD:$BD,'調査表(全体)'!$A$1,'調査表(全体)'!$P:$P,N$6,'調査表(全体)'!$BE:$BE,10)</f>
        <v>0</v>
      </c>
      <c r="O48" s="230">
        <f>SUMIFS('調査表(全体)'!$CL:$CL,'調査表(全体)'!$O:$O,$A50,'調査表(全体)'!$R:$R,$B48,'調査表(全体)'!$BA:$BA,'調査表(全体)'!$A$1,'調査表(全体)'!$BD:$BD,'調査表(全体)'!$A$1,'調査表(全体)'!$P:$P,O$6,'調査表(全体)'!$BE:$BE,10)</f>
        <v>0</v>
      </c>
      <c r="P48" s="230">
        <f>SUMIFS('調査表(全体)'!$CL:$CL,'調査表(全体)'!$O:$O,$A50,'調査表(全体)'!$R:$R,$B48,'調査表(全体)'!$BA:$BA,'調査表(全体)'!$A$1,'調査表(全体)'!$BD:$BD,'調査表(全体)'!$A$1,'調査表(全体)'!$P:$P,P$6,'調査表(全体)'!$BE:$BE,10)</f>
        <v>0</v>
      </c>
      <c r="Q48" s="230">
        <f>SUMIFS('調査表(全体)'!$CL:$CL,'調査表(全体)'!$O:$O,$A50,'調査表(全体)'!$R:$R,$B48,'調査表(全体)'!$BA:$BA,'調査表(全体)'!$A$1,'調査表(全体)'!$BD:$BD,'調査表(全体)'!$A$1,'調査表(全体)'!$P:$P,Q$6,'調査表(全体)'!$BE:$BE,10)</f>
        <v>0</v>
      </c>
      <c r="R48" s="230">
        <f>SUMIFS('調査表(全体)'!$CL:$CL,'調査表(全体)'!$O:$O,$A50,'調査表(全体)'!$R:$R,$B48,'調査表(全体)'!$BA:$BA,'調査表(全体)'!$A$1,'調査表(全体)'!$BD:$BD,'調査表(全体)'!$A$1,'調査表(全体)'!$P:$P,R$6,'調査表(全体)'!$BE:$BE,10)</f>
        <v>0</v>
      </c>
      <c r="S48" s="230">
        <f>SUMIFS('調査表(全体)'!$CL:$CL,'調査表(全体)'!$O:$O,$A50,'調査表(全体)'!$R:$R,$B48,'調査表(全体)'!$BA:$BA,'調査表(全体)'!$A$1,'調査表(全体)'!$BD:$BD,'調査表(全体)'!$A$1,'調査表(全体)'!$P:$P,S$6,'調査表(全体)'!$BE:$BE,10)</f>
        <v>0</v>
      </c>
      <c r="T48" s="230">
        <f>SUMIFS('調査表(全体)'!$CL:$CL,'調査表(全体)'!$O:$O,$A50,'調査表(全体)'!$R:$R,$B48,'調査表(全体)'!$BA:$BA,'調査表(全体)'!$A$1,'調査表(全体)'!$BD:$BD,'調査表(全体)'!$A$1,'調査表(全体)'!$P:$P,T$6,'調査表(全体)'!$BE:$BE,10)</f>
        <v>0</v>
      </c>
      <c r="U48" s="230">
        <f>SUMIFS('調査表(全体)'!$CL:$CL,'調査表(全体)'!$O:$O,$A50,'調査表(全体)'!$R:$R,$B48,'調査表(全体)'!$BA:$BA,'調査表(全体)'!$A$1,'調査表(全体)'!$BD:$BD,'調査表(全体)'!$A$1,'調査表(全体)'!$P:$P,U$6,'調査表(全体)'!$BE:$BE,10)</f>
        <v>0</v>
      </c>
      <c r="V48" s="230">
        <f>SUMIFS('調査表(全体)'!$CL:$CL,'調査表(全体)'!$O:$O,$A50,'調査表(全体)'!$R:$R,$B48,'調査表(全体)'!$BA:$BA,'調査表(全体)'!$A$1,'調査表(全体)'!$BD:$BD,'調査表(全体)'!$A$1,'調査表(全体)'!$P:$P,V$6,'調査表(全体)'!$BE:$BE,10)</f>
        <v>0</v>
      </c>
      <c r="W48" s="230">
        <f>SUMIFS('調査表(全体)'!$CL:$CL,'調査表(全体)'!$O:$O,$A50,'調査表(全体)'!$R:$R,$B48,'調査表(全体)'!$BA:$BA,'調査表(全体)'!$A$1,'調査表(全体)'!$BD:$BD,'調査表(全体)'!$A$1,'調査表(全体)'!$P:$P,W$6,'調査表(全体)'!$BE:$BE,10)</f>
        <v>0</v>
      </c>
      <c r="X48" s="230">
        <f>SUMIFS('調査表(全体)'!$CL:$CL,'調査表(全体)'!$O:$O,$A50,'調査表(全体)'!$R:$R,$B48,'調査表(全体)'!$BA:$BA,'調査表(全体)'!$A$1,'調査表(全体)'!$BD:$BD,'調査表(全体)'!$A$1,'調査表(全体)'!$P:$P,X$6,'調査表(全体)'!$BE:$BE,10)</f>
        <v>0</v>
      </c>
      <c r="Y48" s="230">
        <f>SUMIFS('調査表(全体)'!$CL:$CL,'調査表(全体)'!$O:$O,$A50,'調査表(全体)'!$R:$R,$B48,'調査表(全体)'!$BA:$BA,'調査表(全体)'!$A$1,'調査表(全体)'!$BD:$BD,'調査表(全体)'!$A$1,'調査表(全体)'!$P:$P,Y$6,'調査表(全体)'!$BE:$BE,10)</f>
        <v>0</v>
      </c>
      <c r="Z48" s="230">
        <f>SUMIFS('調査表(全体)'!$CL:$CL,'調査表(全体)'!$O:$O,$A50,'調査表(全体)'!$R:$R,$B48,'調査表(全体)'!$BA:$BA,'調査表(全体)'!$A$1,'調査表(全体)'!$BD:$BD,'調査表(全体)'!$A$1,'調査表(全体)'!$P:$P,Z$6,'調査表(全体)'!$BE:$BE,10)</f>
        <v>0</v>
      </c>
      <c r="AA48" s="230">
        <f>SUMIFS('調査表(全体)'!$CL:$CL,'調査表(全体)'!$O:$O,$A50,'調査表(全体)'!$R:$R,$B48,'調査表(全体)'!$BA:$BA,'調査表(全体)'!$A$1,'調査表(全体)'!$BD:$BD,'調査表(全体)'!$A$1,'調査表(全体)'!$P:$P,AA$6,'調査表(全体)'!$BE:$BE,10)</f>
        <v>0</v>
      </c>
      <c r="AB48" s="230">
        <f>SUMIFS('調査表(全体)'!$CL:$CL,'調査表(全体)'!$O:$O,$A50,'調査表(全体)'!$R:$R,$B48,'調査表(全体)'!$BA:$BA,'調査表(全体)'!$A$1,'調査表(全体)'!$BD:$BD,'調査表(全体)'!$A$1,'調査表(全体)'!$P:$P,AB$6,'調査表(全体)'!$BE:$BE,10)</f>
        <v>0</v>
      </c>
      <c r="AC48" s="230">
        <f>SUMIFS('調査表(全体)'!$CL:$CL,'調査表(全体)'!$O:$O,$A50,'調査表(全体)'!$R:$R,$B48,'調査表(全体)'!$BA:$BA,'調査表(全体)'!$A$1,'調査表(全体)'!$BD:$BD,'調査表(全体)'!$A$1,'調査表(全体)'!$P:$P,AC$6,'調査表(全体)'!$BE:$BE,10)</f>
        <v>0</v>
      </c>
      <c r="AD48" s="230">
        <f>SUMIFS('調査表(全体)'!$CL:$CL,'調査表(全体)'!$O:$O,$A50,'調査表(全体)'!$R:$R,$B48,'調査表(全体)'!$BA:$BA,'調査表(全体)'!$A$1,'調査表(全体)'!$BD:$BD,'調査表(全体)'!$A$1,'調査表(全体)'!$P:$P,AD$6,'調査表(全体)'!$BE:$BE,10)</f>
        <v>0</v>
      </c>
      <c r="AE48" s="230">
        <f>SUMIFS('調査表(全体)'!$CL:$CL,'調査表(全体)'!$O:$O,$A50,'調査表(全体)'!$R:$R,$B48,'調査表(全体)'!$BA:$BA,'調査表(全体)'!$A$1,'調査表(全体)'!$BD:$BD,'調査表(全体)'!$A$1,'調査表(全体)'!$P:$P,AE$6,'調査表(全体)'!$BE:$BE,10)</f>
        <v>0</v>
      </c>
      <c r="AF48" s="230">
        <f>SUMIFS('調査表(全体)'!$CL:$CL,'調査表(全体)'!$O:$O,$A50,'調査表(全体)'!$R:$R,$B48,'調査表(全体)'!$BA:$BA,'調査表(全体)'!$A$1,'調査表(全体)'!$BD:$BD,'調査表(全体)'!$A$1,'調査表(全体)'!$P:$P,AF$6,'調査表(全体)'!$BE:$BE,10)</f>
        <v>0</v>
      </c>
      <c r="AG48" s="234">
        <f t="shared" si="20"/>
        <v>0</v>
      </c>
      <c r="AH48" s="235">
        <f>SUMIFS('調査表(全体)'!CF:CF,'調査表(全体)'!$O:$O,$A50,'調査表(全体)'!$R:$R,$B48,'調査表(全体)'!$BA:$BA,'調査表(全体)'!$A$1,'調査表(全体)'!$BD:$BD,'調査表(全体)'!$A$1,'調査表(全体)'!$BE:$BE,10)</f>
        <v>0</v>
      </c>
      <c r="AI48" s="230">
        <f>SUMIFS('調査表(全体)'!CG:CG,'調査表(全体)'!$O:$O,$A50,'調査表(全体)'!$R:$R,$B48,'調査表(全体)'!$BA:$BA,'調査表(全体)'!$A$1,'調査表(全体)'!$BD:$BD,'調査表(全体)'!$A$1,'調査表(全体)'!$BE:$BE,10)</f>
        <v>0</v>
      </c>
      <c r="AJ48" s="230">
        <f>SUMIFS('調査表(全体)'!CH:CH,'調査表(全体)'!$O:$O,$A50,'調査表(全体)'!$R:$R,$B48,'調査表(全体)'!$BA:$BA,'調査表(全体)'!$A$1,'調査表(全体)'!$BD:$BD,'調査表(全体)'!$A$1,'調査表(全体)'!$BE:$BE,10)</f>
        <v>0</v>
      </c>
      <c r="AK48" s="230">
        <f>SUMIFS('調査表(全体)'!CI:CI,'調査表(全体)'!$O:$O,$A50,'調査表(全体)'!$R:$R,$B48,'調査表(全体)'!$BA:$BA,'調査表(全体)'!$A$1,'調査表(全体)'!$BD:$BD,'調査表(全体)'!$A$1,'調査表(全体)'!$BE:$BE,10)</f>
        <v>0</v>
      </c>
      <c r="AL48" s="230">
        <f>SUMIFS('調査表(全体)'!CJ:CJ,'調査表(全体)'!$O:$O,$A50,'調査表(全体)'!$R:$R,$B48,'調査表(全体)'!$BA:$BA,'調査表(全体)'!$A$1,'調査表(全体)'!$BD:$BD,'調査表(全体)'!$A$1,'調査表(全体)'!$BE:$BE,10)</f>
        <v>0</v>
      </c>
      <c r="AM48" s="236">
        <f t="shared" si="21"/>
        <v>0</v>
      </c>
    </row>
    <row r="49" spans="1:39" x14ac:dyDescent="0.15">
      <c r="A49" s="1143"/>
      <c r="B49" s="228">
        <v>3</v>
      </c>
      <c r="C49" s="229">
        <f>SUMIFS('調査表(全体)'!BG:BG,'調査表(全体)'!$O:$O,$A50,'調査表(全体)'!$R:$R,$B49,'調査表(全体)'!$BA:$BA,'調査表(全体)'!$A$1,'調査表(全体)'!$BD:$BD,'調査表(全体)'!$A$1)</f>
        <v>0</v>
      </c>
      <c r="D49" s="230">
        <f>SUMIFS('調査表(全体)'!BH:BH,'調査表(全体)'!$O:$O,$A50,'調査表(全体)'!$R:$R,$B49,'調査表(全体)'!$BA:$BA,'調査表(全体)'!$A$1,'調査表(全体)'!$BD:$BD,'調査表(全体)'!$A$1)</f>
        <v>0</v>
      </c>
      <c r="E49" s="230">
        <f>SUMIFS('調査表(全体)'!BI:BI,'調査表(全体)'!$O:$O,$A50,'調査表(全体)'!$R:$R,$B49,'調査表(全体)'!$BA:$BA,'調査表(全体)'!$A$1,'調査表(全体)'!$BD:$BD,'調査表(全体)'!$A$1)</f>
        <v>0</v>
      </c>
      <c r="F49" s="230">
        <f>SUMIFS('調査表(全体)'!BJ:BJ,'調査表(全体)'!$O:$O,$A50,'調査表(全体)'!$R:$R,$B49,'調査表(全体)'!$BA:$BA,'調査表(全体)'!$A$1,'調査表(全体)'!$BD:$BD,'調査表(全体)'!$A$1)</f>
        <v>0</v>
      </c>
      <c r="G49" s="230">
        <f>SUMIFS('調査表(全体)'!BK:BK,'調査表(全体)'!$O:$O,$A50,'調査表(全体)'!$R:$R,$B49,'調査表(全体)'!$BA:$BA,'調査表(全体)'!$A$1,'調査表(全体)'!$BD:$BD,'調査表(全体)'!$A$1)</f>
        <v>0</v>
      </c>
      <c r="H49" s="230">
        <f>SUMIFS('調査表(全体)'!BL:BL,'調査表(全体)'!$O:$O,$A50,'調査表(全体)'!$R:$R,$B49,'調査表(全体)'!$BA:$BA,'調査表(全体)'!$A$1,'調査表(全体)'!$BD:$BD,'調査表(全体)'!$A$1)</f>
        <v>0</v>
      </c>
      <c r="I49" s="230">
        <f>SUMIFS('調査表(全体)'!BM:BM,'調査表(全体)'!$O:$O,$A50,'調査表(全体)'!$R:$R,$B49,'調査表(全体)'!$BA:$BA,'調査表(全体)'!$A$1,'調査表(全体)'!$BD:$BD,'調査表(全体)'!$A$1)</f>
        <v>0</v>
      </c>
      <c r="J49" s="230">
        <f>SUMIFS('調査表(全体)'!BN:BN,'調査表(全体)'!$O:$O,$A50,'調査表(全体)'!$R:$R,$B49,'調査表(全体)'!$BA:$BA,'調査表(全体)'!$A$1,'調査表(全体)'!$BD:$BD,'調査表(全体)'!$A$1)</f>
        <v>0</v>
      </c>
      <c r="K49" s="230">
        <f>SUMIFS('調査表(全体)'!BO:BO,'調査表(全体)'!$O:$O,$A50,'調査表(全体)'!$R:$R,$B49,'調査表(全体)'!$BA:$BA,'調査表(全体)'!$A$1,'調査表(全体)'!$BD:$BD,'調査表(全体)'!$A$1)</f>
        <v>0</v>
      </c>
      <c r="L49" s="231">
        <f>SUMIFS('調査表(全体)'!BP:BP,'調査表(全体)'!$O:$O,$A50,'調査表(全体)'!$R:$R,$B49,'調査表(全体)'!$BA:$BA,'調査表(全体)'!$A$1,'調査表(全体)'!$BD:$BD,'調査表(全体)'!$A$1)</f>
        <v>0</v>
      </c>
      <c r="M49" s="232">
        <f t="shared" si="19"/>
        <v>0</v>
      </c>
      <c r="N49" s="233">
        <f>SUMIFS('調査表(全体)'!$CL:$CL,'調査表(全体)'!$O:$O,$A50,'調査表(全体)'!$R:$R,$B49,'調査表(全体)'!$BA:$BA,'調査表(全体)'!$A$1,'調査表(全体)'!$BD:$BD,'調査表(全体)'!$A$1,'調査表(全体)'!$P:$P,N$6,'調査表(全体)'!$BE:$BE,10)</f>
        <v>0</v>
      </c>
      <c r="O49" s="230">
        <f>SUMIFS('調査表(全体)'!$CL:$CL,'調査表(全体)'!$O:$O,$A50,'調査表(全体)'!$R:$R,$B49,'調査表(全体)'!$BA:$BA,'調査表(全体)'!$A$1,'調査表(全体)'!$BD:$BD,'調査表(全体)'!$A$1,'調査表(全体)'!$P:$P,O$6,'調査表(全体)'!$BE:$BE,10)</f>
        <v>0</v>
      </c>
      <c r="P49" s="230">
        <f>SUMIFS('調査表(全体)'!$CL:$CL,'調査表(全体)'!$O:$O,$A50,'調査表(全体)'!$R:$R,$B49,'調査表(全体)'!$BA:$BA,'調査表(全体)'!$A$1,'調査表(全体)'!$BD:$BD,'調査表(全体)'!$A$1,'調査表(全体)'!$P:$P,P$6,'調査表(全体)'!$BE:$BE,10)</f>
        <v>0</v>
      </c>
      <c r="Q49" s="230">
        <f>SUMIFS('調査表(全体)'!$CL:$CL,'調査表(全体)'!$O:$O,$A50,'調査表(全体)'!$R:$R,$B49,'調査表(全体)'!$BA:$BA,'調査表(全体)'!$A$1,'調査表(全体)'!$BD:$BD,'調査表(全体)'!$A$1,'調査表(全体)'!$P:$P,Q$6,'調査表(全体)'!$BE:$BE,10)</f>
        <v>0</v>
      </c>
      <c r="R49" s="230">
        <f>SUMIFS('調査表(全体)'!$CL:$CL,'調査表(全体)'!$O:$O,$A50,'調査表(全体)'!$R:$R,$B49,'調査表(全体)'!$BA:$BA,'調査表(全体)'!$A$1,'調査表(全体)'!$BD:$BD,'調査表(全体)'!$A$1,'調査表(全体)'!$P:$P,R$6,'調査表(全体)'!$BE:$BE,10)</f>
        <v>0</v>
      </c>
      <c r="S49" s="230">
        <f>SUMIFS('調査表(全体)'!$CL:$CL,'調査表(全体)'!$O:$O,$A50,'調査表(全体)'!$R:$R,$B49,'調査表(全体)'!$BA:$BA,'調査表(全体)'!$A$1,'調査表(全体)'!$BD:$BD,'調査表(全体)'!$A$1,'調査表(全体)'!$P:$P,S$6,'調査表(全体)'!$BE:$BE,10)</f>
        <v>0</v>
      </c>
      <c r="T49" s="230">
        <f>SUMIFS('調査表(全体)'!$CL:$CL,'調査表(全体)'!$O:$O,$A50,'調査表(全体)'!$R:$R,$B49,'調査表(全体)'!$BA:$BA,'調査表(全体)'!$A$1,'調査表(全体)'!$BD:$BD,'調査表(全体)'!$A$1,'調査表(全体)'!$P:$P,T$6,'調査表(全体)'!$BE:$BE,10)</f>
        <v>0</v>
      </c>
      <c r="U49" s="230">
        <f>SUMIFS('調査表(全体)'!$CL:$CL,'調査表(全体)'!$O:$O,$A50,'調査表(全体)'!$R:$R,$B49,'調査表(全体)'!$BA:$BA,'調査表(全体)'!$A$1,'調査表(全体)'!$BD:$BD,'調査表(全体)'!$A$1,'調査表(全体)'!$P:$P,U$6,'調査表(全体)'!$BE:$BE,10)</f>
        <v>0</v>
      </c>
      <c r="V49" s="230">
        <f>SUMIFS('調査表(全体)'!$CL:$CL,'調査表(全体)'!$O:$O,$A50,'調査表(全体)'!$R:$R,$B49,'調査表(全体)'!$BA:$BA,'調査表(全体)'!$A$1,'調査表(全体)'!$BD:$BD,'調査表(全体)'!$A$1,'調査表(全体)'!$P:$P,V$6,'調査表(全体)'!$BE:$BE,10)</f>
        <v>0</v>
      </c>
      <c r="W49" s="230">
        <f>SUMIFS('調査表(全体)'!$CL:$CL,'調査表(全体)'!$O:$O,$A50,'調査表(全体)'!$R:$R,$B49,'調査表(全体)'!$BA:$BA,'調査表(全体)'!$A$1,'調査表(全体)'!$BD:$BD,'調査表(全体)'!$A$1,'調査表(全体)'!$P:$P,W$6,'調査表(全体)'!$BE:$BE,10)</f>
        <v>0</v>
      </c>
      <c r="X49" s="230">
        <f>SUMIFS('調査表(全体)'!$CL:$CL,'調査表(全体)'!$O:$O,$A50,'調査表(全体)'!$R:$R,$B49,'調査表(全体)'!$BA:$BA,'調査表(全体)'!$A$1,'調査表(全体)'!$BD:$BD,'調査表(全体)'!$A$1,'調査表(全体)'!$P:$P,X$6,'調査表(全体)'!$BE:$BE,10)</f>
        <v>0</v>
      </c>
      <c r="Y49" s="230">
        <f>SUMIFS('調査表(全体)'!$CL:$CL,'調査表(全体)'!$O:$O,$A50,'調査表(全体)'!$R:$R,$B49,'調査表(全体)'!$BA:$BA,'調査表(全体)'!$A$1,'調査表(全体)'!$BD:$BD,'調査表(全体)'!$A$1,'調査表(全体)'!$P:$P,Y$6,'調査表(全体)'!$BE:$BE,10)</f>
        <v>0</v>
      </c>
      <c r="Z49" s="230">
        <f>SUMIFS('調査表(全体)'!$CL:$CL,'調査表(全体)'!$O:$O,$A50,'調査表(全体)'!$R:$R,$B49,'調査表(全体)'!$BA:$BA,'調査表(全体)'!$A$1,'調査表(全体)'!$BD:$BD,'調査表(全体)'!$A$1,'調査表(全体)'!$P:$P,Z$6,'調査表(全体)'!$BE:$BE,10)</f>
        <v>0</v>
      </c>
      <c r="AA49" s="230">
        <f>SUMIFS('調査表(全体)'!$CL:$CL,'調査表(全体)'!$O:$O,$A50,'調査表(全体)'!$R:$R,$B49,'調査表(全体)'!$BA:$BA,'調査表(全体)'!$A$1,'調査表(全体)'!$BD:$BD,'調査表(全体)'!$A$1,'調査表(全体)'!$P:$P,AA$6,'調査表(全体)'!$BE:$BE,10)</f>
        <v>0</v>
      </c>
      <c r="AB49" s="230">
        <f>SUMIFS('調査表(全体)'!$CL:$CL,'調査表(全体)'!$O:$O,$A50,'調査表(全体)'!$R:$R,$B49,'調査表(全体)'!$BA:$BA,'調査表(全体)'!$A$1,'調査表(全体)'!$BD:$BD,'調査表(全体)'!$A$1,'調査表(全体)'!$P:$P,AB$6,'調査表(全体)'!$BE:$BE,10)</f>
        <v>0</v>
      </c>
      <c r="AC49" s="230">
        <f>SUMIFS('調査表(全体)'!$CL:$CL,'調査表(全体)'!$O:$O,$A50,'調査表(全体)'!$R:$R,$B49,'調査表(全体)'!$BA:$BA,'調査表(全体)'!$A$1,'調査表(全体)'!$BD:$BD,'調査表(全体)'!$A$1,'調査表(全体)'!$P:$P,AC$6,'調査表(全体)'!$BE:$BE,10)</f>
        <v>0</v>
      </c>
      <c r="AD49" s="230">
        <f>SUMIFS('調査表(全体)'!$CL:$CL,'調査表(全体)'!$O:$O,$A50,'調査表(全体)'!$R:$R,$B49,'調査表(全体)'!$BA:$BA,'調査表(全体)'!$A$1,'調査表(全体)'!$BD:$BD,'調査表(全体)'!$A$1,'調査表(全体)'!$P:$P,AD$6,'調査表(全体)'!$BE:$BE,10)</f>
        <v>0</v>
      </c>
      <c r="AE49" s="230">
        <f>SUMIFS('調査表(全体)'!$CL:$CL,'調査表(全体)'!$O:$O,$A50,'調査表(全体)'!$R:$R,$B49,'調査表(全体)'!$BA:$BA,'調査表(全体)'!$A$1,'調査表(全体)'!$BD:$BD,'調査表(全体)'!$A$1,'調査表(全体)'!$P:$P,AE$6,'調査表(全体)'!$BE:$BE,10)</f>
        <v>0</v>
      </c>
      <c r="AF49" s="230">
        <f>SUMIFS('調査表(全体)'!$CL:$CL,'調査表(全体)'!$O:$O,$A50,'調査表(全体)'!$R:$R,$B49,'調査表(全体)'!$BA:$BA,'調査表(全体)'!$A$1,'調査表(全体)'!$BD:$BD,'調査表(全体)'!$A$1,'調査表(全体)'!$P:$P,AF$6,'調査表(全体)'!$BE:$BE,10)</f>
        <v>0</v>
      </c>
      <c r="AG49" s="234">
        <f t="shared" si="20"/>
        <v>0</v>
      </c>
      <c r="AH49" s="235">
        <f>SUMIFS('調査表(全体)'!CF:CF,'調査表(全体)'!$O:$O,$A50,'調査表(全体)'!$R:$R,$B49,'調査表(全体)'!$BA:$BA,'調査表(全体)'!$A$1,'調査表(全体)'!$BD:$BD,'調査表(全体)'!$A$1,'調査表(全体)'!$BE:$BE,10)</f>
        <v>0</v>
      </c>
      <c r="AI49" s="230">
        <f>SUMIFS('調査表(全体)'!CG:CG,'調査表(全体)'!$O:$O,$A50,'調査表(全体)'!$R:$R,$B49,'調査表(全体)'!$BA:$BA,'調査表(全体)'!$A$1,'調査表(全体)'!$BD:$BD,'調査表(全体)'!$A$1,'調査表(全体)'!$BE:$BE,10)</f>
        <v>0</v>
      </c>
      <c r="AJ49" s="230">
        <f>SUMIFS('調査表(全体)'!CH:CH,'調査表(全体)'!$O:$O,$A50,'調査表(全体)'!$R:$R,$B49,'調査表(全体)'!$BA:$BA,'調査表(全体)'!$A$1,'調査表(全体)'!$BD:$BD,'調査表(全体)'!$A$1,'調査表(全体)'!$BE:$BE,10)</f>
        <v>0</v>
      </c>
      <c r="AK49" s="230">
        <f>SUMIFS('調査表(全体)'!CI:CI,'調査表(全体)'!$O:$O,$A50,'調査表(全体)'!$R:$R,$B49,'調査表(全体)'!$BA:$BA,'調査表(全体)'!$A$1,'調査表(全体)'!$BD:$BD,'調査表(全体)'!$A$1,'調査表(全体)'!$BE:$BE,10)</f>
        <v>0</v>
      </c>
      <c r="AL49" s="230">
        <f>SUMIFS('調査表(全体)'!CJ:CJ,'調査表(全体)'!$O:$O,$A50,'調査表(全体)'!$R:$R,$B49,'調査表(全体)'!$BA:$BA,'調査表(全体)'!$A$1,'調査表(全体)'!$BD:$BD,'調査表(全体)'!$A$1,'調査表(全体)'!$BE:$BE,10)</f>
        <v>0</v>
      </c>
      <c r="AM49" s="236">
        <f t="shared" si="21"/>
        <v>0</v>
      </c>
    </row>
    <row r="50" spans="1:39" x14ac:dyDescent="0.15">
      <c r="A50" s="411">
        <v>11</v>
      </c>
      <c r="B50" s="237" t="s">
        <v>85</v>
      </c>
      <c r="C50" s="238">
        <f t="shared" ref="C50:L50" si="26">SUM(C47:C49)</f>
        <v>0</v>
      </c>
      <c r="D50" s="239">
        <f t="shared" si="26"/>
        <v>0</v>
      </c>
      <c r="E50" s="239">
        <f t="shared" si="26"/>
        <v>0</v>
      </c>
      <c r="F50" s="239">
        <f t="shared" si="26"/>
        <v>0</v>
      </c>
      <c r="G50" s="239">
        <f t="shared" si="26"/>
        <v>0</v>
      </c>
      <c r="H50" s="239">
        <f t="shared" si="26"/>
        <v>0</v>
      </c>
      <c r="I50" s="239">
        <f t="shared" si="26"/>
        <v>0</v>
      </c>
      <c r="J50" s="239">
        <f t="shared" si="26"/>
        <v>0</v>
      </c>
      <c r="K50" s="239">
        <f t="shared" si="26"/>
        <v>0</v>
      </c>
      <c r="L50" s="240">
        <f t="shared" si="26"/>
        <v>0</v>
      </c>
      <c r="M50" s="232">
        <f t="shared" si="19"/>
        <v>0</v>
      </c>
      <c r="N50" s="241">
        <f t="shared" ref="N50:AF50" si="27">SUM(N47:N49)</f>
        <v>0</v>
      </c>
      <c r="O50" s="239">
        <f t="shared" si="27"/>
        <v>0</v>
      </c>
      <c r="P50" s="239">
        <f t="shared" si="27"/>
        <v>0</v>
      </c>
      <c r="Q50" s="239">
        <f t="shared" si="27"/>
        <v>0</v>
      </c>
      <c r="R50" s="239">
        <f t="shared" si="27"/>
        <v>0</v>
      </c>
      <c r="S50" s="239">
        <f t="shared" si="27"/>
        <v>0</v>
      </c>
      <c r="T50" s="239">
        <f t="shared" si="27"/>
        <v>0</v>
      </c>
      <c r="U50" s="239">
        <f t="shared" si="27"/>
        <v>0</v>
      </c>
      <c r="V50" s="239">
        <f t="shared" si="27"/>
        <v>0</v>
      </c>
      <c r="W50" s="239">
        <f t="shared" si="27"/>
        <v>0</v>
      </c>
      <c r="X50" s="239">
        <f t="shared" si="27"/>
        <v>0</v>
      </c>
      <c r="Y50" s="239">
        <f t="shared" si="27"/>
        <v>0</v>
      </c>
      <c r="Z50" s="239">
        <f t="shared" si="27"/>
        <v>0</v>
      </c>
      <c r="AA50" s="239">
        <f t="shared" si="27"/>
        <v>0</v>
      </c>
      <c r="AB50" s="239">
        <f t="shared" si="27"/>
        <v>0</v>
      </c>
      <c r="AC50" s="239">
        <f t="shared" si="27"/>
        <v>0</v>
      </c>
      <c r="AD50" s="239">
        <f t="shared" si="27"/>
        <v>0</v>
      </c>
      <c r="AE50" s="239">
        <f t="shared" si="27"/>
        <v>0</v>
      </c>
      <c r="AF50" s="239">
        <f t="shared" si="27"/>
        <v>0</v>
      </c>
      <c r="AG50" s="242">
        <f t="shared" si="20"/>
        <v>0</v>
      </c>
      <c r="AH50" s="243">
        <f>SUM(AH47:AH49)</f>
        <v>0</v>
      </c>
      <c r="AI50" s="239">
        <f>SUM(AI47:AI49)</f>
        <v>0</v>
      </c>
      <c r="AJ50" s="239">
        <f>SUM(AJ47:AJ49)</f>
        <v>0</v>
      </c>
      <c r="AK50" s="239">
        <f>SUM(AK47:AK49)</f>
        <v>0</v>
      </c>
      <c r="AL50" s="239">
        <f>SUM(AL47:AL49)</f>
        <v>0</v>
      </c>
      <c r="AM50" s="244">
        <f t="shared" si="21"/>
        <v>0</v>
      </c>
    </row>
    <row r="51" spans="1:39" x14ac:dyDescent="0.15">
      <c r="A51" s="1142">
        <f>LOOKUP(A54,会計区分コード!$B:$B,会計区分コード!$C:$C)</f>
        <v>0</v>
      </c>
      <c r="B51" s="219">
        <v>1</v>
      </c>
      <c r="C51" s="220">
        <f>SUMIFS('調査表(全体)'!BG:BG,'調査表(全体)'!$O:$O,$A54,'調査表(全体)'!$R:$R,$B51,'調査表(全体)'!$BA:$BA,'調査表(全体)'!$A$1,'調査表(全体)'!$BD:$BD,'調査表(全体)'!$A$1)</f>
        <v>0</v>
      </c>
      <c r="D51" s="221">
        <f>SUMIFS('調査表(全体)'!BH:BH,'調査表(全体)'!$O:$O,$A54,'調査表(全体)'!$R:$R,$B51,'調査表(全体)'!$BA:$BA,'調査表(全体)'!$A$1,'調査表(全体)'!$BD:$BD,'調査表(全体)'!$A$1)</f>
        <v>0</v>
      </c>
      <c r="E51" s="221">
        <f>SUMIFS('調査表(全体)'!BI:BI,'調査表(全体)'!$O:$O,$A54,'調査表(全体)'!$R:$R,$B51,'調査表(全体)'!$BA:$BA,'調査表(全体)'!$A$1,'調査表(全体)'!$BD:$BD,'調査表(全体)'!$A$1)</f>
        <v>0</v>
      </c>
      <c r="F51" s="221">
        <f>SUMIFS('調査表(全体)'!BJ:BJ,'調査表(全体)'!$O:$O,$A54,'調査表(全体)'!$R:$R,$B51,'調査表(全体)'!$BA:$BA,'調査表(全体)'!$A$1,'調査表(全体)'!$BD:$BD,'調査表(全体)'!$A$1)</f>
        <v>0</v>
      </c>
      <c r="G51" s="221">
        <f>SUMIFS('調査表(全体)'!BK:BK,'調査表(全体)'!$O:$O,$A54,'調査表(全体)'!$R:$R,$B51,'調査表(全体)'!$BA:$BA,'調査表(全体)'!$A$1,'調査表(全体)'!$BD:$BD,'調査表(全体)'!$A$1)</f>
        <v>0</v>
      </c>
      <c r="H51" s="221">
        <f>SUMIFS('調査表(全体)'!BL:BL,'調査表(全体)'!$O:$O,$A54,'調査表(全体)'!$R:$R,$B51,'調査表(全体)'!$BA:$BA,'調査表(全体)'!$A$1,'調査表(全体)'!$BD:$BD,'調査表(全体)'!$A$1)</f>
        <v>0</v>
      </c>
      <c r="I51" s="221">
        <f>SUMIFS('調査表(全体)'!BM:BM,'調査表(全体)'!$O:$O,$A54,'調査表(全体)'!$R:$R,$B51,'調査表(全体)'!$BA:$BA,'調査表(全体)'!$A$1,'調査表(全体)'!$BD:$BD,'調査表(全体)'!$A$1)</f>
        <v>0</v>
      </c>
      <c r="J51" s="221">
        <f>SUMIFS('調査表(全体)'!BN:BN,'調査表(全体)'!$O:$O,$A54,'調査表(全体)'!$R:$R,$B51,'調査表(全体)'!$BA:$BA,'調査表(全体)'!$A$1,'調査表(全体)'!$BD:$BD,'調査表(全体)'!$A$1)</f>
        <v>0</v>
      </c>
      <c r="K51" s="221">
        <f>SUMIFS('調査表(全体)'!BO:BO,'調査表(全体)'!$O:$O,$A54,'調査表(全体)'!$R:$R,$B51,'調査表(全体)'!$BA:$BA,'調査表(全体)'!$A$1,'調査表(全体)'!$BD:$BD,'調査表(全体)'!$A$1)</f>
        <v>0</v>
      </c>
      <c r="L51" s="222">
        <f>SUMIFS('調査表(全体)'!BP:BP,'調査表(全体)'!$O:$O,$A54,'調査表(全体)'!$R:$R,$B51,'調査表(全体)'!$BA:$BA,'調査表(全体)'!$A$1,'調査表(全体)'!$BD:$BD,'調査表(全体)'!$A$1)</f>
        <v>0</v>
      </c>
      <c r="M51" s="223">
        <f t="shared" si="19"/>
        <v>0</v>
      </c>
      <c r="N51" s="224">
        <f>SUMIFS('調査表(全体)'!$CL:$CL,'調査表(全体)'!$O:$O,$A54,'調査表(全体)'!$R:$R,$B51,'調査表(全体)'!$BA:$BA,'調査表(全体)'!$A$1,'調査表(全体)'!$BD:$BD,'調査表(全体)'!$A$1,'調査表(全体)'!$P:$P,N$6,'調査表(全体)'!BE:BE,10)</f>
        <v>0</v>
      </c>
      <c r="O51" s="221">
        <f>SUMIFS('調査表(全体)'!$CL:$CL,'調査表(全体)'!$O:$O,$A54,'調査表(全体)'!$R:$R,$B51,'調査表(全体)'!$BA:$BA,'調査表(全体)'!$A$1,'調査表(全体)'!$BD:$BD,'調査表(全体)'!$A$1,'調査表(全体)'!$P:$P,O$6,'調査表(全体)'!$BE:$BE,10)</f>
        <v>0</v>
      </c>
      <c r="P51" s="221">
        <f>SUMIFS('調査表(全体)'!$CL:$CL,'調査表(全体)'!$O:$O,$A54,'調査表(全体)'!$R:$R,$B51,'調査表(全体)'!$BA:$BA,'調査表(全体)'!$A$1,'調査表(全体)'!$BD:$BD,'調査表(全体)'!$A$1,'調査表(全体)'!$P:$P,P$6,'調査表(全体)'!$BE:$BE,10)</f>
        <v>0</v>
      </c>
      <c r="Q51" s="221">
        <f>SUMIFS('調査表(全体)'!$CL:$CL,'調査表(全体)'!$O:$O,$A54,'調査表(全体)'!$R:$R,$B51,'調査表(全体)'!$BA:$BA,'調査表(全体)'!$A$1,'調査表(全体)'!$BD:$BD,'調査表(全体)'!$A$1,'調査表(全体)'!$P:$P,Q$6,'調査表(全体)'!$BE:$BE,10)</f>
        <v>0</v>
      </c>
      <c r="R51" s="221">
        <f>SUMIFS('調査表(全体)'!$CL:$CL,'調査表(全体)'!$O:$O,$A54,'調査表(全体)'!$R:$R,$B51,'調査表(全体)'!$BA:$BA,'調査表(全体)'!$A$1,'調査表(全体)'!$BD:$BD,'調査表(全体)'!$A$1,'調査表(全体)'!$P:$P,R$6,'調査表(全体)'!$BE:$BE,10)</f>
        <v>0</v>
      </c>
      <c r="S51" s="221">
        <f>SUMIFS('調査表(全体)'!$CL:$CL,'調査表(全体)'!$O:$O,$A54,'調査表(全体)'!$R:$R,$B51,'調査表(全体)'!$BA:$BA,'調査表(全体)'!$A$1,'調査表(全体)'!$BD:$BD,'調査表(全体)'!$A$1,'調査表(全体)'!$P:$P,S$6,'調査表(全体)'!$BE:$BE,10)</f>
        <v>0</v>
      </c>
      <c r="T51" s="221">
        <f>SUMIFS('調査表(全体)'!$CL:$CL,'調査表(全体)'!$O:$O,$A54,'調査表(全体)'!$R:$R,$B51,'調査表(全体)'!$BA:$BA,'調査表(全体)'!$A$1,'調査表(全体)'!$BD:$BD,'調査表(全体)'!$A$1,'調査表(全体)'!$P:$P,T$6,'調査表(全体)'!$BE:$BE,10)</f>
        <v>0</v>
      </c>
      <c r="U51" s="221">
        <f>SUMIFS('調査表(全体)'!$CL:$CL,'調査表(全体)'!$O:$O,$A54,'調査表(全体)'!$R:$R,$B51,'調査表(全体)'!$BA:$BA,'調査表(全体)'!$A$1,'調査表(全体)'!$BD:$BD,'調査表(全体)'!$A$1,'調査表(全体)'!$P:$P,U$6,'調査表(全体)'!$BE:$BE,10)</f>
        <v>0</v>
      </c>
      <c r="V51" s="221">
        <f>SUMIFS('調査表(全体)'!$CL:$CL,'調査表(全体)'!$O:$O,$A54,'調査表(全体)'!$R:$R,$B51,'調査表(全体)'!$BA:$BA,'調査表(全体)'!$A$1,'調査表(全体)'!$BD:$BD,'調査表(全体)'!$A$1,'調査表(全体)'!$P:$P,V$6,'調査表(全体)'!$BE:$BE,10)</f>
        <v>0</v>
      </c>
      <c r="W51" s="221">
        <f>SUMIFS('調査表(全体)'!$CL:$CL,'調査表(全体)'!$O:$O,$A54,'調査表(全体)'!$R:$R,$B51,'調査表(全体)'!$BA:$BA,'調査表(全体)'!$A$1,'調査表(全体)'!$BD:$BD,'調査表(全体)'!$A$1,'調査表(全体)'!$P:$P,W$6,'調査表(全体)'!$BE:$BE,10)</f>
        <v>0</v>
      </c>
      <c r="X51" s="221">
        <f>SUMIFS('調査表(全体)'!$CL:$CL,'調査表(全体)'!$O:$O,$A54,'調査表(全体)'!$R:$R,$B51,'調査表(全体)'!$BA:$BA,'調査表(全体)'!$A$1,'調査表(全体)'!$BD:$BD,'調査表(全体)'!$A$1,'調査表(全体)'!$P:$P,X$6,'調査表(全体)'!$BE:$BE,10)</f>
        <v>0</v>
      </c>
      <c r="Y51" s="221">
        <f>SUMIFS('調査表(全体)'!$CL:$CL,'調査表(全体)'!$O:$O,$A54,'調査表(全体)'!$R:$R,$B51,'調査表(全体)'!$BA:$BA,'調査表(全体)'!$A$1,'調査表(全体)'!$BD:$BD,'調査表(全体)'!$A$1,'調査表(全体)'!$P:$P,Y$6,'調査表(全体)'!$BE:$BE,10)</f>
        <v>0</v>
      </c>
      <c r="Z51" s="221">
        <f>SUMIFS('調査表(全体)'!$CL:$CL,'調査表(全体)'!$O:$O,$A54,'調査表(全体)'!$R:$R,$B51,'調査表(全体)'!$BA:$BA,'調査表(全体)'!$A$1,'調査表(全体)'!$BD:$BD,'調査表(全体)'!$A$1,'調査表(全体)'!$P:$P,Z$6,'調査表(全体)'!$BE:$BE,10)</f>
        <v>0</v>
      </c>
      <c r="AA51" s="221">
        <f>SUMIFS('調査表(全体)'!$CL:$CL,'調査表(全体)'!$O:$O,$A54,'調査表(全体)'!$R:$R,$B51,'調査表(全体)'!$BA:$BA,'調査表(全体)'!$A$1,'調査表(全体)'!$BD:$BD,'調査表(全体)'!$A$1,'調査表(全体)'!$P:$P,AA$6,'調査表(全体)'!$BE:$BE,10)</f>
        <v>0</v>
      </c>
      <c r="AB51" s="221">
        <f>SUMIFS('調査表(全体)'!$CL:$CL,'調査表(全体)'!$O:$O,$A54,'調査表(全体)'!$R:$R,$B51,'調査表(全体)'!$BA:$BA,'調査表(全体)'!$A$1,'調査表(全体)'!$BD:$BD,'調査表(全体)'!$A$1,'調査表(全体)'!$P:$P,AB$6,'調査表(全体)'!$BE:$BE,10)</f>
        <v>0</v>
      </c>
      <c r="AC51" s="221">
        <f>SUMIFS('調査表(全体)'!$CL:$CL,'調査表(全体)'!$O:$O,$A54,'調査表(全体)'!$R:$R,$B51,'調査表(全体)'!$BA:$BA,'調査表(全体)'!$A$1,'調査表(全体)'!$BD:$BD,'調査表(全体)'!$A$1,'調査表(全体)'!$P:$P,AC$6,'調査表(全体)'!$BE:$BE,10)</f>
        <v>0</v>
      </c>
      <c r="AD51" s="221">
        <f>SUMIFS('調査表(全体)'!$CL:$CL,'調査表(全体)'!$O:$O,$A54,'調査表(全体)'!$R:$R,$B51,'調査表(全体)'!$BA:$BA,'調査表(全体)'!$A$1,'調査表(全体)'!$BD:$BD,'調査表(全体)'!$A$1,'調査表(全体)'!$P:$P,AD$6,'調査表(全体)'!$BE:$BE,10)</f>
        <v>0</v>
      </c>
      <c r="AE51" s="221">
        <f>SUMIFS('調査表(全体)'!$CL:$CL,'調査表(全体)'!$O:$O,$A54,'調査表(全体)'!$R:$R,$B51,'調査表(全体)'!$BA:$BA,'調査表(全体)'!$A$1,'調査表(全体)'!$BD:$BD,'調査表(全体)'!$A$1,'調査表(全体)'!$P:$P,AE$6,'調査表(全体)'!$BE:$BE,10)</f>
        <v>0</v>
      </c>
      <c r="AF51" s="221">
        <f>SUMIFS('調査表(全体)'!$CL:$CL,'調査表(全体)'!$O:$O,$A54,'調査表(全体)'!$R:$R,$B51,'調査表(全体)'!$BA:$BA,'調査表(全体)'!$A$1,'調査表(全体)'!$BD:$BD,'調査表(全体)'!$A$1,'調査表(全体)'!$P:$P,AF$6,'調査表(全体)'!$BE:$BE,10)</f>
        <v>0</v>
      </c>
      <c r="AG51" s="225">
        <f t="shared" si="20"/>
        <v>0</v>
      </c>
      <c r="AH51" s="226">
        <f>SUMIFS('調査表(全体)'!CF:CF,'調査表(全体)'!$O:$O,$A54,'調査表(全体)'!$R:$R,$B51,'調査表(全体)'!$BA:$BA,'調査表(全体)'!$A$1,'調査表(全体)'!$BD:$BD,'調査表(全体)'!$A$1,'調査表(全体)'!$BE:$BE,10)</f>
        <v>0</v>
      </c>
      <c r="AI51" s="221">
        <f>SUMIFS('調査表(全体)'!CG:CG,'調査表(全体)'!$O:$O,$A54,'調査表(全体)'!$R:$R,$B51,'調査表(全体)'!$BA:$BA,'調査表(全体)'!$A$1,'調査表(全体)'!$BD:$BD,'調査表(全体)'!$A$1,'調査表(全体)'!$BE:$BE,10)</f>
        <v>0</v>
      </c>
      <c r="AJ51" s="221">
        <f>SUMIFS('調査表(全体)'!CH:CH,'調査表(全体)'!$O:$O,$A54,'調査表(全体)'!$R:$R,$B51,'調査表(全体)'!$BA:$BA,'調査表(全体)'!$A$1,'調査表(全体)'!$BD:$BD,'調査表(全体)'!$A$1,'調査表(全体)'!$BE:$BE,10)</f>
        <v>0</v>
      </c>
      <c r="AK51" s="221">
        <f>SUMIFS('調査表(全体)'!CI:CI,'調査表(全体)'!$O:$O,$A54,'調査表(全体)'!$R:$R,$B51,'調査表(全体)'!$BA:$BA,'調査表(全体)'!$A$1,'調査表(全体)'!$BD:$BD,'調査表(全体)'!$A$1,'調査表(全体)'!$BE:$BE,10)</f>
        <v>0</v>
      </c>
      <c r="AL51" s="221">
        <f>SUMIFS('調査表(全体)'!CJ:CJ,'調査表(全体)'!$O:$O,$A54,'調査表(全体)'!$R:$R,$B51,'調査表(全体)'!$BA:$BA,'調査表(全体)'!$A$1,'調査表(全体)'!$BD:$BD,'調査表(全体)'!$A$1,'調査表(全体)'!$BE:$BE,10)</f>
        <v>0</v>
      </c>
      <c r="AM51" s="227">
        <f t="shared" si="21"/>
        <v>0</v>
      </c>
    </row>
    <row r="52" spans="1:39" x14ac:dyDescent="0.15">
      <c r="A52" s="1143"/>
      <c r="B52" s="228">
        <v>2</v>
      </c>
      <c r="C52" s="229">
        <f>SUMIFS('調査表(全体)'!BG:BG,'調査表(全体)'!$O:$O,$A54,'調査表(全体)'!$R:$R,$B52,'調査表(全体)'!$BA:$BA,'調査表(全体)'!$A$1,'調査表(全体)'!$BD:$BD,'調査表(全体)'!$A$1)</f>
        <v>0</v>
      </c>
      <c r="D52" s="230">
        <f>SUMIFS('調査表(全体)'!BH:BH,'調査表(全体)'!$O:$O,$A54,'調査表(全体)'!$R:$R,$B52,'調査表(全体)'!$BA:$BA,'調査表(全体)'!$A$1,'調査表(全体)'!$BD:$BD,'調査表(全体)'!$A$1)</f>
        <v>0</v>
      </c>
      <c r="E52" s="230">
        <f>SUMIFS('調査表(全体)'!BI:BI,'調査表(全体)'!$O:$O,$A54,'調査表(全体)'!$R:$R,$B52,'調査表(全体)'!$BA:$BA,'調査表(全体)'!$A$1,'調査表(全体)'!$BD:$BD,'調査表(全体)'!$A$1)</f>
        <v>0</v>
      </c>
      <c r="F52" s="230">
        <f>SUMIFS('調査表(全体)'!BJ:BJ,'調査表(全体)'!$O:$O,$A54,'調査表(全体)'!$R:$R,$B52,'調査表(全体)'!$BA:$BA,'調査表(全体)'!$A$1,'調査表(全体)'!$BD:$BD,'調査表(全体)'!$A$1)</f>
        <v>0</v>
      </c>
      <c r="G52" s="230">
        <f>SUMIFS('調査表(全体)'!BK:BK,'調査表(全体)'!$O:$O,$A54,'調査表(全体)'!$R:$R,$B52,'調査表(全体)'!$BA:$BA,'調査表(全体)'!$A$1,'調査表(全体)'!$BD:$BD,'調査表(全体)'!$A$1)</f>
        <v>0</v>
      </c>
      <c r="H52" s="230">
        <f>SUMIFS('調査表(全体)'!BL:BL,'調査表(全体)'!$O:$O,$A54,'調査表(全体)'!$R:$R,$B52,'調査表(全体)'!$BA:$BA,'調査表(全体)'!$A$1,'調査表(全体)'!$BD:$BD,'調査表(全体)'!$A$1)</f>
        <v>0</v>
      </c>
      <c r="I52" s="230">
        <f>SUMIFS('調査表(全体)'!BM:BM,'調査表(全体)'!$O:$O,$A54,'調査表(全体)'!$R:$R,$B52,'調査表(全体)'!$BA:$BA,'調査表(全体)'!$A$1,'調査表(全体)'!$BD:$BD,'調査表(全体)'!$A$1)</f>
        <v>0</v>
      </c>
      <c r="J52" s="230">
        <f>SUMIFS('調査表(全体)'!BN:BN,'調査表(全体)'!$O:$O,$A54,'調査表(全体)'!$R:$R,$B52,'調査表(全体)'!$BA:$BA,'調査表(全体)'!$A$1,'調査表(全体)'!$BD:$BD,'調査表(全体)'!$A$1)</f>
        <v>0</v>
      </c>
      <c r="K52" s="230">
        <f>SUMIFS('調査表(全体)'!BO:BO,'調査表(全体)'!$O:$O,$A54,'調査表(全体)'!$R:$R,$B52,'調査表(全体)'!$BA:$BA,'調査表(全体)'!$A$1,'調査表(全体)'!$BD:$BD,'調査表(全体)'!$A$1)</f>
        <v>0</v>
      </c>
      <c r="L52" s="231">
        <f>SUMIFS('調査表(全体)'!BP:BP,'調査表(全体)'!$O:$O,$A54,'調査表(全体)'!$R:$R,$B52,'調査表(全体)'!$BA:$BA,'調査表(全体)'!$A$1,'調査表(全体)'!$BD:$BD,'調査表(全体)'!$A$1)</f>
        <v>0</v>
      </c>
      <c r="M52" s="232">
        <f t="shared" si="19"/>
        <v>0</v>
      </c>
      <c r="N52" s="233">
        <f>SUMIFS('調査表(全体)'!$CL:$CL,'調査表(全体)'!$O:$O,$A54,'調査表(全体)'!$R:$R,$B52,'調査表(全体)'!$BA:$BA,'調査表(全体)'!$A$1,'調査表(全体)'!$BD:$BD,'調査表(全体)'!$A$1,'調査表(全体)'!$P:$P,N$6,'調査表(全体)'!$BE:$BE,10)</f>
        <v>0</v>
      </c>
      <c r="O52" s="230">
        <f>SUMIFS('調査表(全体)'!$CL:$CL,'調査表(全体)'!$O:$O,$A54,'調査表(全体)'!$R:$R,$B52,'調査表(全体)'!$BA:$BA,'調査表(全体)'!$A$1,'調査表(全体)'!$BD:$BD,'調査表(全体)'!$A$1,'調査表(全体)'!$P:$P,O$6,'調査表(全体)'!$BE:$BE,10)</f>
        <v>0</v>
      </c>
      <c r="P52" s="230">
        <f>SUMIFS('調査表(全体)'!$CL:$CL,'調査表(全体)'!$O:$O,$A54,'調査表(全体)'!$R:$R,$B52,'調査表(全体)'!$BA:$BA,'調査表(全体)'!$A$1,'調査表(全体)'!$BD:$BD,'調査表(全体)'!$A$1,'調査表(全体)'!$P:$P,P$6,'調査表(全体)'!$BE:$BE,10)</f>
        <v>0</v>
      </c>
      <c r="Q52" s="230">
        <f>SUMIFS('調査表(全体)'!$CL:$CL,'調査表(全体)'!$O:$O,$A54,'調査表(全体)'!$R:$R,$B52,'調査表(全体)'!$BA:$BA,'調査表(全体)'!$A$1,'調査表(全体)'!$BD:$BD,'調査表(全体)'!$A$1,'調査表(全体)'!$P:$P,Q$6,'調査表(全体)'!$BE:$BE,10)</f>
        <v>0</v>
      </c>
      <c r="R52" s="230">
        <f>SUMIFS('調査表(全体)'!$CL:$CL,'調査表(全体)'!$O:$O,$A54,'調査表(全体)'!$R:$R,$B52,'調査表(全体)'!$BA:$BA,'調査表(全体)'!$A$1,'調査表(全体)'!$BD:$BD,'調査表(全体)'!$A$1,'調査表(全体)'!$P:$P,R$6,'調査表(全体)'!$BE:$BE,10)</f>
        <v>0</v>
      </c>
      <c r="S52" s="230">
        <f>SUMIFS('調査表(全体)'!$CL:$CL,'調査表(全体)'!$O:$O,$A54,'調査表(全体)'!$R:$R,$B52,'調査表(全体)'!$BA:$BA,'調査表(全体)'!$A$1,'調査表(全体)'!$BD:$BD,'調査表(全体)'!$A$1,'調査表(全体)'!$P:$P,S$6,'調査表(全体)'!$BE:$BE,10)</f>
        <v>0</v>
      </c>
      <c r="T52" s="230">
        <f>SUMIFS('調査表(全体)'!$CL:$CL,'調査表(全体)'!$O:$O,$A54,'調査表(全体)'!$R:$R,$B52,'調査表(全体)'!$BA:$BA,'調査表(全体)'!$A$1,'調査表(全体)'!$BD:$BD,'調査表(全体)'!$A$1,'調査表(全体)'!$P:$P,T$6,'調査表(全体)'!$BE:$BE,10)</f>
        <v>0</v>
      </c>
      <c r="U52" s="230">
        <f>SUMIFS('調査表(全体)'!$CL:$CL,'調査表(全体)'!$O:$O,$A54,'調査表(全体)'!$R:$R,$B52,'調査表(全体)'!$BA:$BA,'調査表(全体)'!$A$1,'調査表(全体)'!$BD:$BD,'調査表(全体)'!$A$1,'調査表(全体)'!$P:$P,U$6,'調査表(全体)'!$BE:$BE,10)</f>
        <v>0</v>
      </c>
      <c r="V52" s="230">
        <f>SUMIFS('調査表(全体)'!$CL:$CL,'調査表(全体)'!$O:$O,$A54,'調査表(全体)'!$R:$R,$B52,'調査表(全体)'!$BA:$BA,'調査表(全体)'!$A$1,'調査表(全体)'!$BD:$BD,'調査表(全体)'!$A$1,'調査表(全体)'!$P:$P,V$6,'調査表(全体)'!$BE:$BE,10)</f>
        <v>0</v>
      </c>
      <c r="W52" s="230">
        <f>SUMIFS('調査表(全体)'!$CL:$CL,'調査表(全体)'!$O:$O,$A54,'調査表(全体)'!$R:$R,$B52,'調査表(全体)'!$BA:$BA,'調査表(全体)'!$A$1,'調査表(全体)'!$BD:$BD,'調査表(全体)'!$A$1,'調査表(全体)'!$P:$P,W$6,'調査表(全体)'!$BE:$BE,10)</f>
        <v>0</v>
      </c>
      <c r="X52" s="230">
        <f>SUMIFS('調査表(全体)'!$CL:$CL,'調査表(全体)'!$O:$O,$A54,'調査表(全体)'!$R:$R,$B52,'調査表(全体)'!$BA:$BA,'調査表(全体)'!$A$1,'調査表(全体)'!$BD:$BD,'調査表(全体)'!$A$1,'調査表(全体)'!$P:$P,X$6,'調査表(全体)'!$BE:$BE,10)</f>
        <v>0</v>
      </c>
      <c r="Y52" s="230">
        <f>SUMIFS('調査表(全体)'!$CL:$CL,'調査表(全体)'!$O:$O,$A54,'調査表(全体)'!$R:$R,$B52,'調査表(全体)'!$BA:$BA,'調査表(全体)'!$A$1,'調査表(全体)'!$BD:$BD,'調査表(全体)'!$A$1,'調査表(全体)'!$P:$P,Y$6,'調査表(全体)'!$BE:$BE,10)</f>
        <v>0</v>
      </c>
      <c r="Z52" s="230">
        <f>SUMIFS('調査表(全体)'!$CL:$CL,'調査表(全体)'!$O:$O,$A54,'調査表(全体)'!$R:$R,$B52,'調査表(全体)'!$BA:$BA,'調査表(全体)'!$A$1,'調査表(全体)'!$BD:$BD,'調査表(全体)'!$A$1,'調査表(全体)'!$P:$P,Z$6,'調査表(全体)'!$BE:$BE,10)</f>
        <v>0</v>
      </c>
      <c r="AA52" s="230">
        <f>SUMIFS('調査表(全体)'!$CL:$CL,'調査表(全体)'!$O:$O,$A54,'調査表(全体)'!$R:$R,$B52,'調査表(全体)'!$BA:$BA,'調査表(全体)'!$A$1,'調査表(全体)'!$BD:$BD,'調査表(全体)'!$A$1,'調査表(全体)'!$P:$P,AA$6,'調査表(全体)'!$BE:$BE,10)</f>
        <v>0</v>
      </c>
      <c r="AB52" s="230">
        <f>SUMIFS('調査表(全体)'!$CL:$CL,'調査表(全体)'!$O:$O,$A54,'調査表(全体)'!$R:$R,$B52,'調査表(全体)'!$BA:$BA,'調査表(全体)'!$A$1,'調査表(全体)'!$BD:$BD,'調査表(全体)'!$A$1,'調査表(全体)'!$P:$P,AB$6,'調査表(全体)'!$BE:$BE,10)</f>
        <v>0</v>
      </c>
      <c r="AC52" s="230">
        <f>SUMIFS('調査表(全体)'!$CL:$CL,'調査表(全体)'!$O:$O,$A54,'調査表(全体)'!$R:$R,$B52,'調査表(全体)'!$BA:$BA,'調査表(全体)'!$A$1,'調査表(全体)'!$BD:$BD,'調査表(全体)'!$A$1,'調査表(全体)'!$P:$P,AC$6,'調査表(全体)'!$BE:$BE,10)</f>
        <v>0</v>
      </c>
      <c r="AD52" s="230">
        <f>SUMIFS('調査表(全体)'!$CL:$CL,'調査表(全体)'!$O:$O,$A54,'調査表(全体)'!$R:$R,$B52,'調査表(全体)'!$BA:$BA,'調査表(全体)'!$A$1,'調査表(全体)'!$BD:$BD,'調査表(全体)'!$A$1,'調査表(全体)'!$P:$P,AD$6,'調査表(全体)'!$BE:$BE,10)</f>
        <v>0</v>
      </c>
      <c r="AE52" s="230">
        <f>SUMIFS('調査表(全体)'!$CL:$CL,'調査表(全体)'!$O:$O,$A54,'調査表(全体)'!$R:$R,$B52,'調査表(全体)'!$BA:$BA,'調査表(全体)'!$A$1,'調査表(全体)'!$BD:$BD,'調査表(全体)'!$A$1,'調査表(全体)'!$P:$P,AE$6,'調査表(全体)'!$BE:$BE,10)</f>
        <v>0</v>
      </c>
      <c r="AF52" s="230">
        <f>SUMIFS('調査表(全体)'!$CL:$CL,'調査表(全体)'!$O:$O,$A54,'調査表(全体)'!$R:$R,$B52,'調査表(全体)'!$BA:$BA,'調査表(全体)'!$A$1,'調査表(全体)'!$BD:$BD,'調査表(全体)'!$A$1,'調査表(全体)'!$P:$P,AF$6,'調査表(全体)'!$BE:$BE,10)</f>
        <v>0</v>
      </c>
      <c r="AG52" s="234">
        <f t="shared" si="20"/>
        <v>0</v>
      </c>
      <c r="AH52" s="235">
        <f>SUMIFS('調査表(全体)'!CF:CF,'調査表(全体)'!$O:$O,$A54,'調査表(全体)'!$R:$R,$B52,'調査表(全体)'!$BA:$BA,'調査表(全体)'!$A$1,'調査表(全体)'!$BD:$BD,'調査表(全体)'!$A$1,'調査表(全体)'!$BE:$BE,10)</f>
        <v>0</v>
      </c>
      <c r="AI52" s="230">
        <f>SUMIFS('調査表(全体)'!CG:CG,'調査表(全体)'!$O:$O,$A54,'調査表(全体)'!$R:$R,$B52,'調査表(全体)'!$BA:$BA,'調査表(全体)'!$A$1,'調査表(全体)'!$BD:$BD,'調査表(全体)'!$A$1,'調査表(全体)'!$BE:$BE,10)</f>
        <v>0</v>
      </c>
      <c r="AJ52" s="230">
        <f>SUMIFS('調査表(全体)'!CH:CH,'調査表(全体)'!$O:$O,$A54,'調査表(全体)'!$R:$R,$B52,'調査表(全体)'!$BA:$BA,'調査表(全体)'!$A$1,'調査表(全体)'!$BD:$BD,'調査表(全体)'!$A$1,'調査表(全体)'!$BE:$BE,10)</f>
        <v>0</v>
      </c>
      <c r="AK52" s="230">
        <f>SUMIFS('調査表(全体)'!CI:CI,'調査表(全体)'!$O:$O,$A54,'調査表(全体)'!$R:$R,$B52,'調査表(全体)'!$BA:$BA,'調査表(全体)'!$A$1,'調査表(全体)'!$BD:$BD,'調査表(全体)'!$A$1,'調査表(全体)'!$BE:$BE,10)</f>
        <v>0</v>
      </c>
      <c r="AL52" s="230">
        <f>SUMIFS('調査表(全体)'!CJ:CJ,'調査表(全体)'!$O:$O,$A54,'調査表(全体)'!$R:$R,$B52,'調査表(全体)'!$BA:$BA,'調査表(全体)'!$A$1,'調査表(全体)'!$BD:$BD,'調査表(全体)'!$A$1,'調査表(全体)'!$BE:$BE,10)</f>
        <v>0</v>
      </c>
      <c r="AM52" s="236">
        <f t="shared" si="21"/>
        <v>0</v>
      </c>
    </row>
    <row r="53" spans="1:39" x14ac:dyDescent="0.15">
      <c r="A53" s="1143"/>
      <c r="B53" s="228">
        <v>3</v>
      </c>
      <c r="C53" s="229">
        <f>SUMIFS('調査表(全体)'!BG:BG,'調査表(全体)'!$O:$O,$A54,'調査表(全体)'!$R:$R,$B53,'調査表(全体)'!$BA:$BA,'調査表(全体)'!$A$1,'調査表(全体)'!$BD:$BD,'調査表(全体)'!$A$1)</f>
        <v>0</v>
      </c>
      <c r="D53" s="230">
        <f>SUMIFS('調査表(全体)'!BH:BH,'調査表(全体)'!$O:$O,$A54,'調査表(全体)'!$R:$R,$B53,'調査表(全体)'!$BA:$BA,'調査表(全体)'!$A$1,'調査表(全体)'!$BD:$BD,'調査表(全体)'!$A$1)</f>
        <v>0</v>
      </c>
      <c r="E53" s="230">
        <f>SUMIFS('調査表(全体)'!BI:BI,'調査表(全体)'!$O:$O,$A54,'調査表(全体)'!$R:$R,$B53,'調査表(全体)'!$BA:$BA,'調査表(全体)'!$A$1,'調査表(全体)'!$BD:$BD,'調査表(全体)'!$A$1)</f>
        <v>0</v>
      </c>
      <c r="F53" s="230">
        <f>SUMIFS('調査表(全体)'!BJ:BJ,'調査表(全体)'!$O:$O,$A54,'調査表(全体)'!$R:$R,$B53,'調査表(全体)'!$BA:$BA,'調査表(全体)'!$A$1,'調査表(全体)'!$BD:$BD,'調査表(全体)'!$A$1)</f>
        <v>0</v>
      </c>
      <c r="G53" s="230">
        <f>SUMIFS('調査表(全体)'!BK:BK,'調査表(全体)'!$O:$O,$A54,'調査表(全体)'!$R:$R,$B53,'調査表(全体)'!$BA:$BA,'調査表(全体)'!$A$1,'調査表(全体)'!$BD:$BD,'調査表(全体)'!$A$1)</f>
        <v>0</v>
      </c>
      <c r="H53" s="230">
        <f>SUMIFS('調査表(全体)'!BL:BL,'調査表(全体)'!$O:$O,$A54,'調査表(全体)'!$R:$R,$B53,'調査表(全体)'!$BA:$BA,'調査表(全体)'!$A$1,'調査表(全体)'!$BD:$BD,'調査表(全体)'!$A$1)</f>
        <v>0</v>
      </c>
      <c r="I53" s="230">
        <f>SUMIFS('調査表(全体)'!BM:BM,'調査表(全体)'!$O:$O,$A54,'調査表(全体)'!$R:$R,$B53,'調査表(全体)'!$BA:$BA,'調査表(全体)'!$A$1,'調査表(全体)'!$BD:$BD,'調査表(全体)'!$A$1)</f>
        <v>0</v>
      </c>
      <c r="J53" s="230">
        <f>SUMIFS('調査表(全体)'!BN:BN,'調査表(全体)'!$O:$O,$A54,'調査表(全体)'!$R:$R,$B53,'調査表(全体)'!$BA:$BA,'調査表(全体)'!$A$1,'調査表(全体)'!$BD:$BD,'調査表(全体)'!$A$1)</f>
        <v>0</v>
      </c>
      <c r="K53" s="230">
        <f>SUMIFS('調査表(全体)'!BO:BO,'調査表(全体)'!$O:$O,$A54,'調査表(全体)'!$R:$R,$B53,'調査表(全体)'!$BA:$BA,'調査表(全体)'!$A$1,'調査表(全体)'!$BD:$BD,'調査表(全体)'!$A$1)</f>
        <v>0</v>
      </c>
      <c r="L53" s="231">
        <f>SUMIFS('調査表(全体)'!BP:BP,'調査表(全体)'!$O:$O,$A54,'調査表(全体)'!$R:$R,$B53,'調査表(全体)'!$BA:$BA,'調査表(全体)'!$A$1,'調査表(全体)'!$BD:$BD,'調査表(全体)'!$A$1)</f>
        <v>0</v>
      </c>
      <c r="M53" s="232">
        <f t="shared" si="19"/>
        <v>0</v>
      </c>
      <c r="N53" s="233">
        <f>SUMIFS('調査表(全体)'!$CL:$CL,'調査表(全体)'!$O:$O,$A54,'調査表(全体)'!$R:$R,$B53,'調査表(全体)'!$BA:$BA,'調査表(全体)'!$A$1,'調査表(全体)'!$BD:$BD,'調査表(全体)'!$A$1,'調査表(全体)'!$P:$P,N$6,'調査表(全体)'!$BE:$BE,10)</f>
        <v>0</v>
      </c>
      <c r="O53" s="230">
        <f>SUMIFS('調査表(全体)'!$CL:$CL,'調査表(全体)'!$O:$O,$A54,'調査表(全体)'!$R:$R,$B53,'調査表(全体)'!$BA:$BA,'調査表(全体)'!$A$1,'調査表(全体)'!$BD:$BD,'調査表(全体)'!$A$1,'調査表(全体)'!$P:$P,O$6,'調査表(全体)'!$BE:$BE,10)</f>
        <v>0</v>
      </c>
      <c r="P53" s="230">
        <f>SUMIFS('調査表(全体)'!$CL:$CL,'調査表(全体)'!$O:$O,$A54,'調査表(全体)'!$R:$R,$B53,'調査表(全体)'!$BA:$BA,'調査表(全体)'!$A$1,'調査表(全体)'!$BD:$BD,'調査表(全体)'!$A$1,'調査表(全体)'!$P:$P,P$6,'調査表(全体)'!$BE:$BE,10)</f>
        <v>0</v>
      </c>
      <c r="Q53" s="230">
        <f>SUMIFS('調査表(全体)'!$CL:$CL,'調査表(全体)'!$O:$O,$A54,'調査表(全体)'!$R:$R,$B53,'調査表(全体)'!$BA:$BA,'調査表(全体)'!$A$1,'調査表(全体)'!$BD:$BD,'調査表(全体)'!$A$1,'調査表(全体)'!$P:$P,Q$6,'調査表(全体)'!$BE:$BE,10)</f>
        <v>0</v>
      </c>
      <c r="R53" s="230">
        <f>SUMIFS('調査表(全体)'!$CL:$CL,'調査表(全体)'!$O:$O,$A54,'調査表(全体)'!$R:$R,$B53,'調査表(全体)'!$BA:$BA,'調査表(全体)'!$A$1,'調査表(全体)'!$BD:$BD,'調査表(全体)'!$A$1,'調査表(全体)'!$P:$P,R$6,'調査表(全体)'!$BE:$BE,10)</f>
        <v>0</v>
      </c>
      <c r="S53" s="230">
        <f>SUMIFS('調査表(全体)'!$CL:$CL,'調査表(全体)'!$O:$O,$A54,'調査表(全体)'!$R:$R,$B53,'調査表(全体)'!$BA:$BA,'調査表(全体)'!$A$1,'調査表(全体)'!$BD:$BD,'調査表(全体)'!$A$1,'調査表(全体)'!$P:$P,S$6,'調査表(全体)'!$BE:$BE,10)</f>
        <v>0</v>
      </c>
      <c r="T53" s="230">
        <f>SUMIFS('調査表(全体)'!$CL:$CL,'調査表(全体)'!$O:$O,$A54,'調査表(全体)'!$R:$R,$B53,'調査表(全体)'!$BA:$BA,'調査表(全体)'!$A$1,'調査表(全体)'!$BD:$BD,'調査表(全体)'!$A$1,'調査表(全体)'!$P:$P,T$6,'調査表(全体)'!$BE:$BE,10)</f>
        <v>0</v>
      </c>
      <c r="U53" s="230">
        <f>SUMIFS('調査表(全体)'!$CL:$CL,'調査表(全体)'!$O:$O,$A54,'調査表(全体)'!$R:$R,$B53,'調査表(全体)'!$BA:$BA,'調査表(全体)'!$A$1,'調査表(全体)'!$BD:$BD,'調査表(全体)'!$A$1,'調査表(全体)'!$P:$P,U$6,'調査表(全体)'!$BE:$BE,10)</f>
        <v>0</v>
      </c>
      <c r="V53" s="230">
        <f>SUMIFS('調査表(全体)'!$CL:$CL,'調査表(全体)'!$O:$O,$A54,'調査表(全体)'!$R:$R,$B53,'調査表(全体)'!$BA:$BA,'調査表(全体)'!$A$1,'調査表(全体)'!$BD:$BD,'調査表(全体)'!$A$1,'調査表(全体)'!$P:$P,V$6,'調査表(全体)'!$BE:$BE,10)</f>
        <v>0</v>
      </c>
      <c r="W53" s="230">
        <f>SUMIFS('調査表(全体)'!$CL:$CL,'調査表(全体)'!$O:$O,$A54,'調査表(全体)'!$R:$R,$B53,'調査表(全体)'!$BA:$BA,'調査表(全体)'!$A$1,'調査表(全体)'!$BD:$BD,'調査表(全体)'!$A$1,'調査表(全体)'!$P:$P,W$6,'調査表(全体)'!$BE:$BE,10)</f>
        <v>0</v>
      </c>
      <c r="X53" s="230">
        <f>SUMIFS('調査表(全体)'!$CL:$CL,'調査表(全体)'!$O:$O,$A54,'調査表(全体)'!$R:$R,$B53,'調査表(全体)'!$BA:$BA,'調査表(全体)'!$A$1,'調査表(全体)'!$BD:$BD,'調査表(全体)'!$A$1,'調査表(全体)'!$P:$P,X$6,'調査表(全体)'!$BE:$BE,10)</f>
        <v>0</v>
      </c>
      <c r="Y53" s="230">
        <f>SUMIFS('調査表(全体)'!$CL:$CL,'調査表(全体)'!$O:$O,$A54,'調査表(全体)'!$R:$R,$B53,'調査表(全体)'!$BA:$BA,'調査表(全体)'!$A$1,'調査表(全体)'!$BD:$BD,'調査表(全体)'!$A$1,'調査表(全体)'!$P:$P,Y$6,'調査表(全体)'!$BE:$BE,10)</f>
        <v>0</v>
      </c>
      <c r="Z53" s="230">
        <f>SUMIFS('調査表(全体)'!$CL:$CL,'調査表(全体)'!$O:$O,$A54,'調査表(全体)'!$R:$R,$B53,'調査表(全体)'!$BA:$BA,'調査表(全体)'!$A$1,'調査表(全体)'!$BD:$BD,'調査表(全体)'!$A$1,'調査表(全体)'!$P:$P,Z$6,'調査表(全体)'!$BE:$BE,10)</f>
        <v>0</v>
      </c>
      <c r="AA53" s="230">
        <f>SUMIFS('調査表(全体)'!$CL:$CL,'調査表(全体)'!$O:$O,$A54,'調査表(全体)'!$R:$R,$B53,'調査表(全体)'!$BA:$BA,'調査表(全体)'!$A$1,'調査表(全体)'!$BD:$BD,'調査表(全体)'!$A$1,'調査表(全体)'!$P:$P,AA$6,'調査表(全体)'!$BE:$BE,10)</f>
        <v>0</v>
      </c>
      <c r="AB53" s="230">
        <f>SUMIFS('調査表(全体)'!$CL:$CL,'調査表(全体)'!$O:$O,$A54,'調査表(全体)'!$R:$R,$B53,'調査表(全体)'!$BA:$BA,'調査表(全体)'!$A$1,'調査表(全体)'!$BD:$BD,'調査表(全体)'!$A$1,'調査表(全体)'!$P:$P,AB$6,'調査表(全体)'!$BE:$BE,10)</f>
        <v>0</v>
      </c>
      <c r="AC53" s="230">
        <f>SUMIFS('調査表(全体)'!$CL:$CL,'調査表(全体)'!$O:$O,$A54,'調査表(全体)'!$R:$R,$B53,'調査表(全体)'!$BA:$BA,'調査表(全体)'!$A$1,'調査表(全体)'!$BD:$BD,'調査表(全体)'!$A$1,'調査表(全体)'!$P:$P,AC$6,'調査表(全体)'!$BE:$BE,10)</f>
        <v>0</v>
      </c>
      <c r="AD53" s="230">
        <f>SUMIFS('調査表(全体)'!$CL:$CL,'調査表(全体)'!$O:$O,$A54,'調査表(全体)'!$R:$R,$B53,'調査表(全体)'!$BA:$BA,'調査表(全体)'!$A$1,'調査表(全体)'!$BD:$BD,'調査表(全体)'!$A$1,'調査表(全体)'!$P:$P,AD$6,'調査表(全体)'!$BE:$BE,10)</f>
        <v>0</v>
      </c>
      <c r="AE53" s="230">
        <f>SUMIFS('調査表(全体)'!$CL:$CL,'調査表(全体)'!$O:$O,$A54,'調査表(全体)'!$R:$R,$B53,'調査表(全体)'!$BA:$BA,'調査表(全体)'!$A$1,'調査表(全体)'!$BD:$BD,'調査表(全体)'!$A$1,'調査表(全体)'!$P:$P,AE$6,'調査表(全体)'!$BE:$BE,10)</f>
        <v>0</v>
      </c>
      <c r="AF53" s="230">
        <f>SUMIFS('調査表(全体)'!$CL:$CL,'調査表(全体)'!$O:$O,$A54,'調査表(全体)'!$R:$R,$B53,'調査表(全体)'!$BA:$BA,'調査表(全体)'!$A$1,'調査表(全体)'!$BD:$BD,'調査表(全体)'!$A$1,'調査表(全体)'!$P:$P,AF$6,'調査表(全体)'!$BE:$BE,10)</f>
        <v>0</v>
      </c>
      <c r="AG53" s="234">
        <f t="shared" si="20"/>
        <v>0</v>
      </c>
      <c r="AH53" s="235">
        <f>SUMIFS('調査表(全体)'!CF:CF,'調査表(全体)'!$O:$O,$A54,'調査表(全体)'!$R:$R,$B53,'調査表(全体)'!$BA:$BA,'調査表(全体)'!$A$1,'調査表(全体)'!$BD:$BD,'調査表(全体)'!$A$1,'調査表(全体)'!$BE:$BE,10)</f>
        <v>0</v>
      </c>
      <c r="AI53" s="230">
        <f>SUMIFS('調査表(全体)'!CG:CG,'調査表(全体)'!$O:$O,$A54,'調査表(全体)'!$R:$R,$B53,'調査表(全体)'!$BA:$BA,'調査表(全体)'!$A$1,'調査表(全体)'!$BD:$BD,'調査表(全体)'!$A$1,'調査表(全体)'!$BE:$BE,10)</f>
        <v>0</v>
      </c>
      <c r="AJ53" s="230">
        <f>SUMIFS('調査表(全体)'!CH:CH,'調査表(全体)'!$O:$O,$A54,'調査表(全体)'!$R:$R,$B53,'調査表(全体)'!$BA:$BA,'調査表(全体)'!$A$1,'調査表(全体)'!$BD:$BD,'調査表(全体)'!$A$1,'調査表(全体)'!$BE:$BE,10)</f>
        <v>0</v>
      </c>
      <c r="AK53" s="230">
        <f>SUMIFS('調査表(全体)'!CI:CI,'調査表(全体)'!$O:$O,$A54,'調査表(全体)'!$R:$R,$B53,'調査表(全体)'!$BA:$BA,'調査表(全体)'!$A$1,'調査表(全体)'!$BD:$BD,'調査表(全体)'!$A$1,'調査表(全体)'!$BE:$BE,10)</f>
        <v>0</v>
      </c>
      <c r="AL53" s="230">
        <f>SUMIFS('調査表(全体)'!CJ:CJ,'調査表(全体)'!$O:$O,$A54,'調査表(全体)'!$R:$R,$B53,'調査表(全体)'!$BA:$BA,'調査表(全体)'!$A$1,'調査表(全体)'!$BD:$BD,'調査表(全体)'!$A$1,'調査表(全体)'!$BE:$BE,10)</f>
        <v>0</v>
      </c>
      <c r="AM53" s="236">
        <f t="shared" si="21"/>
        <v>0</v>
      </c>
    </row>
    <row r="54" spans="1:39" x14ac:dyDescent="0.15">
      <c r="A54" s="411">
        <v>12</v>
      </c>
      <c r="B54" s="237" t="s">
        <v>85</v>
      </c>
      <c r="C54" s="238">
        <f t="shared" ref="C54:L54" si="28">SUM(C51:C53)</f>
        <v>0</v>
      </c>
      <c r="D54" s="239">
        <f t="shared" si="28"/>
        <v>0</v>
      </c>
      <c r="E54" s="239">
        <f t="shared" si="28"/>
        <v>0</v>
      </c>
      <c r="F54" s="239">
        <f t="shared" si="28"/>
        <v>0</v>
      </c>
      <c r="G54" s="239">
        <f t="shared" si="28"/>
        <v>0</v>
      </c>
      <c r="H54" s="239">
        <f t="shared" si="28"/>
        <v>0</v>
      </c>
      <c r="I54" s="239">
        <f t="shared" si="28"/>
        <v>0</v>
      </c>
      <c r="J54" s="239">
        <f t="shared" si="28"/>
        <v>0</v>
      </c>
      <c r="K54" s="239">
        <f t="shared" si="28"/>
        <v>0</v>
      </c>
      <c r="L54" s="240">
        <f t="shared" si="28"/>
        <v>0</v>
      </c>
      <c r="M54" s="232">
        <f t="shared" si="19"/>
        <v>0</v>
      </c>
      <c r="N54" s="241">
        <f t="shared" ref="N54:AF54" si="29">SUM(N51:N53)</f>
        <v>0</v>
      </c>
      <c r="O54" s="239">
        <f t="shared" si="29"/>
        <v>0</v>
      </c>
      <c r="P54" s="239">
        <f t="shared" si="29"/>
        <v>0</v>
      </c>
      <c r="Q54" s="239">
        <f t="shared" si="29"/>
        <v>0</v>
      </c>
      <c r="R54" s="239">
        <f t="shared" si="29"/>
        <v>0</v>
      </c>
      <c r="S54" s="239">
        <f t="shared" si="29"/>
        <v>0</v>
      </c>
      <c r="T54" s="239">
        <f t="shared" si="29"/>
        <v>0</v>
      </c>
      <c r="U54" s="239">
        <f t="shared" si="29"/>
        <v>0</v>
      </c>
      <c r="V54" s="239">
        <f t="shared" si="29"/>
        <v>0</v>
      </c>
      <c r="W54" s="239">
        <f t="shared" si="29"/>
        <v>0</v>
      </c>
      <c r="X54" s="239">
        <f t="shared" si="29"/>
        <v>0</v>
      </c>
      <c r="Y54" s="239">
        <f t="shared" si="29"/>
        <v>0</v>
      </c>
      <c r="Z54" s="239">
        <f t="shared" si="29"/>
        <v>0</v>
      </c>
      <c r="AA54" s="239">
        <f t="shared" si="29"/>
        <v>0</v>
      </c>
      <c r="AB54" s="239">
        <f t="shared" si="29"/>
        <v>0</v>
      </c>
      <c r="AC54" s="239">
        <f t="shared" si="29"/>
        <v>0</v>
      </c>
      <c r="AD54" s="239">
        <f t="shared" si="29"/>
        <v>0</v>
      </c>
      <c r="AE54" s="239">
        <f t="shared" si="29"/>
        <v>0</v>
      </c>
      <c r="AF54" s="239">
        <f t="shared" si="29"/>
        <v>0</v>
      </c>
      <c r="AG54" s="242">
        <f t="shared" si="20"/>
        <v>0</v>
      </c>
      <c r="AH54" s="243">
        <f>SUM(AH51:AH53)</f>
        <v>0</v>
      </c>
      <c r="AI54" s="239">
        <f>SUM(AI51:AI53)</f>
        <v>0</v>
      </c>
      <c r="AJ54" s="239">
        <f>SUM(AJ51:AJ53)</f>
        <v>0</v>
      </c>
      <c r="AK54" s="239">
        <f>SUM(AK51:AK53)</f>
        <v>0</v>
      </c>
      <c r="AL54" s="239">
        <f>SUM(AL51:AL53)</f>
        <v>0</v>
      </c>
      <c r="AM54" s="244">
        <f t="shared" si="21"/>
        <v>0</v>
      </c>
    </row>
    <row r="55" spans="1:39" x14ac:dyDescent="0.15">
      <c r="A55" s="1142">
        <f>LOOKUP(A58,会計区分コード!$B:$B,会計区分コード!$C:$C)</f>
        <v>0</v>
      </c>
      <c r="B55" s="219">
        <v>1</v>
      </c>
      <c r="C55" s="220">
        <f>SUMIFS('調査表(全体)'!BG:BG,'調査表(全体)'!$O:$O,$A58,'調査表(全体)'!$R:$R,$B55,'調査表(全体)'!$BA:$BA,'調査表(全体)'!$A$1,'調査表(全体)'!$BD:$BD,'調査表(全体)'!$A$1)</f>
        <v>0</v>
      </c>
      <c r="D55" s="221">
        <f>SUMIFS('調査表(全体)'!BH:BH,'調査表(全体)'!$O:$O,$A58,'調査表(全体)'!$R:$R,$B55,'調査表(全体)'!$BA:$BA,'調査表(全体)'!$A$1,'調査表(全体)'!$BD:$BD,'調査表(全体)'!$A$1)</f>
        <v>0</v>
      </c>
      <c r="E55" s="221">
        <f>SUMIFS('調査表(全体)'!BI:BI,'調査表(全体)'!$O:$O,$A58,'調査表(全体)'!$R:$R,$B55,'調査表(全体)'!$BA:$BA,'調査表(全体)'!$A$1,'調査表(全体)'!$BD:$BD,'調査表(全体)'!$A$1)</f>
        <v>0</v>
      </c>
      <c r="F55" s="221">
        <f>SUMIFS('調査表(全体)'!BJ:BJ,'調査表(全体)'!$O:$O,$A58,'調査表(全体)'!$R:$R,$B55,'調査表(全体)'!$BA:$BA,'調査表(全体)'!$A$1,'調査表(全体)'!$BD:$BD,'調査表(全体)'!$A$1)</f>
        <v>0</v>
      </c>
      <c r="G55" s="221">
        <f>SUMIFS('調査表(全体)'!BK:BK,'調査表(全体)'!$O:$O,$A58,'調査表(全体)'!$R:$R,$B55,'調査表(全体)'!$BA:$BA,'調査表(全体)'!$A$1,'調査表(全体)'!$BD:$BD,'調査表(全体)'!$A$1)</f>
        <v>0</v>
      </c>
      <c r="H55" s="221">
        <f>SUMIFS('調査表(全体)'!BL:BL,'調査表(全体)'!$O:$O,$A58,'調査表(全体)'!$R:$R,$B55,'調査表(全体)'!$BA:$BA,'調査表(全体)'!$A$1,'調査表(全体)'!$BD:$BD,'調査表(全体)'!$A$1)</f>
        <v>0</v>
      </c>
      <c r="I55" s="221">
        <f>SUMIFS('調査表(全体)'!BM:BM,'調査表(全体)'!$O:$O,$A58,'調査表(全体)'!$R:$R,$B55,'調査表(全体)'!$BA:$BA,'調査表(全体)'!$A$1,'調査表(全体)'!$BD:$BD,'調査表(全体)'!$A$1)</f>
        <v>0</v>
      </c>
      <c r="J55" s="221">
        <f>SUMIFS('調査表(全体)'!BN:BN,'調査表(全体)'!$O:$O,$A58,'調査表(全体)'!$R:$R,$B55,'調査表(全体)'!$BA:$BA,'調査表(全体)'!$A$1,'調査表(全体)'!$BD:$BD,'調査表(全体)'!$A$1)</f>
        <v>0</v>
      </c>
      <c r="K55" s="221">
        <f>SUMIFS('調査表(全体)'!BO:BO,'調査表(全体)'!$O:$O,$A58,'調査表(全体)'!$R:$R,$B55,'調査表(全体)'!$BA:$BA,'調査表(全体)'!$A$1,'調査表(全体)'!$BD:$BD,'調査表(全体)'!$A$1)</f>
        <v>0</v>
      </c>
      <c r="L55" s="222">
        <f>SUMIFS('調査表(全体)'!BP:BP,'調査表(全体)'!$O:$O,$A58,'調査表(全体)'!$R:$R,$B55,'調査表(全体)'!$BA:$BA,'調査表(全体)'!$A$1,'調査表(全体)'!$BD:$BD,'調査表(全体)'!$A$1)</f>
        <v>0</v>
      </c>
      <c r="M55" s="223">
        <f t="shared" si="19"/>
        <v>0</v>
      </c>
      <c r="N55" s="224">
        <f>SUMIFS('調査表(全体)'!$CL:$CL,'調査表(全体)'!$O:$O,$A58,'調査表(全体)'!$R:$R,$B55,'調査表(全体)'!$BA:$BA,'調査表(全体)'!$A$1,'調査表(全体)'!$BD:$BD,'調査表(全体)'!$A$1,'調査表(全体)'!$P:$P,N$6,'調査表(全体)'!BE:BE,10)</f>
        <v>0</v>
      </c>
      <c r="O55" s="221">
        <f>SUMIFS('調査表(全体)'!$CL:$CL,'調査表(全体)'!$O:$O,$A58,'調査表(全体)'!$R:$R,$B55,'調査表(全体)'!$BA:$BA,'調査表(全体)'!$A$1,'調査表(全体)'!$BD:$BD,'調査表(全体)'!$A$1,'調査表(全体)'!$P:$P,O$6,'調査表(全体)'!$BE:$BE,10)</f>
        <v>0</v>
      </c>
      <c r="P55" s="221">
        <f>SUMIFS('調査表(全体)'!$CL:$CL,'調査表(全体)'!$O:$O,$A58,'調査表(全体)'!$R:$R,$B55,'調査表(全体)'!$BA:$BA,'調査表(全体)'!$A$1,'調査表(全体)'!$BD:$BD,'調査表(全体)'!$A$1,'調査表(全体)'!$P:$P,P$6,'調査表(全体)'!$BE:$BE,10)</f>
        <v>0</v>
      </c>
      <c r="Q55" s="221">
        <f>SUMIFS('調査表(全体)'!$CL:$CL,'調査表(全体)'!$O:$O,$A58,'調査表(全体)'!$R:$R,$B55,'調査表(全体)'!$BA:$BA,'調査表(全体)'!$A$1,'調査表(全体)'!$BD:$BD,'調査表(全体)'!$A$1,'調査表(全体)'!$P:$P,Q$6,'調査表(全体)'!$BE:$BE,10)</f>
        <v>0</v>
      </c>
      <c r="R55" s="221">
        <f>SUMIFS('調査表(全体)'!$CL:$CL,'調査表(全体)'!$O:$O,$A58,'調査表(全体)'!$R:$R,$B55,'調査表(全体)'!$BA:$BA,'調査表(全体)'!$A$1,'調査表(全体)'!$BD:$BD,'調査表(全体)'!$A$1,'調査表(全体)'!$P:$P,R$6,'調査表(全体)'!$BE:$BE,10)</f>
        <v>0</v>
      </c>
      <c r="S55" s="221">
        <f>SUMIFS('調査表(全体)'!$CL:$CL,'調査表(全体)'!$O:$O,$A58,'調査表(全体)'!$R:$R,$B55,'調査表(全体)'!$BA:$BA,'調査表(全体)'!$A$1,'調査表(全体)'!$BD:$BD,'調査表(全体)'!$A$1,'調査表(全体)'!$P:$P,S$6,'調査表(全体)'!$BE:$BE,10)</f>
        <v>0</v>
      </c>
      <c r="T55" s="221">
        <f>SUMIFS('調査表(全体)'!$CL:$CL,'調査表(全体)'!$O:$O,$A58,'調査表(全体)'!$R:$R,$B55,'調査表(全体)'!$BA:$BA,'調査表(全体)'!$A$1,'調査表(全体)'!$BD:$BD,'調査表(全体)'!$A$1,'調査表(全体)'!$P:$P,T$6,'調査表(全体)'!$BE:$BE,10)</f>
        <v>0</v>
      </c>
      <c r="U55" s="221">
        <f>SUMIFS('調査表(全体)'!$CL:$CL,'調査表(全体)'!$O:$O,$A58,'調査表(全体)'!$R:$R,$B55,'調査表(全体)'!$BA:$BA,'調査表(全体)'!$A$1,'調査表(全体)'!$BD:$BD,'調査表(全体)'!$A$1,'調査表(全体)'!$P:$P,U$6,'調査表(全体)'!$BE:$BE,10)</f>
        <v>0</v>
      </c>
      <c r="V55" s="221">
        <f>SUMIFS('調査表(全体)'!$CL:$CL,'調査表(全体)'!$O:$O,$A58,'調査表(全体)'!$R:$R,$B55,'調査表(全体)'!$BA:$BA,'調査表(全体)'!$A$1,'調査表(全体)'!$BD:$BD,'調査表(全体)'!$A$1,'調査表(全体)'!$P:$P,V$6,'調査表(全体)'!$BE:$BE,10)</f>
        <v>0</v>
      </c>
      <c r="W55" s="221">
        <f>SUMIFS('調査表(全体)'!$CL:$CL,'調査表(全体)'!$O:$O,$A58,'調査表(全体)'!$R:$R,$B55,'調査表(全体)'!$BA:$BA,'調査表(全体)'!$A$1,'調査表(全体)'!$BD:$BD,'調査表(全体)'!$A$1,'調査表(全体)'!$P:$P,W$6,'調査表(全体)'!$BE:$BE,10)</f>
        <v>0</v>
      </c>
      <c r="X55" s="221">
        <f>SUMIFS('調査表(全体)'!$CL:$CL,'調査表(全体)'!$O:$O,$A58,'調査表(全体)'!$R:$R,$B55,'調査表(全体)'!$BA:$BA,'調査表(全体)'!$A$1,'調査表(全体)'!$BD:$BD,'調査表(全体)'!$A$1,'調査表(全体)'!$P:$P,X$6,'調査表(全体)'!$BE:$BE,10)</f>
        <v>0</v>
      </c>
      <c r="Y55" s="221">
        <f>SUMIFS('調査表(全体)'!$CL:$CL,'調査表(全体)'!$O:$O,$A58,'調査表(全体)'!$R:$R,$B55,'調査表(全体)'!$BA:$BA,'調査表(全体)'!$A$1,'調査表(全体)'!$BD:$BD,'調査表(全体)'!$A$1,'調査表(全体)'!$P:$P,Y$6,'調査表(全体)'!$BE:$BE,10)</f>
        <v>0</v>
      </c>
      <c r="Z55" s="221">
        <f>SUMIFS('調査表(全体)'!$CL:$CL,'調査表(全体)'!$O:$O,$A58,'調査表(全体)'!$R:$R,$B55,'調査表(全体)'!$BA:$BA,'調査表(全体)'!$A$1,'調査表(全体)'!$BD:$BD,'調査表(全体)'!$A$1,'調査表(全体)'!$P:$P,Z$6,'調査表(全体)'!$BE:$BE,10)</f>
        <v>0</v>
      </c>
      <c r="AA55" s="221">
        <f>SUMIFS('調査表(全体)'!$CL:$CL,'調査表(全体)'!$O:$O,$A58,'調査表(全体)'!$R:$R,$B55,'調査表(全体)'!$BA:$BA,'調査表(全体)'!$A$1,'調査表(全体)'!$BD:$BD,'調査表(全体)'!$A$1,'調査表(全体)'!$P:$P,AA$6,'調査表(全体)'!$BE:$BE,10)</f>
        <v>0</v>
      </c>
      <c r="AB55" s="221">
        <f>SUMIFS('調査表(全体)'!$CL:$CL,'調査表(全体)'!$O:$O,$A58,'調査表(全体)'!$R:$R,$B55,'調査表(全体)'!$BA:$BA,'調査表(全体)'!$A$1,'調査表(全体)'!$BD:$BD,'調査表(全体)'!$A$1,'調査表(全体)'!$P:$P,AB$6,'調査表(全体)'!$BE:$BE,10)</f>
        <v>0</v>
      </c>
      <c r="AC55" s="221">
        <f>SUMIFS('調査表(全体)'!$CL:$CL,'調査表(全体)'!$O:$O,$A58,'調査表(全体)'!$R:$R,$B55,'調査表(全体)'!$BA:$BA,'調査表(全体)'!$A$1,'調査表(全体)'!$BD:$BD,'調査表(全体)'!$A$1,'調査表(全体)'!$P:$P,AC$6,'調査表(全体)'!$BE:$BE,10)</f>
        <v>0</v>
      </c>
      <c r="AD55" s="221">
        <f>SUMIFS('調査表(全体)'!$CL:$CL,'調査表(全体)'!$O:$O,$A58,'調査表(全体)'!$R:$R,$B55,'調査表(全体)'!$BA:$BA,'調査表(全体)'!$A$1,'調査表(全体)'!$BD:$BD,'調査表(全体)'!$A$1,'調査表(全体)'!$P:$P,AD$6,'調査表(全体)'!$BE:$BE,10)</f>
        <v>0</v>
      </c>
      <c r="AE55" s="221">
        <f>SUMIFS('調査表(全体)'!$CL:$CL,'調査表(全体)'!$O:$O,$A58,'調査表(全体)'!$R:$R,$B55,'調査表(全体)'!$BA:$BA,'調査表(全体)'!$A$1,'調査表(全体)'!$BD:$BD,'調査表(全体)'!$A$1,'調査表(全体)'!$P:$P,AE$6,'調査表(全体)'!$BE:$BE,10)</f>
        <v>0</v>
      </c>
      <c r="AF55" s="221">
        <f>SUMIFS('調査表(全体)'!$CL:$CL,'調査表(全体)'!$O:$O,$A58,'調査表(全体)'!$R:$R,$B55,'調査表(全体)'!$BA:$BA,'調査表(全体)'!$A$1,'調査表(全体)'!$BD:$BD,'調査表(全体)'!$A$1,'調査表(全体)'!$P:$P,AF$6,'調査表(全体)'!$BE:$BE,10)</f>
        <v>0</v>
      </c>
      <c r="AG55" s="225">
        <f t="shared" si="20"/>
        <v>0</v>
      </c>
      <c r="AH55" s="226">
        <f>SUMIFS('調査表(全体)'!CF:CF,'調査表(全体)'!$O:$O,$A58,'調査表(全体)'!$R:$R,$B55,'調査表(全体)'!$BA:$BA,'調査表(全体)'!$A$1,'調査表(全体)'!$BD:$BD,'調査表(全体)'!$A$1,'調査表(全体)'!$BE:$BE,10)</f>
        <v>0</v>
      </c>
      <c r="AI55" s="221">
        <f>SUMIFS('調査表(全体)'!CG:CG,'調査表(全体)'!$O:$O,$A58,'調査表(全体)'!$R:$R,$B55,'調査表(全体)'!$BA:$BA,'調査表(全体)'!$A$1,'調査表(全体)'!$BD:$BD,'調査表(全体)'!$A$1,'調査表(全体)'!$BE:$BE,10)</f>
        <v>0</v>
      </c>
      <c r="AJ55" s="221">
        <f>SUMIFS('調査表(全体)'!CH:CH,'調査表(全体)'!$O:$O,$A58,'調査表(全体)'!$R:$R,$B55,'調査表(全体)'!$BA:$BA,'調査表(全体)'!$A$1,'調査表(全体)'!$BD:$BD,'調査表(全体)'!$A$1,'調査表(全体)'!$BE:$BE,10)</f>
        <v>0</v>
      </c>
      <c r="AK55" s="221">
        <f>SUMIFS('調査表(全体)'!CI:CI,'調査表(全体)'!$O:$O,$A58,'調査表(全体)'!$R:$R,$B55,'調査表(全体)'!$BA:$BA,'調査表(全体)'!$A$1,'調査表(全体)'!$BD:$BD,'調査表(全体)'!$A$1,'調査表(全体)'!$BE:$BE,10)</f>
        <v>0</v>
      </c>
      <c r="AL55" s="221">
        <f>SUMIFS('調査表(全体)'!CJ:CJ,'調査表(全体)'!$O:$O,$A58,'調査表(全体)'!$R:$R,$B55,'調査表(全体)'!$BA:$BA,'調査表(全体)'!$A$1,'調査表(全体)'!$BD:$BD,'調査表(全体)'!$A$1,'調査表(全体)'!$BE:$BE,10)</f>
        <v>0</v>
      </c>
      <c r="AM55" s="227">
        <f t="shared" si="21"/>
        <v>0</v>
      </c>
    </row>
    <row r="56" spans="1:39" x14ac:dyDescent="0.15">
      <c r="A56" s="1143"/>
      <c r="B56" s="228">
        <v>2</v>
      </c>
      <c r="C56" s="229">
        <f>SUMIFS('調査表(全体)'!BG:BG,'調査表(全体)'!$O:$O,$A58,'調査表(全体)'!$R:$R,$B56,'調査表(全体)'!$BA:$BA,'調査表(全体)'!$A$1,'調査表(全体)'!$BD:$BD,'調査表(全体)'!$A$1)</f>
        <v>0</v>
      </c>
      <c r="D56" s="230">
        <f>SUMIFS('調査表(全体)'!BH:BH,'調査表(全体)'!$O:$O,$A58,'調査表(全体)'!$R:$R,$B56,'調査表(全体)'!$BA:$BA,'調査表(全体)'!$A$1,'調査表(全体)'!$BD:$BD,'調査表(全体)'!$A$1)</f>
        <v>0</v>
      </c>
      <c r="E56" s="230">
        <f>SUMIFS('調査表(全体)'!BI:BI,'調査表(全体)'!$O:$O,$A58,'調査表(全体)'!$R:$R,$B56,'調査表(全体)'!$BA:$BA,'調査表(全体)'!$A$1,'調査表(全体)'!$BD:$BD,'調査表(全体)'!$A$1)</f>
        <v>0</v>
      </c>
      <c r="F56" s="230">
        <f>SUMIFS('調査表(全体)'!BJ:BJ,'調査表(全体)'!$O:$O,$A58,'調査表(全体)'!$R:$R,$B56,'調査表(全体)'!$BA:$BA,'調査表(全体)'!$A$1,'調査表(全体)'!$BD:$BD,'調査表(全体)'!$A$1)</f>
        <v>0</v>
      </c>
      <c r="G56" s="230">
        <f>SUMIFS('調査表(全体)'!BK:BK,'調査表(全体)'!$O:$O,$A58,'調査表(全体)'!$R:$R,$B56,'調査表(全体)'!$BA:$BA,'調査表(全体)'!$A$1,'調査表(全体)'!$BD:$BD,'調査表(全体)'!$A$1)</f>
        <v>0</v>
      </c>
      <c r="H56" s="230">
        <f>SUMIFS('調査表(全体)'!BL:BL,'調査表(全体)'!$O:$O,$A58,'調査表(全体)'!$R:$R,$B56,'調査表(全体)'!$BA:$BA,'調査表(全体)'!$A$1,'調査表(全体)'!$BD:$BD,'調査表(全体)'!$A$1)</f>
        <v>0</v>
      </c>
      <c r="I56" s="230">
        <f>SUMIFS('調査表(全体)'!BM:BM,'調査表(全体)'!$O:$O,$A58,'調査表(全体)'!$R:$R,$B56,'調査表(全体)'!$BA:$BA,'調査表(全体)'!$A$1,'調査表(全体)'!$BD:$BD,'調査表(全体)'!$A$1)</f>
        <v>0</v>
      </c>
      <c r="J56" s="230">
        <f>SUMIFS('調査表(全体)'!BN:BN,'調査表(全体)'!$O:$O,$A58,'調査表(全体)'!$R:$R,$B56,'調査表(全体)'!$BA:$BA,'調査表(全体)'!$A$1,'調査表(全体)'!$BD:$BD,'調査表(全体)'!$A$1)</f>
        <v>0</v>
      </c>
      <c r="K56" s="230">
        <f>SUMIFS('調査表(全体)'!BO:BO,'調査表(全体)'!$O:$O,$A58,'調査表(全体)'!$R:$R,$B56,'調査表(全体)'!$BA:$BA,'調査表(全体)'!$A$1,'調査表(全体)'!$BD:$BD,'調査表(全体)'!$A$1)</f>
        <v>0</v>
      </c>
      <c r="L56" s="231">
        <f>SUMIFS('調査表(全体)'!BP:BP,'調査表(全体)'!$O:$O,$A58,'調査表(全体)'!$R:$R,$B56,'調査表(全体)'!$BA:$BA,'調査表(全体)'!$A$1,'調査表(全体)'!$BD:$BD,'調査表(全体)'!$A$1)</f>
        <v>0</v>
      </c>
      <c r="M56" s="232">
        <f t="shared" si="19"/>
        <v>0</v>
      </c>
      <c r="N56" s="233">
        <f>SUMIFS('調査表(全体)'!$CL:$CL,'調査表(全体)'!$O:$O,$A58,'調査表(全体)'!$R:$R,$B56,'調査表(全体)'!$BA:$BA,'調査表(全体)'!$A$1,'調査表(全体)'!$BD:$BD,'調査表(全体)'!$A$1,'調査表(全体)'!$P:$P,N$6,'調査表(全体)'!$BE:$BE,10)</f>
        <v>0</v>
      </c>
      <c r="O56" s="230">
        <f>SUMIFS('調査表(全体)'!$CL:$CL,'調査表(全体)'!$O:$O,$A58,'調査表(全体)'!$R:$R,$B56,'調査表(全体)'!$BA:$BA,'調査表(全体)'!$A$1,'調査表(全体)'!$BD:$BD,'調査表(全体)'!$A$1,'調査表(全体)'!$P:$P,O$6,'調査表(全体)'!$BE:$BE,10)</f>
        <v>0</v>
      </c>
      <c r="P56" s="230">
        <f>SUMIFS('調査表(全体)'!$CL:$CL,'調査表(全体)'!$O:$O,$A58,'調査表(全体)'!$R:$R,$B56,'調査表(全体)'!$BA:$BA,'調査表(全体)'!$A$1,'調査表(全体)'!$BD:$BD,'調査表(全体)'!$A$1,'調査表(全体)'!$P:$P,P$6,'調査表(全体)'!$BE:$BE,10)</f>
        <v>0</v>
      </c>
      <c r="Q56" s="230">
        <f>SUMIFS('調査表(全体)'!$CL:$CL,'調査表(全体)'!$O:$O,$A58,'調査表(全体)'!$R:$R,$B56,'調査表(全体)'!$BA:$BA,'調査表(全体)'!$A$1,'調査表(全体)'!$BD:$BD,'調査表(全体)'!$A$1,'調査表(全体)'!$P:$P,Q$6,'調査表(全体)'!$BE:$BE,10)</f>
        <v>0</v>
      </c>
      <c r="R56" s="230">
        <f>SUMIFS('調査表(全体)'!$CL:$CL,'調査表(全体)'!$O:$O,$A58,'調査表(全体)'!$R:$R,$B56,'調査表(全体)'!$BA:$BA,'調査表(全体)'!$A$1,'調査表(全体)'!$BD:$BD,'調査表(全体)'!$A$1,'調査表(全体)'!$P:$P,R$6,'調査表(全体)'!$BE:$BE,10)</f>
        <v>0</v>
      </c>
      <c r="S56" s="230">
        <f>SUMIFS('調査表(全体)'!$CL:$CL,'調査表(全体)'!$O:$O,$A58,'調査表(全体)'!$R:$R,$B56,'調査表(全体)'!$BA:$BA,'調査表(全体)'!$A$1,'調査表(全体)'!$BD:$BD,'調査表(全体)'!$A$1,'調査表(全体)'!$P:$P,S$6,'調査表(全体)'!$BE:$BE,10)</f>
        <v>0</v>
      </c>
      <c r="T56" s="230">
        <f>SUMIFS('調査表(全体)'!$CL:$CL,'調査表(全体)'!$O:$O,$A58,'調査表(全体)'!$R:$R,$B56,'調査表(全体)'!$BA:$BA,'調査表(全体)'!$A$1,'調査表(全体)'!$BD:$BD,'調査表(全体)'!$A$1,'調査表(全体)'!$P:$P,T$6,'調査表(全体)'!$BE:$BE,10)</f>
        <v>0</v>
      </c>
      <c r="U56" s="230">
        <f>SUMIFS('調査表(全体)'!$CL:$CL,'調査表(全体)'!$O:$O,$A58,'調査表(全体)'!$R:$R,$B56,'調査表(全体)'!$BA:$BA,'調査表(全体)'!$A$1,'調査表(全体)'!$BD:$BD,'調査表(全体)'!$A$1,'調査表(全体)'!$P:$P,U$6,'調査表(全体)'!$BE:$BE,10)</f>
        <v>0</v>
      </c>
      <c r="V56" s="230">
        <f>SUMIFS('調査表(全体)'!$CL:$CL,'調査表(全体)'!$O:$O,$A58,'調査表(全体)'!$R:$R,$B56,'調査表(全体)'!$BA:$BA,'調査表(全体)'!$A$1,'調査表(全体)'!$BD:$BD,'調査表(全体)'!$A$1,'調査表(全体)'!$P:$P,V$6,'調査表(全体)'!$BE:$BE,10)</f>
        <v>0</v>
      </c>
      <c r="W56" s="230">
        <f>SUMIFS('調査表(全体)'!$CL:$CL,'調査表(全体)'!$O:$O,$A58,'調査表(全体)'!$R:$R,$B56,'調査表(全体)'!$BA:$BA,'調査表(全体)'!$A$1,'調査表(全体)'!$BD:$BD,'調査表(全体)'!$A$1,'調査表(全体)'!$P:$P,W$6,'調査表(全体)'!$BE:$BE,10)</f>
        <v>0</v>
      </c>
      <c r="X56" s="230">
        <f>SUMIFS('調査表(全体)'!$CL:$CL,'調査表(全体)'!$O:$O,$A58,'調査表(全体)'!$R:$R,$B56,'調査表(全体)'!$BA:$BA,'調査表(全体)'!$A$1,'調査表(全体)'!$BD:$BD,'調査表(全体)'!$A$1,'調査表(全体)'!$P:$P,X$6,'調査表(全体)'!$BE:$BE,10)</f>
        <v>0</v>
      </c>
      <c r="Y56" s="230">
        <f>SUMIFS('調査表(全体)'!$CL:$CL,'調査表(全体)'!$O:$O,$A58,'調査表(全体)'!$R:$R,$B56,'調査表(全体)'!$BA:$BA,'調査表(全体)'!$A$1,'調査表(全体)'!$BD:$BD,'調査表(全体)'!$A$1,'調査表(全体)'!$P:$P,Y$6,'調査表(全体)'!$BE:$BE,10)</f>
        <v>0</v>
      </c>
      <c r="Z56" s="230">
        <f>SUMIFS('調査表(全体)'!$CL:$CL,'調査表(全体)'!$O:$O,$A58,'調査表(全体)'!$R:$R,$B56,'調査表(全体)'!$BA:$BA,'調査表(全体)'!$A$1,'調査表(全体)'!$BD:$BD,'調査表(全体)'!$A$1,'調査表(全体)'!$P:$P,Z$6,'調査表(全体)'!$BE:$BE,10)</f>
        <v>0</v>
      </c>
      <c r="AA56" s="230">
        <f>SUMIFS('調査表(全体)'!$CL:$CL,'調査表(全体)'!$O:$O,$A58,'調査表(全体)'!$R:$R,$B56,'調査表(全体)'!$BA:$BA,'調査表(全体)'!$A$1,'調査表(全体)'!$BD:$BD,'調査表(全体)'!$A$1,'調査表(全体)'!$P:$P,AA$6,'調査表(全体)'!$BE:$BE,10)</f>
        <v>0</v>
      </c>
      <c r="AB56" s="230">
        <f>SUMIFS('調査表(全体)'!$CL:$CL,'調査表(全体)'!$O:$O,$A58,'調査表(全体)'!$R:$R,$B56,'調査表(全体)'!$BA:$BA,'調査表(全体)'!$A$1,'調査表(全体)'!$BD:$BD,'調査表(全体)'!$A$1,'調査表(全体)'!$P:$P,AB$6,'調査表(全体)'!$BE:$BE,10)</f>
        <v>0</v>
      </c>
      <c r="AC56" s="230">
        <f>SUMIFS('調査表(全体)'!$CL:$CL,'調査表(全体)'!$O:$O,$A58,'調査表(全体)'!$R:$R,$B56,'調査表(全体)'!$BA:$BA,'調査表(全体)'!$A$1,'調査表(全体)'!$BD:$BD,'調査表(全体)'!$A$1,'調査表(全体)'!$P:$P,AC$6,'調査表(全体)'!$BE:$BE,10)</f>
        <v>0</v>
      </c>
      <c r="AD56" s="230">
        <f>SUMIFS('調査表(全体)'!$CL:$CL,'調査表(全体)'!$O:$O,$A58,'調査表(全体)'!$R:$R,$B56,'調査表(全体)'!$BA:$BA,'調査表(全体)'!$A$1,'調査表(全体)'!$BD:$BD,'調査表(全体)'!$A$1,'調査表(全体)'!$P:$P,AD$6,'調査表(全体)'!$BE:$BE,10)</f>
        <v>0</v>
      </c>
      <c r="AE56" s="230">
        <f>SUMIFS('調査表(全体)'!$CL:$CL,'調査表(全体)'!$O:$O,$A58,'調査表(全体)'!$R:$R,$B56,'調査表(全体)'!$BA:$BA,'調査表(全体)'!$A$1,'調査表(全体)'!$BD:$BD,'調査表(全体)'!$A$1,'調査表(全体)'!$P:$P,AE$6,'調査表(全体)'!$BE:$BE,10)</f>
        <v>0</v>
      </c>
      <c r="AF56" s="230">
        <f>SUMIFS('調査表(全体)'!$CL:$CL,'調査表(全体)'!$O:$O,$A58,'調査表(全体)'!$R:$R,$B56,'調査表(全体)'!$BA:$BA,'調査表(全体)'!$A$1,'調査表(全体)'!$BD:$BD,'調査表(全体)'!$A$1,'調査表(全体)'!$P:$P,AF$6,'調査表(全体)'!$BE:$BE,10)</f>
        <v>0</v>
      </c>
      <c r="AG56" s="234">
        <f t="shared" si="20"/>
        <v>0</v>
      </c>
      <c r="AH56" s="235">
        <f>SUMIFS('調査表(全体)'!CF:CF,'調査表(全体)'!$O:$O,$A58,'調査表(全体)'!$R:$R,$B56,'調査表(全体)'!$BA:$BA,'調査表(全体)'!$A$1,'調査表(全体)'!$BD:$BD,'調査表(全体)'!$A$1,'調査表(全体)'!$BE:$BE,10)</f>
        <v>0</v>
      </c>
      <c r="AI56" s="230">
        <f>SUMIFS('調査表(全体)'!CG:CG,'調査表(全体)'!$O:$O,$A58,'調査表(全体)'!$R:$R,$B56,'調査表(全体)'!$BA:$BA,'調査表(全体)'!$A$1,'調査表(全体)'!$BD:$BD,'調査表(全体)'!$A$1,'調査表(全体)'!$BE:$BE,10)</f>
        <v>0</v>
      </c>
      <c r="AJ56" s="230">
        <f>SUMIFS('調査表(全体)'!CH:CH,'調査表(全体)'!$O:$O,$A58,'調査表(全体)'!$R:$R,$B56,'調査表(全体)'!$BA:$BA,'調査表(全体)'!$A$1,'調査表(全体)'!$BD:$BD,'調査表(全体)'!$A$1,'調査表(全体)'!$BE:$BE,10)</f>
        <v>0</v>
      </c>
      <c r="AK56" s="230">
        <f>SUMIFS('調査表(全体)'!CI:CI,'調査表(全体)'!$O:$O,$A58,'調査表(全体)'!$R:$R,$B56,'調査表(全体)'!$BA:$BA,'調査表(全体)'!$A$1,'調査表(全体)'!$BD:$BD,'調査表(全体)'!$A$1,'調査表(全体)'!$BE:$BE,10)</f>
        <v>0</v>
      </c>
      <c r="AL56" s="230">
        <f>SUMIFS('調査表(全体)'!CJ:CJ,'調査表(全体)'!$O:$O,$A58,'調査表(全体)'!$R:$R,$B56,'調査表(全体)'!$BA:$BA,'調査表(全体)'!$A$1,'調査表(全体)'!$BD:$BD,'調査表(全体)'!$A$1,'調査表(全体)'!$BE:$BE,10)</f>
        <v>0</v>
      </c>
      <c r="AM56" s="236">
        <f t="shared" si="21"/>
        <v>0</v>
      </c>
    </row>
    <row r="57" spans="1:39" x14ac:dyDescent="0.15">
      <c r="A57" s="1143"/>
      <c r="B57" s="228">
        <v>3</v>
      </c>
      <c r="C57" s="229">
        <f>SUMIFS('調査表(全体)'!BG:BG,'調査表(全体)'!$O:$O,$A58,'調査表(全体)'!$R:$R,$B57,'調査表(全体)'!$BA:$BA,'調査表(全体)'!$A$1,'調査表(全体)'!$BD:$BD,'調査表(全体)'!$A$1)</f>
        <v>0</v>
      </c>
      <c r="D57" s="230">
        <f>SUMIFS('調査表(全体)'!BH:BH,'調査表(全体)'!$O:$O,$A58,'調査表(全体)'!$R:$R,$B57,'調査表(全体)'!$BA:$BA,'調査表(全体)'!$A$1,'調査表(全体)'!$BD:$BD,'調査表(全体)'!$A$1)</f>
        <v>0</v>
      </c>
      <c r="E57" s="230">
        <f>SUMIFS('調査表(全体)'!BI:BI,'調査表(全体)'!$O:$O,$A58,'調査表(全体)'!$R:$R,$B57,'調査表(全体)'!$BA:$BA,'調査表(全体)'!$A$1,'調査表(全体)'!$BD:$BD,'調査表(全体)'!$A$1)</f>
        <v>0</v>
      </c>
      <c r="F57" s="230">
        <f>SUMIFS('調査表(全体)'!BJ:BJ,'調査表(全体)'!$O:$O,$A58,'調査表(全体)'!$R:$R,$B57,'調査表(全体)'!$BA:$BA,'調査表(全体)'!$A$1,'調査表(全体)'!$BD:$BD,'調査表(全体)'!$A$1)</f>
        <v>0</v>
      </c>
      <c r="G57" s="230">
        <f>SUMIFS('調査表(全体)'!BK:BK,'調査表(全体)'!$O:$O,$A58,'調査表(全体)'!$R:$R,$B57,'調査表(全体)'!$BA:$BA,'調査表(全体)'!$A$1,'調査表(全体)'!$BD:$BD,'調査表(全体)'!$A$1)</f>
        <v>0</v>
      </c>
      <c r="H57" s="230">
        <f>SUMIFS('調査表(全体)'!BL:BL,'調査表(全体)'!$O:$O,$A58,'調査表(全体)'!$R:$R,$B57,'調査表(全体)'!$BA:$BA,'調査表(全体)'!$A$1,'調査表(全体)'!$BD:$BD,'調査表(全体)'!$A$1)</f>
        <v>0</v>
      </c>
      <c r="I57" s="230">
        <f>SUMIFS('調査表(全体)'!BM:BM,'調査表(全体)'!$O:$O,$A58,'調査表(全体)'!$R:$R,$B57,'調査表(全体)'!$BA:$BA,'調査表(全体)'!$A$1,'調査表(全体)'!$BD:$BD,'調査表(全体)'!$A$1)</f>
        <v>0</v>
      </c>
      <c r="J57" s="230">
        <f>SUMIFS('調査表(全体)'!BN:BN,'調査表(全体)'!$O:$O,$A58,'調査表(全体)'!$R:$R,$B57,'調査表(全体)'!$BA:$BA,'調査表(全体)'!$A$1,'調査表(全体)'!$BD:$BD,'調査表(全体)'!$A$1)</f>
        <v>0</v>
      </c>
      <c r="K57" s="230">
        <f>SUMIFS('調査表(全体)'!BO:BO,'調査表(全体)'!$O:$O,$A58,'調査表(全体)'!$R:$R,$B57,'調査表(全体)'!$BA:$BA,'調査表(全体)'!$A$1,'調査表(全体)'!$BD:$BD,'調査表(全体)'!$A$1)</f>
        <v>0</v>
      </c>
      <c r="L57" s="231">
        <f>SUMIFS('調査表(全体)'!BP:BP,'調査表(全体)'!$O:$O,$A58,'調査表(全体)'!$R:$R,$B57,'調査表(全体)'!$BA:$BA,'調査表(全体)'!$A$1,'調査表(全体)'!$BD:$BD,'調査表(全体)'!$A$1)</f>
        <v>0</v>
      </c>
      <c r="M57" s="232">
        <f t="shared" si="19"/>
        <v>0</v>
      </c>
      <c r="N57" s="233">
        <f>SUMIFS('調査表(全体)'!$CL:$CL,'調査表(全体)'!$O:$O,$A58,'調査表(全体)'!$R:$R,$B57,'調査表(全体)'!$BA:$BA,'調査表(全体)'!$A$1,'調査表(全体)'!$BD:$BD,'調査表(全体)'!$A$1,'調査表(全体)'!$P:$P,N$6,'調査表(全体)'!$BE:$BE,10)</f>
        <v>0</v>
      </c>
      <c r="O57" s="230">
        <f>SUMIFS('調査表(全体)'!$CL:$CL,'調査表(全体)'!$O:$O,$A58,'調査表(全体)'!$R:$R,$B57,'調査表(全体)'!$BA:$BA,'調査表(全体)'!$A$1,'調査表(全体)'!$BD:$BD,'調査表(全体)'!$A$1,'調査表(全体)'!$P:$P,O$6,'調査表(全体)'!$BE:$BE,10)</f>
        <v>0</v>
      </c>
      <c r="P57" s="230">
        <f>SUMIFS('調査表(全体)'!$CL:$CL,'調査表(全体)'!$O:$O,$A58,'調査表(全体)'!$R:$R,$B57,'調査表(全体)'!$BA:$BA,'調査表(全体)'!$A$1,'調査表(全体)'!$BD:$BD,'調査表(全体)'!$A$1,'調査表(全体)'!$P:$P,P$6,'調査表(全体)'!$BE:$BE,10)</f>
        <v>0</v>
      </c>
      <c r="Q57" s="230">
        <f>SUMIFS('調査表(全体)'!$CL:$CL,'調査表(全体)'!$O:$O,$A58,'調査表(全体)'!$R:$R,$B57,'調査表(全体)'!$BA:$BA,'調査表(全体)'!$A$1,'調査表(全体)'!$BD:$BD,'調査表(全体)'!$A$1,'調査表(全体)'!$P:$P,Q$6,'調査表(全体)'!$BE:$BE,10)</f>
        <v>0</v>
      </c>
      <c r="R57" s="230">
        <f>SUMIFS('調査表(全体)'!$CL:$CL,'調査表(全体)'!$O:$O,$A58,'調査表(全体)'!$R:$R,$B57,'調査表(全体)'!$BA:$BA,'調査表(全体)'!$A$1,'調査表(全体)'!$BD:$BD,'調査表(全体)'!$A$1,'調査表(全体)'!$P:$P,R$6,'調査表(全体)'!$BE:$BE,10)</f>
        <v>0</v>
      </c>
      <c r="S57" s="230">
        <f>SUMIFS('調査表(全体)'!$CL:$CL,'調査表(全体)'!$O:$O,$A58,'調査表(全体)'!$R:$R,$B57,'調査表(全体)'!$BA:$BA,'調査表(全体)'!$A$1,'調査表(全体)'!$BD:$BD,'調査表(全体)'!$A$1,'調査表(全体)'!$P:$P,S$6,'調査表(全体)'!$BE:$BE,10)</f>
        <v>0</v>
      </c>
      <c r="T57" s="230">
        <f>SUMIFS('調査表(全体)'!$CL:$CL,'調査表(全体)'!$O:$O,$A58,'調査表(全体)'!$R:$R,$B57,'調査表(全体)'!$BA:$BA,'調査表(全体)'!$A$1,'調査表(全体)'!$BD:$BD,'調査表(全体)'!$A$1,'調査表(全体)'!$P:$P,T$6,'調査表(全体)'!$BE:$BE,10)</f>
        <v>0</v>
      </c>
      <c r="U57" s="230">
        <f>SUMIFS('調査表(全体)'!$CL:$CL,'調査表(全体)'!$O:$O,$A58,'調査表(全体)'!$R:$R,$B57,'調査表(全体)'!$BA:$BA,'調査表(全体)'!$A$1,'調査表(全体)'!$BD:$BD,'調査表(全体)'!$A$1,'調査表(全体)'!$P:$P,U$6,'調査表(全体)'!$BE:$BE,10)</f>
        <v>0</v>
      </c>
      <c r="V57" s="230">
        <f>SUMIFS('調査表(全体)'!$CL:$CL,'調査表(全体)'!$O:$O,$A58,'調査表(全体)'!$R:$R,$B57,'調査表(全体)'!$BA:$BA,'調査表(全体)'!$A$1,'調査表(全体)'!$BD:$BD,'調査表(全体)'!$A$1,'調査表(全体)'!$P:$P,V$6,'調査表(全体)'!$BE:$BE,10)</f>
        <v>0</v>
      </c>
      <c r="W57" s="230">
        <f>SUMIFS('調査表(全体)'!$CL:$CL,'調査表(全体)'!$O:$O,$A58,'調査表(全体)'!$R:$R,$B57,'調査表(全体)'!$BA:$BA,'調査表(全体)'!$A$1,'調査表(全体)'!$BD:$BD,'調査表(全体)'!$A$1,'調査表(全体)'!$P:$P,W$6,'調査表(全体)'!$BE:$BE,10)</f>
        <v>0</v>
      </c>
      <c r="X57" s="230">
        <f>SUMIFS('調査表(全体)'!$CL:$CL,'調査表(全体)'!$O:$O,$A58,'調査表(全体)'!$R:$R,$B57,'調査表(全体)'!$BA:$BA,'調査表(全体)'!$A$1,'調査表(全体)'!$BD:$BD,'調査表(全体)'!$A$1,'調査表(全体)'!$P:$P,X$6,'調査表(全体)'!$BE:$BE,10)</f>
        <v>0</v>
      </c>
      <c r="Y57" s="230">
        <f>SUMIFS('調査表(全体)'!$CL:$CL,'調査表(全体)'!$O:$O,$A58,'調査表(全体)'!$R:$R,$B57,'調査表(全体)'!$BA:$BA,'調査表(全体)'!$A$1,'調査表(全体)'!$BD:$BD,'調査表(全体)'!$A$1,'調査表(全体)'!$P:$P,Y$6,'調査表(全体)'!$BE:$BE,10)</f>
        <v>0</v>
      </c>
      <c r="Z57" s="230">
        <f>SUMIFS('調査表(全体)'!$CL:$CL,'調査表(全体)'!$O:$O,$A58,'調査表(全体)'!$R:$R,$B57,'調査表(全体)'!$BA:$BA,'調査表(全体)'!$A$1,'調査表(全体)'!$BD:$BD,'調査表(全体)'!$A$1,'調査表(全体)'!$P:$P,Z$6,'調査表(全体)'!$BE:$BE,10)</f>
        <v>0</v>
      </c>
      <c r="AA57" s="230">
        <f>SUMIFS('調査表(全体)'!$CL:$CL,'調査表(全体)'!$O:$O,$A58,'調査表(全体)'!$R:$R,$B57,'調査表(全体)'!$BA:$BA,'調査表(全体)'!$A$1,'調査表(全体)'!$BD:$BD,'調査表(全体)'!$A$1,'調査表(全体)'!$P:$P,AA$6,'調査表(全体)'!$BE:$BE,10)</f>
        <v>0</v>
      </c>
      <c r="AB57" s="230">
        <f>SUMIFS('調査表(全体)'!$CL:$CL,'調査表(全体)'!$O:$O,$A58,'調査表(全体)'!$R:$R,$B57,'調査表(全体)'!$BA:$BA,'調査表(全体)'!$A$1,'調査表(全体)'!$BD:$BD,'調査表(全体)'!$A$1,'調査表(全体)'!$P:$P,AB$6,'調査表(全体)'!$BE:$BE,10)</f>
        <v>0</v>
      </c>
      <c r="AC57" s="230">
        <f>SUMIFS('調査表(全体)'!$CL:$CL,'調査表(全体)'!$O:$O,$A58,'調査表(全体)'!$R:$R,$B57,'調査表(全体)'!$BA:$BA,'調査表(全体)'!$A$1,'調査表(全体)'!$BD:$BD,'調査表(全体)'!$A$1,'調査表(全体)'!$P:$P,AC$6,'調査表(全体)'!$BE:$BE,10)</f>
        <v>0</v>
      </c>
      <c r="AD57" s="230">
        <f>SUMIFS('調査表(全体)'!$CL:$CL,'調査表(全体)'!$O:$O,$A58,'調査表(全体)'!$R:$R,$B57,'調査表(全体)'!$BA:$BA,'調査表(全体)'!$A$1,'調査表(全体)'!$BD:$BD,'調査表(全体)'!$A$1,'調査表(全体)'!$P:$P,AD$6,'調査表(全体)'!$BE:$BE,10)</f>
        <v>0</v>
      </c>
      <c r="AE57" s="230">
        <f>SUMIFS('調査表(全体)'!$CL:$CL,'調査表(全体)'!$O:$O,$A58,'調査表(全体)'!$R:$R,$B57,'調査表(全体)'!$BA:$BA,'調査表(全体)'!$A$1,'調査表(全体)'!$BD:$BD,'調査表(全体)'!$A$1,'調査表(全体)'!$P:$P,AE$6,'調査表(全体)'!$BE:$BE,10)</f>
        <v>0</v>
      </c>
      <c r="AF57" s="230">
        <f>SUMIFS('調査表(全体)'!$CL:$CL,'調査表(全体)'!$O:$O,$A58,'調査表(全体)'!$R:$R,$B57,'調査表(全体)'!$BA:$BA,'調査表(全体)'!$A$1,'調査表(全体)'!$BD:$BD,'調査表(全体)'!$A$1,'調査表(全体)'!$P:$P,AF$6,'調査表(全体)'!$BE:$BE,10)</f>
        <v>0</v>
      </c>
      <c r="AG57" s="234">
        <f t="shared" si="20"/>
        <v>0</v>
      </c>
      <c r="AH57" s="235">
        <f>SUMIFS('調査表(全体)'!CF:CF,'調査表(全体)'!$O:$O,$A58,'調査表(全体)'!$R:$R,$B57,'調査表(全体)'!$BA:$BA,'調査表(全体)'!$A$1,'調査表(全体)'!$BD:$BD,'調査表(全体)'!$A$1,'調査表(全体)'!$BE:$BE,10)</f>
        <v>0</v>
      </c>
      <c r="AI57" s="230">
        <f>SUMIFS('調査表(全体)'!CG:CG,'調査表(全体)'!$O:$O,$A58,'調査表(全体)'!$R:$R,$B57,'調査表(全体)'!$BA:$BA,'調査表(全体)'!$A$1,'調査表(全体)'!$BD:$BD,'調査表(全体)'!$A$1,'調査表(全体)'!$BE:$BE,10)</f>
        <v>0</v>
      </c>
      <c r="AJ57" s="230">
        <f>SUMIFS('調査表(全体)'!CH:CH,'調査表(全体)'!$O:$O,$A58,'調査表(全体)'!$R:$R,$B57,'調査表(全体)'!$BA:$BA,'調査表(全体)'!$A$1,'調査表(全体)'!$BD:$BD,'調査表(全体)'!$A$1,'調査表(全体)'!$BE:$BE,10)</f>
        <v>0</v>
      </c>
      <c r="AK57" s="230">
        <f>SUMIFS('調査表(全体)'!CI:CI,'調査表(全体)'!$O:$O,$A58,'調査表(全体)'!$R:$R,$B57,'調査表(全体)'!$BA:$BA,'調査表(全体)'!$A$1,'調査表(全体)'!$BD:$BD,'調査表(全体)'!$A$1,'調査表(全体)'!$BE:$BE,10)</f>
        <v>0</v>
      </c>
      <c r="AL57" s="230">
        <f>SUMIFS('調査表(全体)'!CJ:CJ,'調査表(全体)'!$O:$O,$A58,'調査表(全体)'!$R:$R,$B57,'調査表(全体)'!$BA:$BA,'調査表(全体)'!$A$1,'調査表(全体)'!$BD:$BD,'調査表(全体)'!$A$1,'調査表(全体)'!$BE:$BE,10)</f>
        <v>0</v>
      </c>
      <c r="AM57" s="236">
        <f t="shared" si="21"/>
        <v>0</v>
      </c>
    </row>
    <row r="58" spans="1:39" x14ac:dyDescent="0.15">
      <c r="A58" s="411">
        <v>13</v>
      </c>
      <c r="B58" s="237" t="s">
        <v>85</v>
      </c>
      <c r="C58" s="238">
        <f t="shared" ref="C58:L58" si="30">SUM(C55:C57)</f>
        <v>0</v>
      </c>
      <c r="D58" s="239">
        <f t="shared" si="30"/>
        <v>0</v>
      </c>
      <c r="E58" s="239">
        <f t="shared" si="30"/>
        <v>0</v>
      </c>
      <c r="F58" s="239">
        <f t="shared" si="30"/>
        <v>0</v>
      </c>
      <c r="G58" s="239">
        <f t="shared" si="30"/>
        <v>0</v>
      </c>
      <c r="H58" s="239">
        <f t="shared" si="30"/>
        <v>0</v>
      </c>
      <c r="I58" s="239">
        <f t="shared" si="30"/>
        <v>0</v>
      </c>
      <c r="J58" s="239">
        <f t="shared" si="30"/>
        <v>0</v>
      </c>
      <c r="K58" s="239">
        <f t="shared" si="30"/>
        <v>0</v>
      </c>
      <c r="L58" s="240">
        <f t="shared" si="30"/>
        <v>0</v>
      </c>
      <c r="M58" s="232">
        <f t="shared" si="19"/>
        <v>0</v>
      </c>
      <c r="N58" s="241">
        <f t="shared" ref="N58:AF58" si="31">SUM(N55:N57)</f>
        <v>0</v>
      </c>
      <c r="O58" s="239">
        <f t="shared" si="31"/>
        <v>0</v>
      </c>
      <c r="P58" s="239">
        <f t="shared" si="31"/>
        <v>0</v>
      </c>
      <c r="Q58" s="239">
        <f t="shared" si="31"/>
        <v>0</v>
      </c>
      <c r="R58" s="239">
        <f t="shared" si="31"/>
        <v>0</v>
      </c>
      <c r="S58" s="239">
        <f t="shared" si="31"/>
        <v>0</v>
      </c>
      <c r="T58" s="239">
        <f t="shared" si="31"/>
        <v>0</v>
      </c>
      <c r="U58" s="239">
        <f t="shared" si="31"/>
        <v>0</v>
      </c>
      <c r="V58" s="239">
        <f t="shared" si="31"/>
        <v>0</v>
      </c>
      <c r="W58" s="239">
        <f t="shared" si="31"/>
        <v>0</v>
      </c>
      <c r="X58" s="239">
        <f t="shared" si="31"/>
        <v>0</v>
      </c>
      <c r="Y58" s="239">
        <f t="shared" si="31"/>
        <v>0</v>
      </c>
      <c r="Z58" s="239">
        <f t="shared" si="31"/>
        <v>0</v>
      </c>
      <c r="AA58" s="239">
        <f t="shared" si="31"/>
        <v>0</v>
      </c>
      <c r="AB58" s="239">
        <f t="shared" si="31"/>
        <v>0</v>
      </c>
      <c r="AC58" s="239">
        <f t="shared" si="31"/>
        <v>0</v>
      </c>
      <c r="AD58" s="239">
        <f t="shared" si="31"/>
        <v>0</v>
      </c>
      <c r="AE58" s="239">
        <f t="shared" si="31"/>
        <v>0</v>
      </c>
      <c r="AF58" s="239">
        <f t="shared" si="31"/>
        <v>0</v>
      </c>
      <c r="AG58" s="242">
        <f t="shared" si="20"/>
        <v>0</v>
      </c>
      <c r="AH58" s="243">
        <f>SUM(AH55:AH57)</f>
        <v>0</v>
      </c>
      <c r="AI58" s="239">
        <f>SUM(AI55:AI57)</f>
        <v>0</v>
      </c>
      <c r="AJ58" s="239">
        <f>SUM(AJ55:AJ57)</f>
        <v>0</v>
      </c>
      <c r="AK58" s="239">
        <f>SUM(AK55:AK57)</f>
        <v>0</v>
      </c>
      <c r="AL58" s="239">
        <f>SUM(AL55:AL57)</f>
        <v>0</v>
      </c>
      <c r="AM58" s="244">
        <f t="shared" si="21"/>
        <v>0</v>
      </c>
    </row>
    <row r="59" spans="1:39" x14ac:dyDescent="0.15">
      <c r="A59" s="1142">
        <f>LOOKUP(A62,会計区分コード!$B:$B,会計区分コード!$C:$C)</f>
        <v>0</v>
      </c>
      <c r="B59" s="219">
        <v>1</v>
      </c>
      <c r="C59" s="220">
        <f>SUMIFS('調査表(全体)'!BG:BG,'調査表(全体)'!$O:$O,$A62,'調査表(全体)'!$R:$R,$B59,'調査表(全体)'!$BA:$BA,'調査表(全体)'!$A$1,'調査表(全体)'!$BD:$BD,'調査表(全体)'!$A$1)</f>
        <v>0</v>
      </c>
      <c r="D59" s="221">
        <f>SUMIFS('調査表(全体)'!BH:BH,'調査表(全体)'!$O:$O,$A62,'調査表(全体)'!$R:$R,$B59,'調査表(全体)'!$BA:$BA,'調査表(全体)'!$A$1,'調査表(全体)'!$BD:$BD,'調査表(全体)'!$A$1)</f>
        <v>0</v>
      </c>
      <c r="E59" s="221">
        <f>SUMIFS('調査表(全体)'!BI:BI,'調査表(全体)'!$O:$O,$A62,'調査表(全体)'!$R:$R,$B59,'調査表(全体)'!$BA:$BA,'調査表(全体)'!$A$1,'調査表(全体)'!$BD:$BD,'調査表(全体)'!$A$1)</f>
        <v>0</v>
      </c>
      <c r="F59" s="221">
        <f>SUMIFS('調査表(全体)'!BJ:BJ,'調査表(全体)'!$O:$O,$A62,'調査表(全体)'!$R:$R,$B59,'調査表(全体)'!$BA:$BA,'調査表(全体)'!$A$1,'調査表(全体)'!$BD:$BD,'調査表(全体)'!$A$1)</f>
        <v>0</v>
      </c>
      <c r="G59" s="221">
        <f>SUMIFS('調査表(全体)'!BK:BK,'調査表(全体)'!$O:$O,$A62,'調査表(全体)'!$R:$R,$B59,'調査表(全体)'!$BA:$BA,'調査表(全体)'!$A$1,'調査表(全体)'!$BD:$BD,'調査表(全体)'!$A$1)</f>
        <v>0</v>
      </c>
      <c r="H59" s="221">
        <f>SUMIFS('調査表(全体)'!BL:BL,'調査表(全体)'!$O:$O,$A62,'調査表(全体)'!$R:$R,$B59,'調査表(全体)'!$BA:$BA,'調査表(全体)'!$A$1,'調査表(全体)'!$BD:$BD,'調査表(全体)'!$A$1)</f>
        <v>0</v>
      </c>
      <c r="I59" s="221">
        <f>SUMIFS('調査表(全体)'!BM:BM,'調査表(全体)'!$O:$O,$A62,'調査表(全体)'!$R:$R,$B59,'調査表(全体)'!$BA:$BA,'調査表(全体)'!$A$1,'調査表(全体)'!$BD:$BD,'調査表(全体)'!$A$1)</f>
        <v>0</v>
      </c>
      <c r="J59" s="221">
        <f>SUMIFS('調査表(全体)'!BN:BN,'調査表(全体)'!$O:$O,$A62,'調査表(全体)'!$R:$R,$B59,'調査表(全体)'!$BA:$BA,'調査表(全体)'!$A$1,'調査表(全体)'!$BD:$BD,'調査表(全体)'!$A$1)</f>
        <v>0</v>
      </c>
      <c r="K59" s="221">
        <f>SUMIFS('調査表(全体)'!BO:BO,'調査表(全体)'!$O:$O,$A62,'調査表(全体)'!$R:$R,$B59,'調査表(全体)'!$BA:$BA,'調査表(全体)'!$A$1,'調査表(全体)'!$BD:$BD,'調査表(全体)'!$A$1)</f>
        <v>0</v>
      </c>
      <c r="L59" s="222">
        <f>SUMIFS('調査表(全体)'!BP:BP,'調査表(全体)'!$O:$O,$A62,'調査表(全体)'!$R:$R,$B59,'調査表(全体)'!$BA:$BA,'調査表(全体)'!$A$1,'調査表(全体)'!$BD:$BD,'調査表(全体)'!$A$1)</f>
        <v>0</v>
      </c>
      <c r="M59" s="223">
        <f t="shared" si="19"/>
        <v>0</v>
      </c>
      <c r="N59" s="224">
        <f>SUMIFS('調査表(全体)'!$CL:$CL,'調査表(全体)'!$O:$O,$A62,'調査表(全体)'!$R:$R,$B59,'調査表(全体)'!$BA:$BA,'調査表(全体)'!$A$1,'調査表(全体)'!$BD:$BD,'調査表(全体)'!$A$1,'調査表(全体)'!$P:$P,N$6,'調査表(全体)'!BE:BE,10)</f>
        <v>0</v>
      </c>
      <c r="O59" s="221">
        <f>SUMIFS('調査表(全体)'!$CL:$CL,'調査表(全体)'!$O:$O,$A62,'調査表(全体)'!$R:$R,$B59,'調査表(全体)'!$BA:$BA,'調査表(全体)'!$A$1,'調査表(全体)'!$BD:$BD,'調査表(全体)'!$A$1,'調査表(全体)'!$P:$P,O$6,'調査表(全体)'!$BE:$BE,10)</f>
        <v>0</v>
      </c>
      <c r="P59" s="221">
        <f>SUMIFS('調査表(全体)'!$CL:$CL,'調査表(全体)'!$O:$O,$A62,'調査表(全体)'!$R:$R,$B59,'調査表(全体)'!$BA:$BA,'調査表(全体)'!$A$1,'調査表(全体)'!$BD:$BD,'調査表(全体)'!$A$1,'調査表(全体)'!$P:$P,P$6,'調査表(全体)'!$BE:$BE,10)</f>
        <v>0</v>
      </c>
      <c r="Q59" s="221">
        <f>SUMIFS('調査表(全体)'!$CL:$CL,'調査表(全体)'!$O:$O,$A62,'調査表(全体)'!$R:$R,$B59,'調査表(全体)'!$BA:$BA,'調査表(全体)'!$A$1,'調査表(全体)'!$BD:$BD,'調査表(全体)'!$A$1,'調査表(全体)'!$P:$P,Q$6,'調査表(全体)'!$BE:$BE,10)</f>
        <v>0</v>
      </c>
      <c r="R59" s="221">
        <f>SUMIFS('調査表(全体)'!$CL:$CL,'調査表(全体)'!$O:$O,$A62,'調査表(全体)'!$R:$R,$B59,'調査表(全体)'!$BA:$BA,'調査表(全体)'!$A$1,'調査表(全体)'!$BD:$BD,'調査表(全体)'!$A$1,'調査表(全体)'!$P:$P,R$6,'調査表(全体)'!$BE:$BE,10)</f>
        <v>0</v>
      </c>
      <c r="S59" s="221">
        <f>SUMIFS('調査表(全体)'!$CL:$CL,'調査表(全体)'!$O:$O,$A62,'調査表(全体)'!$R:$R,$B59,'調査表(全体)'!$BA:$BA,'調査表(全体)'!$A$1,'調査表(全体)'!$BD:$BD,'調査表(全体)'!$A$1,'調査表(全体)'!$P:$P,S$6,'調査表(全体)'!$BE:$BE,10)</f>
        <v>0</v>
      </c>
      <c r="T59" s="221">
        <f>SUMIFS('調査表(全体)'!$CL:$CL,'調査表(全体)'!$O:$O,$A62,'調査表(全体)'!$R:$R,$B59,'調査表(全体)'!$BA:$BA,'調査表(全体)'!$A$1,'調査表(全体)'!$BD:$BD,'調査表(全体)'!$A$1,'調査表(全体)'!$P:$P,T$6,'調査表(全体)'!$BE:$BE,10)</f>
        <v>0</v>
      </c>
      <c r="U59" s="221">
        <f>SUMIFS('調査表(全体)'!$CL:$CL,'調査表(全体)'!$O:$O,$A62,'調査表(全体)'!$R:$R,$B59,'調査表(全体)'!$BA:$BA,'調査表(全体)'!$A$1,'調査表(全体)'!$BD:$BD,'調査表(全体)'!$A$1,'調査表(全体)'!$P:$P,U$6,'調査表(全体)'!$BE:$BE,10)</f>
        <v>0</v>
      </c>
      <c r="V59" s="221">
        <f>SUMIFS('調査表(全体)'!$CL:$CL,'調査表(全体)'!$O:$O,$A62,'調査表(全体)'!$R:$R,$B59,'調査表(全体)'!$BA:$BA,'調査表(全体)'!$A$1,'調査表(全体)'!$BD:$BD,'調査表(全体)'!$A$1,'調査表(全体)'!$P:$P,V$6,'調査表(全体)'!$BE:$BE,10)</f>
        <v>0</v>
      </c>
      <c r="W59" s="221">
        <f>SUMIFS('調査表(全体)'!$CL:$CL,'調査表(全体)'!$O:$O,$A62,'調査表(全体)'!$R:$R,$B59,'調査表(全体)'!$BA:$BA,'調査表(全体)'!$A$1,'調査表(全体)'!$BD:$BD,'調査表(全体)'!$A$1,'調査表(全体)'!$P:$P,W$6,'調査表(全体)'!$BE:$BE,10)</f>
        <v>0</v>
      </c>
      <c r="X59" s="221">
        <f>SUMIFS('調査表(全体)'!$CL:$CL,'調査表(全体)'!$O:$O,$A62,'調査表(全体)'!$R:$R,$B59,'調査表(全体)'!$BA:$BA,'調査表(全体)'!$A$1,'調査表(全体)'!$BD:$BD,'調査表(全体)'!$A$1,'調査表(全体)'!$P:$P,X$6,'調査表(全体)'!$BE:$BE,10)</f>
        <v>0</v>
      </c>
      <c r="Y59" s="221">
        <f>SUMIFS('調査表(全体)'!$CL:$CL,'調査表(全体)'!$O:$O,$A62,'調査表(全体)'!$R:$R,$B59,'調査表(全体)'!$BA:$BA,'調査表(全体)'!$A$1,'調査表(全体)'!$BD:$BD,'調査表(全体)'!$A$1,'調査表(全体)'!$P:$P,Y$6,'調査表(全体)'!$BE:$BE,10)</f>
        <v>0</v>
      </c>
      <c r="Z59" s="221">
        <f>SUMIFS('調査表(全体)'!$CL:$CL,'調査表(全体)'!$O:$O,$A62,'調査表(全体)'!$R:$R,$B59,'調査表(全体)'!$BA:$BA,'調査表(全体)'!$A$1,'調査表(全体)'!$BD:$BD,'調査表(全体)'!$A$1,'調査表(全体)'!$P:$P,Z$6,'調査表(全体)'!$BE:$BE,10)</f>
        <v>0</v>
      </c>
      <c r="AA59" s="221">
        <f>SUMIFS('調査表(全体)'!$CL:$CL,'調査表(全体)'!$O:$O,$A62,'調査表(全体)'!$R:$R,$B59,'調査表(全体)'!$BA:$BA,'調査表(全体)'!$A$1,'調査表(全体)'!$BD:$BD,'調査表(全体)'!$A$1,'調査表(全体)'!$P:$P,AA$6,'調査表(全体)'!$BE:$BE,10)</f>
        <v>0</v>
      </c>
      <c r="AB59" s="221">
        <f>SUMIFS('調査表(全体)'!$CL:$CL,'調査表(全体)'!$O:$O,$A62,'調査表(全体)'!$R:$R,$B59,'調査表(全体)'!$BA:$BA,'調査表(全体)'!$A$1,'調査表(全体)'!$BD:$BD,'調査表(全体)'!$A$1,'調査表(全体)'!$P:$P,AB$6,'調査表(全体)'!$BE:$BE,10)</f>
        <v>0</v>
      </c>
      <c r="AC59" s="221">
        <f>SUMIFS('調査表(全体)'!$CL:$CL,'調査表(全体)'!$O:$O,$A62,'調査表(全体)'!$R:$R,$B59,'調査表(全体)'!$BA:$BA,'調査表(全体)'!$A$1,'調査表(全体)'!$BD:$BD,'調査表(全体)'!$A$1,'調査表(全体)'!$P:$P,AC$6,'調査表(全体)'!$BE:$BE,10)</f>
        <v>0</v>
      </c>
      <c r="AD59" s="221">
        <f>SUMIFS('調査表(全体)'!$CL:$CL,'調査表(全体)'!$O:$O,$A62,'調査表(全体)'!$R:$R,$B59,'調査表(全体)'!$BA:$BA,'調査表(全体)'!$A$1,'調査表(全体)'!$BD:$BD,'調査表(全体)'!$A$1,'調査表(全体)'!$P:$P,AD$6,'調査表(全体)'!$BE:$BE,10)</f>
        <v>0</v>
      </c>
      <c r="AE59" s="221">
        <f>SUMIFS('調査表(全体)'!$CL:$CL,'調査表(全体)'!$O:$O,$A62,'調査表(全体)'!$R:$R,$B59,'調査表(全体)'!$BA:$BA,'調査表(全体)'!$A$1,'調査表(全体)'!$BD:$BD,'調査表(全体)'!$A$1,'調査表(全体)'!$P:$P,AE$6,'調査表(全体)'!$BE:$BE,10)</f>
        <v>0</v>
      </c>
      <c r="AF59" s="221">
        <f>SUMIFS('調査表(全体)'!$CL:$CL,'調査表(全体)'!$O:$O,$A62,'調査表(全体)'!$R:$R,$B59,'調査表(全体)'!$BA:$BA,'調査表(全体)'!$A$1,'調査表(全体)'!$BD:$BD,'調査表(全体)'!$A$1,'調査表(全体)'!$P:$P,AF$6,'調査表(全体)'!$BE:$BE,10)</f>
        <v>0</v>
      </c>
      <c r="AG59" s="225">
        <f t="shared" si="20"/>
        <v>0</v>
      </c>
      <c r="AH59" s="226">
        <f>SUMIFS('調査表(全体)'!CF:CF,'調査表(全体)'!$O:$O,$A62,'調査表(全体)'!$R:$R,$B59,'調査表(全体)'!$BA:$BA,'調査表(全体)'!$A$1,'調査表(全体)'!$BD:$BD,'調査表(全体)'!$A$1,'調査表(全体)'!$BE:$BE,10)</f>
        <v>0</v>
      </c>
      <c r="AI59" s="221">
        <f>SUMIFS('調査表(全体)'!CG:CG,'調査表(全体)'!$O:$O,$A62,'調査表(全体)'!$R:$R,$B59,'調査表(全体)'!$BA:$BA,'調査表(全体)'!$A$1,'調査表(全体)'!$BD:$BD,'調査表(全体)'!$A$1,'調査表(全体)'!$BE:$BE,10)</f>
        <v>0</v>
      </c>
      <c r="AJ59" s="221">
        <f>SUMIFS('調査表(全体)'!CH:CH,'調査表(全体)'!$O:$O,$A62,'調査表(全体)'!$R:$R,$B59,'調査表(全体)'!$BA:$BA,'調査表(全体)'!$A$1,'調査表(全体)'!$BD:$BD,'調査表(全体)'!$A$1,'調査表(全体)'!$BE:$BE,10)</f>
        <v>0</v>
      </c>
      <c r="AK59" s="221">
        <f>SUMIFS('調査表(全体)'!CI:CI,'調査表(全体)'!$O:$O,$A62,'調査表(全体)'!$R:$R,$B59,'調査表(全体)'!$BA:$BA,'調査表(全体)'!$A$1,'調査表(全体)'!$BD:$BD,'調査表(全体)'!$A$1,'調査表(全体)'!$BE:$BE,10)</f>
        <v>0</v>
      </c>
      <c r="AL59" s="221">
        <f>SUMIFS('調査表(全体)'!CJ:CJ,'調査表(全体)'!$O:$O,$A62,'調査表(全体)'!$R:$R,$B59,'調査表(全体)'!$BA:$BA,'調査表(全体)'!$A$1,'調査表(全体)'!$BD:$BD,'調査表(全体)'!$A$1,'調査表(全体)'!$BE:$BE,10)</f>
        <v>0</v>
      </c>
      <c r="AM59" s="227">
        <f t="shared" si="21"/>
        <v>0</v>
      </c>
    </row>
    <row r="60" spans="1:39" x14ac:dyDescent="0.15">
      <c r="A60" s="1143"/>
      <c r="B60" s="228">
        <v>2</v>
      </c>
      <c r="C60" s="229">
        <f>SUMIFS('調査表(全体)'!BG:BG,'調査表(全体)'!$O:$O,$A62,'調査表(全体)'!$R:$R,$B60,'調査表(全体)'!$BA:$BA,'調査表(全体)'!$A$1,'調査表(全体)'!$BD:$BD,'調査表(全体)'!$A$1)</f>
        <v>0</v>
      </c>
      <c r="D60" s="230">
        <f>SUMIFS('調査表(全体)'!BH:BH,'調査表(全体)'!$O:$O,$A62,'調査表(全体)'!$R:$R,$B60,'調査表(全体)'!$BA:$BA,'調査表(全体)'!$A$1,'調査表(全体)'!$BD:$BD,'調査表(全体)'!$A$1)</f>
        <v>0</v>
      </c>
      <c r="E60" s="230">
        <f>SUMIFS('調査表(全体)'!BI:BI,'調査表(全体)'!$O:$O,$A62,'調査表(全体)'!$R:$R,$B60,'調査表(全体)'!$BA:$BA,'調査表(全体)'!$A$1,'調査表(全体)'!$BD:$BD,'調査表(全体)'!$A$1)</f>
        <v>0</v>
      </c>
      <c r="F60" s="230">
        <f>SUMIFS('調査表(全体)'!BJ:BJ,'調査表(全体)'!$O:$O,$A62,'調査表(全体)'!$R:$R,$B60,'調査表(全体)'!$BA:$BA,'調査表(全体)'!$A$1,'調査表(全体)'!$BD:$BD,'調査表(全体)'!$A$1)</f>
        <v>0</v>
      </c>
      <c r="G60" s="230">
        <f>SUMIFS('調査表(全体)'!BK:BK,'調査表(全体)'!$O:$O,$A62,'調査表(全体)'!$R:$R,$B60,'調査表(全体)'!$BA:$BA,'調査表(全体)'!$A$1,'調査表(全体)'!$BD:$BD,'調査表(全体)'!$A$1)</f>
        <v>0</v>
      </c>
      <c r="H60" s="230">
        <f>SUMIFS('調査表(全体)'!BL:BL,'調査表(全体)'!$O:$O,$A62,'調査表(全体)'!$R:$R,$B60,'調査表(全体)'!$BA:$BA,'調査表(全体)'!$A$1,'調査表(全体)'!$BD:$BD,'調査表(全体)'!$A$1)</f>
        <v>0</v>
      </c>
      <c r="I60" s="230">
        <f>SUMIFS('調査表(全体)'!BM:BM,'調査表(全体)'!$O:$O,$A62,'調査表(全体)'!$R:$R,$B60,'調査表(全体)'!$BA:$BA,'調査表(全体)'!$A$1,'調査表(全体)'!$BD:$BD,'調査表(全体)'!$A$1)</f>
        <v>0</v>
      </c>
      <c r="J60" s="230">
        <f>SUMIFS('調査表(全体)'!BN:BN,'調査表(全体)'!$O:$O,$A62,'調査表(全体)'!$R:$R,$B60,'調査表(全体)'!$BA:$BA,'調査表(全体)'!$A$1,'調査表(全体)'!$BD:$BD,'調査表(全体)'!$A$1)</f>
        <v>0</v>
      </c>
      <c r="K60" s="230">
        <f>SUMIFS('調査表(全体)'!BO:BO,'調査表(全体)'!$O:$O,$A62,'調査表(全体)'!$R:$R,$B60,'調査表(全体)'!$BA:$BA,'調査表(全体)'!$A$1,'調査表(全体)'!$BD:$BD,'調査表(全体)'!$A$1)</f>
        <v>0</v>
      </c>
      <c r="L60" s="231">
        <f>SUMIFS('調査表(全体)'!BP:BP,'調査表(全体)'!$O:$O,$A62,'調査表(全体)'!$R:$R,$B60,'調査表(全体)'!$BA:$BA,'調査表(全体)'!$A$1,'調査表(全体)'!$BD:$BD,'調査表(全体)'!$A$1)</f>
        <v>0</v>
      </c>
      <c r="M60" s="232">
        <f t="shared" si="19"/>
        <v>0</v>
      </c>
      <c r="N60" s="233">
        <f>SUMIFS('調査表(全体)'!$CL:$CL,'調査表(全体)'!$O:$O,$A62,'調査表(全体)'!$R:$R,$B60,'調査表(全体)'!$BA:$BA,'調査表(全体)'!$A$1,'調査表(全体)'!$BD:$BD,'調査表(全体)'!$A$1,'調査表(全体)'!$P:$P,N$6,'調査表(全体)'!$BE:$BE,10)</f>
        <v>0</v>
      </c>
      <c r="O60" s="230">
        <f>SUMIFS('調査表(全体)'!$CL:$CL,'調査表(全体)'!$O:$O,$A62,'調査表(全体)'!$R:$R,$B60,'調査表(全体)'!$BA:$BA,'調査表(全体)'!$A$1,'調査表(全体)'!$BD:$BD,'調査表(全体)'!$A$1,'調査表(全体)'!$P:$P,O$6,'調査表(全体)'!$BE:$BE,10)</f>
        <v>0</v>
      </c>
      <c r="P60" s="230">
        <f>SUMIFS('調査表(全体)'!$CL:$CL,'調査表(全体)'!$O:$O,$A62,'調査表(全体)'!$R:$R,$B60,'調査表(全体)'!$BA:$BA,'調査表(全体)'!$A$1,'調査表(全体)'!$BD:$BD,'調査表(全体)'!$A$1,'調査表(全体)'!$P:$P,P$6,'調査表(全体)'!$BE:$BE,10)</f>
        <v>0</v>
      </c>
      <c r="Q60" s="230">
        <f>SUMIFS('調査表(全体)'!$CL:$CL,'調査表(全体)'!$O:$O,$A62,'調査表(全体)'!$R:$R,$B60,'調査表(全体)'!$BA:$BA,'調査表(全体)'!$A$1,'調査表(全体)'!$BD:$BD,'調査表(全体)'!$A$1,'調査表(全体)'!$P:$P,Q$6,'調査表(全体)'!$BE:$BE,10)</f>
        <v>0</v>
      </c>
      <c r="R60" s="230">
        <f>SUMIFS('調査表(全体)'!$CL:$CL,'調査表(全体)'!$O:$O,$A62,'調査表(全体)'!$R:$R,$B60,'調査表(全体)'!$BA:$BA,'調査表(全体)'!$A$1,'調査表(全体)'!$BD:$BD,'調査表(全体)'!$A$1,'調査表(全体)'!$P:$P,R$6,'調査表(全体)'!$BE:$BE,10)</f>
        <v>0</v>
      </c>
      <c r="S60" s="230">
        <f>SUMIFS('調査表(全体)'!$CL:$CL,'調査表(全体)'!$O:$O,$A62,'調査表(全体)'!$R:$R,$B60,'調査表(全体)'!$BA:$BA,'調査表(全体)'!$A$1,'調査表(全体)'!$BD:$BD,'調査表(全体)'!$A$1,'調査表(全体)'!$P:$P,S$6,'調査表(全体)'!$BE:$BE,10)</f>
        <v>0</v>
      </c>
      <c r="T60" s="230">
        <f>SUMIFS('調査表(全体)'!$CL:$CL,'調査表(全体)'!$O:$O,$A62,'調査表(全体)'!$R:$R,$B60,'調査表(全体)'!$BA:$BA,'調査表(全体)'!$A$1,'調査表(全体)'!$BD:$BD,'調査表(全体)'!$A$1,'調査表(全体)'!$P:$P,T$6,'調査表(全体)'!$BE:$BE,10)</f>
        <v>0</v>
      </c>
      <c r="U60" s="230">
        <f>SUMIFS('調査表(全体)'!$CL:$CL,'調査表(全体)'!$O:$O,$A62,'調査表(全体)'!$R:$R,$B60,'調査表(全体)'!$BA:$BA,'調査表(全体)'!$A$1,'調査表(全体)'!$BD:$BD,'調査表(全体)'!$A$1,'調査表(全体)'!$P:$P,U$6,'調査表(全体)'!$BE:$BE,10)</f>
        <v>0</v>
      </c>
      <c r="V60" s="230">
        <f>SUMIFS('調査表(全体)'!$CL:$CL,'調査表(全体)'!$O:$O,$A62,'調査表(全体)'!$R:$R,$B60,'調査表(全体)'!$BA:$BA,'調査表(全体)'!$A$1,'調査表(全体)'!$BD:$BD,'調査表(全体)'!$A$1,'調査表(全体)'!$P:$P,V$6,'調査表(全体)'!$BE:$BE,10)</f>
        <v>0</v>
      </c>
      <c r="W60" s="230">
        <f>SUMIFS('調査表(全体)'!$CL:$CL,'調査表(全体)'!$O:$O,$A62,'調査表(全体)'!$R:$R,$B60,'調査表(全体)'!$BA:$BA,'調査表(全体)'!$A$1,'調査表(全体)'!$BD:$BD,'調査表(全体)'!$A$1,'調査表(全体)'!$P:$P,W$6,'調査表(全体)'!$BE:$BE,10)</f>
        <v>0</v>
      </c>
      <c r="X60" s="230">
        <f>SUMIFS('調査表(全体)'!$CL:$CL,'調査表(全体)'!$O:$O,$A62,'調査表(全体)'!$R:$R,$B60,'調査表(全体)'!$BA:$BA,'調査表(全体)'!$A$1,'調査表(全体)'!$BD:$BD,'調査表(全体)'!$A$1,'調査表(全体)'!$P:$P,X$6,'調査表(全体)'!$BE:$BE,10)</f>
        <v>0</v>
      </c>
      <c r="Y60" s="230">
        <f>SUMIFS('調査表(全体)'!$CL:$CL,'調査表(全体)'!$O:$O,$A62,'調査表(全体)'!$R:$R,$B60,'調査表(全体)'!$BA:$BA,'調査表(全体)'!$A$1,'調査表(全体)'!$BD:$BD,'調査表(全体)'!$A$1,'調査表(全体)'!$P:$P,Y$6,'調査表(全体)'!$BE:$BE,10)</f>
        <v>0</v>
      </c>
      <c r="Z60" s="230">
        <f>SUMIFS('調査表(全体)'!$CL:$CL,'調査表(全体)'!$O:$O,$A62,'調査表(全体)'!$R:$R,$B60,'調査表(全体)'!$BA:$BA,'調査表(全体)'!$A$1,'調査表(全体)'!$BD:$BD,'調査表(全体)'!$A$1,'調査表(全体)'!$P:$P,Z$6,'調査表(全体)'!$BE:$BE,10)</f>
        <v>0</v>
      </c>
      <c r="AA60" s="230">
        <f>SUMIFS('調査表(全体)'!$CL:$CL,'調査表(全体)'!$O:$O,$A62,'調査表(全体)'!$R:$R,$B60,'調査表(全体)'!$BA:$BA,'調査表(全体)'!$A$1,'調査表(全体)'!$BD:$BD,'調査表(全体)'!$A$1,'調査表(全体)'!$P:$P,AA$6,'調査表(全体)'!$BE:$BE,10)</f>
        <v>0</v>
      </c>
      <c r="AB60" s="230">
        <f>SUMIFS('調査表(全体)'!$CL:$CL,'調査表(全体)'!$O:$O,$A62,'調査表(全体)'!$R:$R,$B60,'調査表(全体)'!$BA:$BA,'調査表(全体)'!$A$1,'調査表(全体)'!$BD:$BD,'調査表(全体)'!$A$1,'調査表(全体)'!$P:$P,AB$6,'調査表(全体)'!$BE:$BE,10)</f>
        <v>0</v>
      </c>
      <c r="AC60" s="230">
        <f>SUMIFS('調査表(全体)'!$CL:$CL,'調査表(全体)'!$O:$O,$A62,'調査表(全体)'!$R:$R,$B60,'調査表(全体)'!$BA:$BA,'調査表(全体)'!$A$1,'調査表(全体)'!$BD:$BD,'調査表(全体)'!$A$1,'調査表(全体)'!$P:$P,AC$6,'調査表(全体)'!$BE:$BE,10)</f>
        <v>0</v>
      </c>
      <c r="AD60" s="230">
        <f>SUMIFS('調査表(全体)'!$CL:$CL,'調査表(全体)'!$O:$O,$A62,'調査表(全体)'!$R:$R,$B60,'調査表(全体)'!$BA:$BA,'調査表(全体)'!$A$1,'調査表(全体)'!$BD:$BD,'調査表(全体)'!$A$1,'調査表(全体)'!$P:$P,AD$6,'調査表(全体)'!$BE:$BE,10)</f>
        <v>0</v>
      </c>
      <c r="AE60" s="230">
        <f>SUMIFS('調査表(全体)'!$CL:$CL,'調査表(全体)'!$O:$O,$A62,'調査表(全体)'!$R:$R,$B60,'調査表(全体)'!$BA:$BA,'調査表(全体)'!$A$1,'調査表(全体)'!$BD:$BD,'調査表(全体)'!$A$1,'調査表(全体)'!$P:$P,AE$6,'調査表(全体)'!$BE:$BE,10)</f>
        <v>0</v>
      </c>
      <c r="AF60" s="230">
        <f>SUMIFS('調査表(全体)'!$CL:$CL,'調査表(全体)'!$O:$O,$A62,'調査表(全体)'!$R:$R,$B60,'調査表(全体)'!$BA:$BA,'調査表(全体)'!$A$1,'調査表(全体)'!$BD:$BD,'調査表(全体)'!$A$1,'調査表(全体)'!$P:$P,AF$6,'調査表(全体)'!$BE:$BE,10)</f>
        <v>0</v>
      </c>
      <c r="AG60" s="234">
        <f t="shared" si="20"/>
        <v>0</v>
      </c>
      <c r="AH60" s="235">
        <f>SUMIFS('調査表(全体)'!CF:CF,'調査表(全体)'!$O:$O,$A62,'調査表(全体)'!$R:$R,$B60,'調査表(全体)'!$BA:$BA,'調査表(全体)'!$A$1,'調査表(全体)'!$BD:$BD,'調査表(全体)'!$A$1,'調査表(全体)'!$BE:$BE,10)</f>
        <v>0</v>
      </c>
      <c r="AI60" s="230">
        <f>SUMIFS('調査表(全体)'!CG:CG,'調査表(全体)'!$O:$O,$A62,'調査表(全体)'!$R:$R,$B60,'調査表(全体)'!$BA:$BA,'調査表(全体)'!$A$1,'調査表(全体)'!$BD:$BD,'調査表(全体)'!$A$1,'調査表(全体)'!$BE:$BE,10)</f>
        <v>0</v>
      </c>
      <c r="AJ60" s="230">
        <f>SUMIFS('調査表(全体)'!CH:CH,'調査表(全体)'!$O:$O,$A62,'調査表(全体)'!$R:$R,$B60,'調査表(全体)'!$BA:$BA,'調査表(全体)'!$A$1,'調査表(全体)'!$BD:$BD,'調査表(全体)'!$A$1,'調査表(全体)'!$BE:$BE,10)</f>
        <v>0</v>
      </c>
      <c r="AK60" s="230">
        <f>SUMIFS('調査表(全体)'!CI:CI,'調査表(全体)'!$O:$O,$A62,'調査表(全体)'!$R:$R,$B60,'調査表(全体)'!$BA:$BA,'調査表(全体)'!$A$1,'調査表(全体)'!$BD:$BD,'調査表(全体)'!$A$1,'調査表(全体)'!$BE:$BE,10)</f>
        <v>0</v>
      </c>
      <c r="AL60" s="230">
        <f>SUMIFS('調査表(全体)'!CJ:CJ,'調査表(全体)'!$O:$O,$A62,'調査表(全体)'!$R:$R,$B60,'調査表(全体)'!$BA:$BA,'調査表(全体)'!$A$1,'調査表(全体)'!$BD:$BD,'調査表(全体)'!$A$1,'調査表(全体)'!$BE:$BE,10)</f>
        <v>0</v>
      </c>
      <c r="AM60" s="236">
        <f t="shared" si="21"/>
        <v>0</v>
      </c>
    </row>
    <row r="61" spans="1:39" x14ac:dyDescent="0.15">
      <c r="A61" s="1143"/>
      <c r="B61" s="228">
        <v>3</v>
      </c>
      <c r="C61" s="229">
        <f>SUMIFS('調査表(全体)'!BG:BG,'調査表(全体)'!$O:$O,$A62,'調査表(全体)'!$R:$R,$B61,'調査表(全体)'!$BA:$BA,'調査表(全体)'!$A$1,'調査表(全体)'!$BD:$BD,'調査表(全体)'!$A$1)</f>
        <v>0</v>
      </c>
      <c r="D61" s="230">
        <f>SUMIFS('調査表(全体)'!BH:BH,'調査表(全体)'!$O:$O,$A62,'調査表(全体)'!$R:$R,$B61,'調査表(全体)'!$BA:$BA,'調査表(全体)'!$A$1,'調査表(全体)'!$BD:$BD,'調査表(全体)'!$A$1)</f>
        <v>0</v>
      </c>
      <c r="E61" s="230">
        <f>SUMIFS('調査表(全体)'!BI:BI,'調査表(全体)'!$O:$O,$A62,'調査表(全体)'!$R:$R,$B61,'調査表(全体)'!$BA:$BA,'調査表(全体)'!$A$1,'調査表(全体)'!$BD:$BD,'調査表(全体)'!$A$1)</f>
        <v>0</v>
      </c>
      <c r="F61" s="230">
        <f>SUMIFS('調査表(全体)'!BJ:BJ,'調査表(全体)'!$O:$O,$A62,'調査表(全体)'!$R:$R,$B61,'調査表(全体)'!$BA:$BA,'調査表(全体)'!$A$1,'調査表(全体)'!$BD:$BD,'調査表(全体)'!$A$1)</f>
        <v>0</v>
      </c>
      <c r="G61" s="230">
        <f>SUMIFS('調査表(全体)'!BK:BK,'調査表(全体)'!$O:$O,$A62,'調査表(全体)'!$R:$R,$B61,'調査表(全体)'!$BA:$BA,'調査表(全体)'!$A$1,'調査表(全体)'!$BD:$BD,'調査表(全体)'!$A$1)</f>
        <v>0</v>
      </c>
      <c r="H61" s="230">
        <f>SUMIFS('調査表(全体)'!BL:BL,'調査表(全体)'!$O:$O,$A62,'調査表(全体)'!$R:$R,$B61,'調査表(全体)'!$BA:$BA,'調査表(全体)'!$A$1,'調査表(全体)'!$BD:$BD,'調査表(全体)'!$A$1)</f>
        <v>0</v>
      </c>
      <c r="I61" s="230">
        <f>SUMIFS('調査表(全体)'!BM:BM,'調査表(全体)'!$O:$O,$A62,'調査表(全体)'!$R:$R,$B61,'調査表(全体)'!$BA:$BA,'調査表(全体)'!$A$1,'調査表(全体)'!$BD:$BD,'調査表(全体)'!$A$1)</f>
        <v>0</v>
      </c>
      <c r="J61" s="230">
        <f>SUMIFS('調査表(全体)'!BN:BN,'調査表(全体)'!$O:$O,$A62,'調査表(全体)'!$R:$R,$B61,'調査表(全体)'!$BA:$BA,'調査表(全体)'!$A$1,'調査表(全体)'!$BD:$BD,'調査表(全体)'!$A$1)</f>
        <v>0</v>
      </c>
      <c r="K61" s="230">
        <f>SUMIFS('調査表(全体)'!BO:BO,'調査表(全体)'!$O:$O,$A62,'調査表(全体)'!$R:$R,$B61,'調査表(全体)'!$BA:$BA,'調査表(全体)'!$A$1,'調査表(全体)'!$BD:$BD,'調査表(全体)'!$A$1)</f>
        <v>0</v>
      </c>
      <c r="L61" s="231">
        <f>SUMIFS('調査表(全体)'!BP:BP,'調査表(全体)'!$O:$O,$A62,'調査表(全体)'!$R:$R,$B61,'調査表(全体)'!$BA:$BA,'調査表(全体)'!$A$1,'調査表(全体)'!$BD:$BD,'調査表(全体)'!$A$1)</f>
        <v>0</v>
      </c>
      <c r="M61" s="232">
        <f t="shared" si="19"/>
        <v>0</v>
      </c>
      <c r="N61" s="233">
        <f>SUMIFS('調査表(全体)'!$CL:$CL,'調査表(全体)'!$O:$O,$A62,'調査表(全体)'!$R:$R,$B61,'調査表(全体)'!$BA:$BA,'調査表(全体)'!$A$1,'調査表(全体)'!$BD:$BD,'調査表(全体)'!$A$1,'調査表(全体)'!$P:$P,N$6,'調査表(全体)'!$BE:$BE,10)</f>
        <v>0</v>
      </c>
      <c r="O61" s="230">
        <f>SUMIFS('調査表(全体)'!$CL:$CL,'調査表(全体)'!$O:$O,$A62,'調査表(全体)'!$R:$R,$B61,'調査表(全体)'!$BA:$BA,'調査表(全体)'!$A$1,'調査表(全体)'!$BD:$BD,'調査表(全体)'!$A$1,'調査表(全体)'!$P:$P,O$6,'調査表(全体)'!$BE:$BE,10)</f>
        <v>0</v>
      </c>
      <c r="P61" s="230">
        <f>SUMIFS('調査表(全体)'!$CL:$CL,'調査表(全体)'!$O:$O,$A62,'調査表(全体)'!$R:$R,$B61,'調査表(全体)'!$BA:$BA,'調査表(全体)'!$A$1,'調査表(全体)'!$BD:$BD,'調査表(全体)'!$A$1,'調査表(全体)'!$P:$P,P$6,'調査表(全体)'!$BE:$BE,10)</f>
        <v>0</v>
      </c>
      <c r="Q61" s="230">
        <f>SUMIFS('調査表(全体)'!$CL:$CL,'調査表(全体)'!$O:$O,$A62,'調査表(全体)'!$R:$R,$B61,'調査表(全体)'!$BA:$BA,'調査表(全体)'!$A$1,'調査表(全体)'!$BD:$BD,'調査表(全体)'!$A$1,'調査表(全体)'!$P:$P,Q$6,'調査表(全体)'!$BE:$BE,10)</f>
        <v>0</v>
      </c>
      <c r="R61" s="230">
        <f>SUMIFS('調査表(全体)'!$CL:$CL,'調査表(全体)'!$O:$O,$A62,'調査表(全体)'!$R:$R,$B61,'調査表(全体)'!$BA:$BA,'調査表(全体)'!$A$1,'調査表(全体)'!$BD:$BD,'調査表(全体)'!$A$1,'調査表(全体)'!$P:$P,R$6,'調査表(全体)'!$BE:$BE,10)</f>
        <v>0</v>
      </c>
      <c r="S61" s="230">
        <f>SUMIFS('調査表(全体)'!$CL:$CL,'調査表(全体)'!$O:$O,$A62,'調査表(全体)'!$R:$R,$B61,'調査表(全体)'!$BA:$BA,'調査表(全体)'!$A$1,'調査表(全体)'!$BD:$BD,'調査表(全体)'!$A$1,'調査表(全体)'!$P:$P,S$6,'調査表(全体)'!$BE:$BE,10)</f>
        <v>0</v>
      </c>
      <c r="T61" s="230">
        <f>SUMIFS('調査表(全体)'!$CL:$CL,'調査表(全体)'!$O:$O,$A62,'調査表(全体)'!$R:$R,$B61,'調査表(全体)'!$BA:$BA,'調査表(全体)'!$A$1,'調査表(全体)'!$BD:$BD,'調査表(全体)'!$A$1,'調査表(全体)'!$P:$P,T$6,'調査表(全体)'!$BE:$BE,10)</f>
        <v>0</v>
      </c>
      <c r="U61" s="230">
        <f>SUMIFS('調査表(全体)'!$CL:$CL,'調査表(全体)'!$O:$O,$A62,'調査表(全体)'!$R:$R,$B61,'調査表(全体)'!$BA:$BA,'調査表(全体)'!$A$1,'調査表(全体)'!$BD:$BD,'調査表(全体)'!$A$1,'調査表(全体)'!$P:$P,U$6,'調査表(全体)'!$BE:$BE,10)</f>
        <v>0</v>
      </c>
      <c r="V61" s="230">
        <f>SUMIFS('調査表(全体)'!$CL:$CL,'調査表(全体)'!$O:$O,$A62,'調査表(全体)'!$R:$R,$B61,'調査表(全体)'!$BA:$BA,'調査表(全体)'!$A$1,'調査表(全体)'!$BD:$BD,'調査表(全体)'!$A$1,'調査表(全体)'!$P:$P,V$6,'調査表(全体)'!$BE:$BE,10)</f>
        <v>0</v>
      </c>
      <c r="W61" s="230">
        <f>SUMIFS('調査表(全体)'!$CL:$CL,'調査表(全体)'!$O:$O,$A62,'調査表(全体)'!$R:$R,$B61,'調査表(全体)'!$BA:$BA,'調査表(全体)'!$A$1,'調査表(全体)'!$BD:$BD,'調査表(全体)'!$A$1,'調査表(全体)'!$P:$P,W$6,'調査表(全体)'!$BE:$BE,10)</f>
        <v>0</v>
      </c>
      <c r="X61" s="230">
        <f>SUMIFS('調査表(全体)'!$CL:$CL,'調査表(全体)'!$O:$O,$A62,'調査表(全体)'!$R:$R,$B61,'調査表(全体)'!$BA:$BA,'調査表(全体)'!$A$1,'調査表(全体)'!$BD:$BD,'調査表(全体)'!$A$1,'調査表(全体)'!$P:$P,X$6,'調査表(全体)'!$BE:$BE,10)</f>
        <v>0</v>
      </c>
      <c r="Y61" s="230">
        <f>SUMIFS('調査表(全体)'!$CL:$CL,'調査表(全体)'!$O:$O,$A62,'調査表(全体)'!$R:$R,$B61,'調査表(全体)'!$BA:$BA,'調査表(全体)'!$A$1,'調査表(全体)'!$BD:$BD,'調査表(全体)'!$A$1,'調査表(全体)'!$P:$P,Y$6,'調査表(全体)'!$BE:$BE,10)</f>
        <v>0</v>
      </c>
      <c r="Z61" s="230">
        <f>SUMIFS('調査表(全体)'!$CL:$CL,'調査表(全体)'!$O:$O,$A62,'調査表(全体)'!$R:$R,$B61,'調査表(全体)'!$BA:$BA,'調査表(全体)'!$A$1,'調査表(全体)'!$BD:$BD,'調査表(全体)'!$A$1,'調査表(全体)'!$P:$P,Z$6,'調査表(全体)'!$BE:$BE,10)</f>
        <v>0</v>
      </c>
      <c r="AA61" s="230">
        <f>SUMIFS('調査表(全体)'!$CL:$CL,'調査表(全体)'!$O:$O,$A62,'調査表(全体)'!$R:$R,$B61,'調査表(全体)'!$BA:$BA,'調査表(全体)'!$A$1,'調査表(全体)'!$BD:$BD,'調査表(全体)'!$A$1,'調査表(全体)'!$P:$P,AA$6,'調査表(全体)'!$BE:$BE,10)</f>
        <v>0</v>
      </c>
      <c r="AB61" s="230">
        <f>SUMIFS('調査表(全体)'!$CL:$CL,'調査表(全体)'!$O:$O,$A62,'調査表(全体)'!$R:$R,$B61,'調査表(全体)'!$BA:$BA,'調査表(全体)'!$A$1,'調査表(全体)'!$BD:$BD,'調査表(全体)'!$A$1,'調査表(全体)'!$P:$P,AB$6,'調査表(全体)'!$BE:$BE,10)</f>
        <v>0</v>
      </c>
      <c r="AC61" s="230">
        <f>SUMIFS('調査表(全体)'!$CL:$CL,'調査表(全体)'!$O:$O,$A62,'調査表(全体)'!$R:$R,$B61,'調査表(全体)'!$BA:$BA,'調査表(全体)'!$A$1,'調査表(全体)'!$BD:$BD,'調査表(全体)'!$A$1,'調査表(全体)'!$P:$P,AC$6,'調査表(全体)'!$BE:$BE,10)</f>
        <v>0</v>
      </c>
      <c r="AD61" s="230">
        <f>SUMIFS('調査表(全体)'!$CL:$CL,'調査表(全体)'!$O:$O,$A62,'調査表(全体)'!$R:$R,$B61,'調査表(全体)'!$BA:$BA,'調査表(全体)'!$A$1,'調査表(全体)'!$BD:$BD,'調査表(全体)'!$A$1,'調査表(全体)'!$P:$P,AD$6,'調査表(全体)'!$BE:$BE,10)</f>
        <v>0</v>
      </c>
      <c r="AE61" s="230">
        <f>SUMIFS('調査表(全体)'!$CL:$CL,'調査表(全体)'!$O:$O,$A62,'調査表(全体)'!$R:$R,$B61,'調査表(全体)'!$BA:$BA,'調査表(全体)'!$A$1,'調査表(全体)'!$BD:$BD,'調査表(全体)'!$A$1,'調査表(全体)'!$P:$P,AE$6,'調査表(全体)'!$BE:$BE,10)</f>
        <v>0</v>
      </c>
      <c r="AF61" s="230">
        <f>SUMIFS('調査表(全体)'!$CL:$CL,'調査表(全体)'!$O:$O,$A62,'調査表(全体)'!$R:$R,$B61,'調査表(全体)'!$BA:$BA,'調査表(全体)'!$A$1,'調査表(全体)'!$BD:$BD,'調査表(全体)'!$A$1,'調査表(全体)'!$P:$P,AF$6,'調査表(全体)'!$BE:$BE,10)</f>
        <v>0</v>
      </c>
      <c r="AG61" s="234">
        <f t="shared" si="20"/>
        <v>0</v>
      </c>
      <c r="AH61" s="235">
        <f>SUMIFS('調査表(全体)'!CF:CF,'調査表(全体)'!$O:$O,$A62,'調査表(全体)'!$R:$R,$B61,'調査表(全体)'!$BA:$BA,'調査表(全体)'!$A$1,'調査表(全体)'!$BD:$BD,'調査表(全体)'!$A$1,'調査表(全体)'!$BE:$BE,10)</f>
        <v>0</v>
      </c>
      <c r="AI61" s="230">
        <f>SUMIFS('調査表(全体)'!CG:CG,'調査表(全体)'!$O:$O,$A62,'調査表(全体)'!$R:$R,$B61,'調査表(全体)'!$BA:$BA,'調査表(全体)'!$A$1,'調査表(全体)'!$BD:$BD,'調査表(全体)'!$A$1,'調査表(全体)'!$BE:$BE,10)</f>
        <v>0</v>
      </c>
      <c r="AJ61" s="230">
        <f>SUMIFS('調査表(全体)'!CH:CH,'調査表(全体)'!$O:$O,$A62,'調査表(全体)'!$R:$R,$B61,'調査表(全体)'!$BA:$BA,'調査表(全体)'!$A$1,'調査表(全体)'!$BD:$BD,'調査表(全体)'!$A$1,'調査表(全体)'!$BE:$BE,10)</f>
        <v>0</v>
      </c>
      <c r="AK61" s="230">
        <f>SUMIFS('調査表(全体)'!CI:CI,'調査表(全体)'!$O:$O,$A62,'調査表(全体)'!$R:$R,$B61,'調査表(全体)'!$BA:$BA,'調査表(全体)'!$A$1,'調査表(全体)'!$BD:$BD,'調査表(全体)'!$A$1,'調査表(全体)'!$BE:$BE,10)</f>
        <v>0</v>
      </c>
      <c r="AL61" s="230">
        <f>SUMIFS('調査表(全体)'!CJ:CJ,'調査表(全体)'!$O:$O,$A62,'調査表(全体)'!$R:$R,$B61,'調査表(全体)'!$BA:$BA,'調査表(全体)'!$A$1,'調査表(全体)'!$BD:$BD,'調査表(全体)'!$A$1,'調査表(全体)'!$BE:$BE,10)</f>
        <v>0</v>
      </c>
      <c r="AM61" s="236">
        <f t="shared" si="21"/>
        <v>0</v>
      </c>
    </row>
    <row r="62" spans="1:39" x14ac:dyDescent="0.15">
      <c r="A62" s="411">
        <v>14</v>
      </c>
      <c r="B62" s="237" t="s">
        <v>85</v>
      </c>
      <c r="C62" s="238">
        <f t="shared" ref="C62:L62" si="32">SUM(C59:C61)</f>
        <v>0</v>
      </c>
      <c r="D62" s="239">
        <f t="shared" si="32"/>
        <v>0</v>
      </c>
      <c r="E62" s="239">
        <f t="shared" si="32"/>
        <v>0</v>
      </c>
      <c r="F62" s="239">
        <f t="shared" si="32"/>
        <v>0</v>
      </c>
      <c r="G62" s="239">
        <f t="shared" si="32"/>
        <v>0</v>
      </c>
      <c r="H62" s="239">
        <f t="shared" si="32"/>
        <v>0</v>
      </c>
      <c r="I62" s="239">
        <f t="shared" si="32"/>
        <v>0</v>
      </c>
      <c r="J62" s="239">
        <f t="shared" si="32"/>
        <v>0</v>
      </c>
      <c r="K62" s="239">
        <f t="shared" si="32"/>
        <v>0</v>
      </c>
      <c r="L62" s="240">
        <f t="shared" si="32"/>
        <v>0</v>
      </c>
      <c r="M62" s="232">
        <f t="shared" si="19"/>
        <v>0</v>
      </c>
      <c r="N62" s="241">
        <f t="shared" ref="N62:AF62" si="33">SUM(N59:N61)</f>
        <v>0</v>
      </c>
      <c r="O62" s="239">
        <f t="shared" si="33"/>
        <v>0</v>
      </c>
      <c r="P62" s="239">
        <f t="shared" si="33"/>
        <v>0</v>
      </c>
      <c r="Q62" s="239">
        <f t="shared" si="33"/>
        <v>0</v>
      </c>
      <c r="R62" s="239">
        <f t="shared" si="33"/>
        <v>0</v>
      </c>
      <c r="S62" s="239">
        <f t="shared" si="33"/>
        <v>0</v>
      </c>
      <c r="T62" s="239">
        <f t="shared" si="33"/>
        <v>0</v>
      </c>
      <c r="U62" s="239">
        <f t="shared" si="33"/>
        <v>0</v>
      </c>
      <c r="V62" s="239">
        <f t="shared" si="33"/>
        <v>0</v>
      </c>
      <c r="W62" s="239">
        <f t="shared" si="33"/>
        <v>0</v>
      </c>
      <c r="X62" s="239">
        <f t="shared" si="33"/>
        <v>0</v>
      </c>
      <c r="Y62" s="239">
        <f t="shared" si="33"/>
        <v>0</v>
      </c>
      <c r="Z62" s="239">
        <f t="shared" si="33"/>
        <v>0</v>
      </c>
      <c r="AA62" s="239">
        <f t="shared" si="33"/>
        <v>0</v>
      </c>
      <c r="AB62" s="239">
        <f t="shared" si="33"/>
        <v>0</v>
      </c>
      <c r="AC62" s="239">
        <f t="shared" si="33"/>
        <v>0</v>
      </c>
      <c r="AD62" s="239">
        <f t="shared" si="33"/>
        <v>0</v>
      </c>
      <c r="AE62" s="239">
        <f t="shared" si="33"/>
        <v>0</v>
      </c>
      <c r="AF62" s="239">
        <f t="shared" si="33"/>
        <v>0</v>
      </c>
      <c r="AG62" s="242">
        <f t="shared" si="20"/>
        <v>0</v>
      </c>
      <c r="AH62" s="243">
        <f>SUM(AH59:AH61)</f>
        <v>0</v>
      </c>
      <c r="AI62" s="239">
        <f>SUM(AI59:AI61)</f>
        <v>0</v>
      </c>
      <c r="AJ62" s="239">
        <f>SUM(AJ59:AJ61)</f>
        <v>0</v>
      </c>
      <c r="AK62" s="239">
        <f>SUM(AK59:AK61)</f>
        <v>0</v>
      </c>
      <c r="AL62" s="239">
        <f>SUM(AL59:AL61)</f>
        <v>0</v>
      </c>
      <c r="AM62" s="244">
        <f t="shared" si="21"/>
        <v>0</v>
      </c>
    </row>
    <row r="63" spans="1:39" x14ac:dyDescent="0.15">
      <c r="A63" s="1142">
        <f>LOOKUP(A66,会計区分コード!$B:$B,会計区分コード!$C:$C)</f>
        <v>0</v>
      </c>
      <c r="B63" s="219">
        <v>1</v>
      </c>
      <c r="C63" s="220">
        <f>SUMIFS('調査表(全体)'!BG:BG,'調査表(全体)'!$O:$O,$A66,'調査表(全体)'!$R:$R,$B63,'調査表(全体)'!$BA:$BA,'調査表(全体)'!$A$1,'調査表(全体)'!$BD:$BD,'調査表(全体)'!$A$1)</f>
        <v>0</v>
      </c>
      <c r="D63" s="221">
        <f>SUMIFS('調査表(全体)'!BH:BH,'調査表(全体)'!$O:$O,$A66,'調査表(全体)'!$R:$R,$B63,'調査表(全体)'!$BA:$BA,'調査表(全体)'!$A$1,'調査表(全体)'!$BD:$BD,'調査表(全体)'!$A$1)</f>
        <v>0</v>
      </c>
      <c r="E63" s="221">
        <f>SUMIFS('調査表(全体)'!BI:BI,'調査表(全体)'!$O:$O,$A66,'調査表(全体)'!$R:$R,$B63,'調査表(全体)'!$BA:$BA,'調査表(全体)'!$A$1,'調査表(全体)'!$BD:$BD,'調査表(全体)'!$A$1)</f>
        <v>0</v>
      </c>
      <c r="F63" s="221">
        <f>SUMIFS('調査表(全体)'!BJ:BJ,'調査表(全体)'!$O:$O,$A66,'調査表(全体)'!$R:$R,$B63,'調査表(全体)'!$BA:$BA,'調査表(全体)'!$A$1,'調査表(全体)'!$BD:$BD,'調査表(全体)'!$A$1)</f>
        <v>0</v>
      </c>
      <c r="G63" s="221">
        <f>SUMIFS('調査表(全体)'!BK:BK,'調査表(全体)'!$O:$O,$A66,'調査表(全体)'!$R:$R,$B63,'調査表(全体)'!$BA:$BA,'調査表(全体)'!$A$1,'調査表(全体)'!$BD:$BD,'調査表(全体)'!$A$1)</f>
        <v>0</v>
      </c>
      <c r="H63" s="221">
        <f>SUMIFS('調査表(全体)'!BL:BL,'調査表(全体)'!$O:$O,$A66,'調査表(全体)'!$R:$R,$B63,'調査表(全体)'!$BA:$BA,'調査表(全体)'!$A$1,'調査表(全体)'!$BD:$BD,'調査表(全体)'!$A$1)</f>
        <v>0</v>
      </c>
      <c r="I63" s="221">
        <f>SUMIFS('調査表(全体)'!BM:BM,'調査表(全体)'!$O:$O,$A66,'調査表(全体)'!$R:$R,$B63,'調査表(全体)'!$BA:$BA,'調査表(全体)'!$A$1,'調査表(全体)'!$BD:$BD,'調査表(全体)'!$A$1)</f>
        <v>0</v>
      </c>
      <c r="J63" s="221">
        <f>SUMIFS('調査表(全体)'!BN:BN,'調査表(全体)'!$O:$O,$A66,'調査表(全体)'!$R:$R,$B63,'調査表(全体)'!$BA:$BA,'調査表(全体)'!$A$1,'調査表(全体)'!$BD:$BD,'調査表(全体)'!$A$1)</f>
        <v>0</v>
      </c>
      <c r="K63" s="221">
        <f>SUMIFS('調査表(全体)'!BO:BO,'調査表(全体)'!$O:$O,$A66,'調査表(全体)'!$R:$R,$B63,'調査表(全体)'!$BA:$BA,'調査表(全体)'!$A$1,'調査表(全体)'!$BD:$BD,'調査表(全体)'!$A$1)</f>
        <v>0</v>
      </c>
      <c r="L63" s="222">
        <f>SUMIFS('調査表(全体)'!BP:BP,'調査表(全体)'!$O:$O,$A66,'調査表(全体)'!$R:$R,$B63,'調査表(全体)'!$BA:$BA,'調査表(全体)'!$A$1,'調査表(全体)'!$BD:$BD,'調査表(全体)'!$A$1)</f>
        <v>0</v>
      </c>
      <c r="M63" s="223">
        <f t="shared" si="19"/>
        <v>0</v>
      </c>
      <c r="N63" s="224">
        <f>SUMIFS('調査表(全体)'!$CL:$CL,'調査表(全体)'!$O:$O,$A66,'調査表(全体)'!$R:$R,$B63,'調査表(全体)'!$BA:$BA,'調査表(全体)'!$A$1,'調査表(全体)'!$BD:$BD,'調査表(全体)'!$A$1,'調査表(全体)'!$P:$P,N$6,'調査表(全体)'!BE:BE,10)</f>
        <v>0</v>
      </c>
      <c r="O63" s="221">
        <f>SUMIFS('調査表(全体)'!$CL:$CL,'調査表(全体)'!$O:$O,$A66,'調査表(全体)'!$R:$R,$B63,'調査表(全体)'!$BA:$BA,'調査表(全体)'!$A$1,'調査表(全体)'!$BD:$BD,'調査表(全体)'!$A$1,'調査表(全体)'!$P:$P,O$6,'調査表(全体)'!$BE:$BE,10)</f>
        <v>0</v>
      </c>
      <c r="P63" s="221">
        <f>SUMIFS('調査表(全体)'!$CL:$CL,'調査表(全体)'!$O:$O,$A66,'調査表(全体)'!$R:$R,$B63,'調査表(全体)'!$BA:$BA,'調査表(全体)'!$A$1,'調査表(全体)'!$BD:$BD,'調査表(全体)'!$A$1,'調査表(全体)'!$P:$P,P$6,'調査表(全体)'!$BE:$BE,10)</f>
        <v>0</v>
      </c>
      <c r="Q63" s="221">
        <f>SUMIFS('調査表(全体)'!$CL:$CL,'調査表(全体)'!$O:$O,$A66,'調査表(全体)'!$R:$R,$B63,'調査表(全体)'!$BA:$BA,'調査表(全体)'!$A$1,'調査表(全体)'!$BD:$BD,'調査表(全体)'!$A$1,'調査表(全体)'!$P:$P,Q$6,'調査表(全体)'!$BE:$BE,10)</f>
        <v>0</v>
      </c>
      <c r="R63" s="221">
        <f>SUMIFS('調査表(全体)'!$CL:$CL,'調査表(全体)'!$O:$O,$A66,'調査表(全体)'!$R:$R,$B63,'調査表(全体)'!$BA:$BA,'調査表(全体)'!$A$1,'調査表(全体)'!$BD:$BD,'調査表(全体)'!$A$1,'調査表(全体)'!$P:$P,R$6,'調査表(全体)'!$BE:$BE,10)</f>
        <v>0</v>
      </c>
      <c r="S63" s="221">
        <f>SUMIFS('調査表(全体)'!$CL:$CL,'調査表(全体)'!$O:$O,$A66,'調査表(全体)'!$R:$R,$B63,'調査表(全体)'!$BA:$BA,'調査表(全体)'!$A$1,'調査表(全体)'!$BD:$BD,'調査表(全体)'!$A$1,'調査表(全体)'!$P:$P,S$6,'調査表(全体)'!$BE:$BE,10)</f>
        <v>0</v>
      </c>
      <c r="T63" s="221">
        <f>SUMIFS('調査表(全体)'!$CL:$CL,'調査表(全体)'!$O:$O,$A66,'調査表(全体)'!$R:$R,$B63,'調査表(全体)'!$BA:$BA,'調査表(全体)'!$A$1,'調査表(全体)'!$BD:$BD,'調査表(全体)'!$A$1,'調査表(全体)'!$P:$P,T$6,'調査表(全体)'!$BE:$BE,10)</f>
        <v>0</v>
      </c>
      <c r="U63" s="221">
        <f>SUMIFS('調査表(全体)'!$CL:$CL,'調査表(全体)'!$O:$O,$A66,'調査表(全体)'!$R:$R,$B63,'調査表(全体)'!$BA:$BA,'調査表(全体)'!$A$1,'調査表(全体)'!$BD:$BD,'調査表(全体)'!$A$1,'調査表(全体)'!$P:$P,U$6,'調査表(全体)'!$BE:$BE,10)</f>
        <v>0</v>
      </c>
      <c r="V63" s="221">
        <f>SUMIFS('調査表(全体)'!$CL:$CL,'調査表(全体)'!$O:$O,$A66,'調査表(全体)'!$R:$R,$B63,'調査表(全体)'!$BA:$BA,'調査表(全体)'!$A$1,'調査表(全体)'!$BD:$BD,'調査表(全体)'!$A$1,'調査表(全体)'!$P:$P,V$6,'調査表(全体)'!$BE:$BE,10)</f>
        <v>0</v>
      </c>
      <c r="W63" s="221">
        <f>SUMIFS('調査表(全体)'!$CL:$CL,'調査表(全体)'!$O:$O,$A66,'調査表(全体)'!$R:$R,$B63,'調査表(全体)'!$BA:$BA,'調査表(全体)'!$A$1,'調査表(全体)'!$BD:$BD,'調査表(全体)'!$A$1,'調査表(全体)'!$P:$P,W$6,'調査表(全体)'!$BE:$BE,10)</f>
        <v>0</v>
      </c>
      <c r="X63" s="221">
        <f>SUMIFS('調査表(全体)'!$CL:$CL,'調査表(全体)'!$O:$O,$A66,'調査表(全体)'!$R:$R,$B63,'調査表(全体)'!$BA:$BA,'調査表(全体)'!$A$1,'調査表(全体)'!$BD:$BD,'調査表(全体)'!$A$1,'調査表(全体)'!$P:$P,X$6,'調査表(全体)'!$BE:$BE,10)</f>
        <v>0</v>
      </c>
      <c r="Y63" s="221">
        <f>SUMIFS('調査表(全体)'!$CL:$CL,'調査表(全体)'!$O:$O,$A66,'調査表(全体)'!$R:$R,$B63,'調査表(全体)'!$BA:$BA,'調査表(全体)'!$A$1,'調査表(全体)'!$BD:$BD,'調査表(全体)'!$A$1,'調査表(全体)'!$P:$P,Y$6,'調査表(全体)'!$BE:$BE,10)</f>
        <v>0</v>
      </c>
      <c r="Z63" s="221">
        <f>SUMIFS('調査表(全体)'!$CL:$CL,'調査表(全体)'!$O:$O,$A66,'調査表(全体)'!$R:$R,$B63,'調査表(全体)'!$BA:$BA,'調査表(全体)'!$A$1,'調査表(全体)'!$BD:$BD,'調査表(全体)'!$A$1,'調査表(全体)'!$P:$P,Z$6,'調査表(全体)'!$BE:$BE,10)</f>
        <v>0</v>
      </c>
      <c r="AA63" s="221">
        <f>SUMIFS('調査表(全体)'!$CL:$CL,'調査表(全体)'!$O:$O,$A66,'調査表(全体)'!$R:$R,$B63,'調査表(全体)'!$BA:$BA,'調査表(全体)'!$A$1,'調査表(全体)'!$BD:$BD,'調査表(全体)'!$A$1,'調査表(全体)'!$P:$P,AA$6,'調査表(全体)'!$BE:$BE,10)</f>
        <v>0</v>
      </c>
      <c r="AB63" s="221">
        <f>SUMIFS('調査表(全体)'!$CL:$CL,'調査表(全体)'!$O:$O,$A66,'調査表(全体)'!$R:$R,$B63,'調査表(全体)'!$BA:$BA,'調査表(全体)'!$A$1,'調査表(全体)'!$BD:$BD,'調査表(全体)'!$A$1,'調査表(全体)'!$P:$P,AB$6,'調査表(全体)'!$BE:$BE,10)</f>
        <v>0</v>
      </c>
      <c r="AC63" s="221">
        <f>SUMIFS('調査表(全体)'!$CL:$CL,'調査表(全体)'!$O:$O,$A66,'調査表(全体)'!$R:$R,$B63,'調査表(全体)'!$BA:$BA,'調査表(全体)'!$A$1,'調査表(全体)'!$BD:$BD,'調査表(全体)'!$A$1,'調査表(全体)'!$P:$P,AC$6,'調査表(全体)'!$BE:$BE,10)</f>
        <v>0</v>
      </c>
      <c r="AD63" s="221">
        <f>SUMIFS('調査表(全体)'!$CL:$CL,'調査表(全体)'!$O:$O,$A66,'調査表(全体)'!$R:$R,$B63,'調査表(全体)'!$BA:$BA,'調査表(全体)'!$A$1,'調査表(全体)'!$BD:$BD,'調査表(全体)'!$A$1,'調査表(全体)'!$P:$P,AD$6,'調査表(全体)'!$BE:$BE,10)</f>
        <v>0</v>
      </c>
      <c r="AE63" s="221">
        <f>SUMIFS('調査表(全体)'!$CL:$CL,'調査表(全体)'!$O:$O,$A66,'調査表(全体)'!$R:$R,$B63,'調査表(全体)'!$BA:$BA,'調査表(全体)'!$A$1,'調査表(全体)'!$BD:$BD,'調査表(全体)'!$A$1,'調査表(全体)'!$P:$P,AE$6,'調査表(全体)'!$BE:$BE,10)</f>
        <v>0</v>
      </c>
      <c r="AF63" s="221">
        <f>SUMIFS('調査表(全体)'!$CL:$CL,'調査表(全体)'!$O:$O,$A66,'調査表(全体)'!$R:$R,$B63,'調査表(全体)'!$BA:$BA,'調査表(全体)'!$A$1,'調査表(全体)'!$BD:$BD,'調査表(全体)'!$A$1,'調査表(全体)'!$P:$P,AF$6,'調査表(全体)'!$BE:$BE,10)</f>
        <v>0</v>
      </c>
      <c r="AG63" s="225">
        <f t="shared" si="20"/>
        <v>0</v>
      </c>
      <c r="AH63" s="226">
        <f>SUMIFS('調査表(全体)'!CF:CF,'調査表(全体)'!$O:$O,$A66,'調査表(全体)'!$R:$R,$B63,'調査表(全体)'!$BA:$BA,'調査表(全体)'!$A$1,'調査表(全体)'!$BD:$BD,'調査表(全体)'!$A$1,'調査表(全体)'!$BE:$BE,10)</f>
        <v>0</v>
      </c>
      <c r="AI63" s="221">
        <f>SUMIFS('調査表(全体)'!CG:CG,'調査表(全体)'!$O:$O,$A66,'調査表(全体)'!$R:$R,$B63,'調査表(全体)'!$BA:$BA,'調査表(全体)'!$A$1,'調査表(全体)'!$BD:$BD,'調査表(全体)'!$A$1,'調査表(全体)'!$BE:$BE,10)</f>
        <v>0</v>
      </c>
      <c r="AJ63" s="221">
        <f>SUMIFS('調査表(全体)'!CH:CH,'調査表(全体)'!$O:$O,$A66,'調査表(全体)'!$R:$R,$B63,'調査表(全体)'!$BA:$BA,'調査表(全体)'!$A$1,'調査表(全体)'!$BD:$BD,'調査表(全体)'!$A$1,'調査表(全体)'!$BE:$BE,10)</f>
        <v>0</v>
      </c>
      <c r="AK63" s="221">
        <f>SUMIFS('調査表(全体)'!CI:CI,'調査表(全体)'!$O:$O,$A66,'調査表(全体)'!$R:$R,$B63,'調査表(全体)'!$BA:$BA,'調査表(全体)'!$A$1,'調査表(全体)'!$BD:$BD,'調査表(全体)'!$A$1,'調査表(全体)'!$BE:$BE,10)</f>
        <v>0</v>
      </c>
      <c r="AL63" s="221">
        <f>SUMIFS('調査表(全体)'!CJ:CJ,'調査表(全体)'!$O:$O,$A66,'調査表(全体)'!$R:$R,$B63,'調査表(全体)'!$BA:$BA,'調査表(全体)'!$A$1,'調査表(全体)'!$BD:$BD,'調査表(全体)'!$A$1,'調査表(全体)'!$BE:$BE,10)</f>
        <v>0</v>
      </c>
      <c r="AM63" s="227">
        <f t="shared" si="21"/>
        <v>0</v>
      </c>
    </row>
    <row r="64" spans="1:39" x14ac:dyDescent="0.15">
      <c r="A64" s="1143"/>
      <c r="B64" s="228">
        <v>2</v>
      </c>
      <c r="C64" s="229">
        <f>SUMIFS('調査表(全体)'!BG:BG,'調査表(全体)'!$O:$O,$A66,'調査表(全体)'!$R:$R,$B64,'調査表(全体)'!$BA:$BA,'調査表(全体)'!$A$1,'調査表(全体)'!$BD:$BD,'調査表(全体)'!$A$1)</f>
        <v>0</v>
      </c>
      <c r="D64" s="230">
        <f>SUMIFS('調査表(全体)'!BH:BH,'調査表(全体)'!$O:$O,$A66,'調査表(全体)'!$R:$R,$B64,'調査表(全体)'!$BA:$BA,'調査表(全体)'!$A$1,'調査表(全体)'!$BD:$BD,'調査表(全体)'!$A$1)</f>
        <v>0</v>
      </c>
      <c r="E64" s="230">
        <f>SUMIFS('調査表(全体)'!BI:BI,'調査表(全体)'!$O:$O,$A66,'調査表(全体)'!$R:$R,$B64,'調査表(全体)'!$BA:$BA,'調査表(全体)'!$A$1,'調査表(全体)'!$BD:$BD,'調査表(全体)'!$A$1)</f>
        <v>0</v>
      </c>
      <c r="F64" s="230">
        <f>SUMIFS('調査表(全体)'!BJ:BJ,'調査表(全体)'!$O:$O,$A66,'調査表(全体)'!$R:$R,$B64,'調査表(全体)'!$BA:$BA,'調査表(全体)'!$A$1,'調査表(全体)'!$BD:$BD,'調査表(全体)'!$A$1)</f>
        <v>0</v>
      </c>
      <c r="G64" s="230">
        <f>SUMIFS('調査表(全体)'!BK:BK,'調査表(全体)'!$O:$O,$A66,'調査表(全体)'!$R:$R,$B64,'調査表(全体)'!$BA:$BA,'調査表(全体)'!$A$1,'調査表(全体)'!$BD:$BD,'調査表(全体)'!$A$1)</f>
        <v>0</v>
      </c>
      <c r="H64" s="230">
        <f>SUMIFS('調査表(全体)'!BL:BL,'調査表(全体)'!$O:$O,$A66,'調査表(全体)'!$R:$R,$B64,'調査表(全体)'!$BA:$BA,'調査表(全体)'!$A$1,'調査表(全体)'!$BD:$BD,'調査表(全体)'!$A$1)</f>
        <v>0</v>
      </c>
      <c r="I64" s="230">
        <f>SUMIFS('調査表(全体)'!BM:BM,'調査表(全体)'!$O:$O,$A66,'調査表(全体)'!$R:$R,$B64,'調査表(全体)'!$BA:$BA,'調査表(全体)'!$A$1,'調査表(全体)'!$BD:$BD,'調査表(全体)'!$A$1)</f>
        <v>0</v>
      </c>
      <c r="J64" s="230">
        <f>SUMIFS('調査表(全体)'!BN:BN,'調査表(全体)'!$O:$O,$A66,'調査表(全体)'!$R:$R,$B64,'調査表(全体)'!$BA:$BA,'調査表(全体)'!$A$1,'調査表(全体)'!$BD:$BD,'調査表(全体)'!$A$1)</f>
        <v>0</v>
      </c>
      <c r="K64" s="230">
        <f>SUMIFS('調査表(全体)'!BO:BO,'調査表(全体)'!$O:$O,$A66,'調査表(全体)'!$R:$R,$B64,'調査表(全体)'!$BA:$BA,'調査表(全体)'!$A$1,'調査表(全体)'!$BD:$BD,'調査表(全体)'!$A$1)</f>
        <v>0</v>
      </c>
      <c r="L64" s="231">
        <f>SUMIFS('調査表(全体)'!BP:BP,'調査表(全体)'!$O:$O,$A66,'調査表(全体)'!$R:$R,$B64,'調査表(全体)'!$BA:$BA,'調査表(全体)'!$A$1,'調査表(全体)'!$BD:$BD,'調査表(全体)'!$A$1)</f>
        <v>0</v>
      </c>
      <c r="M64" s="232">
        <f t="shared" si="19"/>
        <v>0</v>
      </c>
      <c r="N64" s="233">
        <f>SUMIFS('調査表(全体)'!$CL:$CL,'調査表(全体)'!$O:$O,$A66,'調査表(全体)'!$R:$R,$B64,'調査表(全体)'!$BA:$BA,'調査表(全体)'!$A$1,'調査表(全体)'!$BD:$BD,'調査表(全体)'!$A$1,'調査表(全体)'!$P:$P,N$6,'調査表(全体)'!$BE:$BE,10)</f>
        <v>0</v>
      </c>
      <c r="O64" s="230">
        <f>SUMIFS('調査表(全体)'!$CL:$CL,'調査表(全体)'!$O:$O,$A66,'調査表(全体)'!$R:$R,$B64,'調査表(全体)'!$BA:$BA,'調査表(全体)'!$A$1,'調査表(全体)'!$BD:$BD,'調査表(全体)'!$A$1,'調査表(全体)'!$P:$P,O$6,'調査表(全体)'!$BE:$BE,10)</f>
        <v>0</v>
      </c>
      <c r="P64" s="230">
        <f>SUMIFS('調査表(全体)'!$CL:$CL,'調査表(全体)'!$O:$O,$A66,'調査表(全体)'!$R:$R,$B64,'調査表(全体)'!$BA:$BA,'調査表(全体)'!$A$1,'調査表(全体)'!$BD:$BD,'調査表(全体)'!$A$1,'調査表(全体)'!$P:$P,P$6,'調査表(全体)'!$BE:$BE,10)</f>
        <v>0</v>
      </c>
      <c r="Q64" s="230">
        <f>SUMIFS('調査表(全体)'!$CL:$CL,'調査表(全体)'!$O:$O,$A66,'調査表(全体)'!$R:$R,$B64,'調査表(全体)'!$BA:$BA,'調査表(全体)'!$A$1,'調査表(全体)'!$BD:$BD,'調査表(全体)'!$A$1,'調査表(全体)'!$P:$P,Q$6,'調査表(全体)'!$BE:$BE,10)</f>
        <v>0</v>
      </c>
      <c r="R64" s="230">
        <f>SUMIFS('調査表(全体)'!$CL:$CL,'調査表(全体)'!$O:$O,$A66,'調査表(全体)'!$R:$R,$B64,'調査表(全体)'!$BA:$BA,'調査表(全体)'!$A$1,'調査表(全体)'!$BD:$BD,'調査表(全体)'!$A$1,'調査表(全体)'!$P:$P,R$6,'調査表(全体)'!$BE:$BE,10)</f>
        <v>0</v>
      </c>
      <c r="S64" s="230">
        <f>SUMIFS('調査表(全体)'!$CL:$CL,'調査表(全体)'!$O:$O,$A66,'調査表(全体)'!$R:$R,$B64,'調査表(全体)'!$BA:$BA,'調査表(全体)'!$A$1,'調査表(全体)'!$BD:$BD,'調査表(全体)'!$A$1,'調査表(全体)'!$P:$P,S$6,'調査表(全体)'!$BE:$BE,10)</f>
        <v>0</v>
      </c>
      <c r="T64" s="230">
        <f>SUMIFS('調査表(全体)'!$CL:$CL,'調査表(全体)'!$O:$O,$A66,'調査表(全体)'!$R:$R,$B64,'調査表(全体)'!$BA:$BA,'調査表(全体)'!$A$1,'調査表(全体)'!$BD:$BD,'調査表(全体)'!$A$1,'調査表(全体)'!$P:$P,T$6,'調査表(全体)'!$BE:$BE,10)</f>
        <v>0</v>
      </c>
      <c r="U64" s="230">
        <f>SUMIFS('調査表(全体)'!$CL:$CL,'調査表(全体)'!$O:$O,$A66,'調査表(全体)'!$R:$R,$B64,'調査表(全体)'!$BA:$BA,'調査表(全体)'!$A$1,'調査表(全体)'!$BD:$BD,'調査表(全体)'!$A$1,'調査表(全体)'!$P:$P,U$6,'調査表(全体)'!$BE:$BE,10)</f>
        <v>0</v>
      </c>
      <c r="V64" s="230">
        <f>SUMIFS('調査表(全体)'!$CL:$CL,'調査表(全体)'!$O:$O,$A66,'調査表(全体)'!$R:$R,$B64,'調査表(全体)'!$BA:$BA,'調査表(全体)'!$A$1,'調査表(全体)'!$BD:$BD,'調査表(全体)'!$A$1,'調査表(全体)'!$P:$P,V$6,'調査表(全体)'!$BE:$BE,10)</f>
        <v>0</v>
      </c>
      <c r="W64" s="230">
        <f>SUMIFS('調査表(全体)'!$CL:$CL,'調査表(全体)'!$O:$O,$A66,'調査表(全体)'!$R:$R,$B64,'調査表(全体)'!$BA:$BA,'調査表(全体)'!$A$1,'調査表(全体)'!$BD:$BD,'調査表(全体)'!$A$1,'調査表(全体)'!$P:$P,W$6,'調査表(全体)'!$BE:$BE,10)</f>
        <v>0</v>
      </c>
      <c r="X64" s="230">
        <f>SUMIFS('調査表(全体)'!$CL:$CL,'調査表(全体)'!$O:$O,$A66,'調査表(全体)'!$R:$R,$B64,'調査表(全体)'!$BA:$BA,'調査表(全体)'!$A$1,'調査表(全体)'!$BD:$BD,'調査表(全体)'!$A$1,'調査表(全体)'!$P:$P,X$6,'調査表(全体)'!$BE:$BE,10)</f>
        <v>0</v>
      </c>
      <c r="Y64" s="230">
        <f>SUMIFS('調査表(全体)'!$CL:$CL,'調査表(全体)'!$O:$O,$A66,'調査表(全体)'!$R:$R,$B64,'調査表(全体)'!$BA:$BA,'調査表(全体)'!$A$1,'調査表(全体)'!$BD:$BD,'調査表(全体)'!$A$1,'調査表(全体)'!$P:$P,Y$6,'調査表(全体)'!$BE:$BE,10)</f>
        <v>0</v>
      </c>
      <c r="Z64" s="230">
        <f>SUMIFS('調査表(全体)'!$CL:$CL,'調査表(全体)'!$O:$O,$A66,'調査表(全体)'!$R:$R,$B64,'調査表(全体)'!$BA:$BA,'調査表(全体)'!$A$1,'調査表(全体)'!$BD:$BD,'調査表(全体)'!$A$1,'調査表(全体)'!$P:$P,Z$6,'調査表(全体)'!$BE:$BE,10)</f>
        <v>0</v>
      </c>
      <c r="AA64" s="230">
        <f>SUMIFS('調査表(全体)'!$CL:$CL,'調査表(全体)'!$O:$O,$A66,'調査表(全体)'!$R:$R,$B64,'調査表(全体)'!$BA:$BA,'調査表(全体)'!$A$1,'調査表(全体)'!$BD:$BD,'調査表(全体)'!$A$1,'調査表(全体)'!$P:$P,AA$6,'調査表(全体)'!$BE:$BE,10)</f>
        <v>0</v>
      </c>
      <c r="AB64" s="230">
        <f>SUMIFS('調査表(全体)'!$CL:$CL,'調査表(全体)'!$O:$O,$A66,'調査表(全体)'!$R:$R,$B64,'調査表(全体)'!$BA:$BA,'調査表(全体)'!$A$1,'調査表(全体)'!$BD:$BD,'調査表(全体)'!$A$1,'調査表(全体)'!$P:$P,AB$6,'調査表(全体)'!$BE:$BE,10)</f>
        <v>0</v>
      </c>
      <c r="AC64" s="230">
        <f>SUMIFS('調査表(全体)'!$CL:$CL,'調査表(全体)'!$O:$O,$A66,'調査表(全体)'!$R:$R,$B64,'調査表(全体)'!$BA:$BA,'調査表(全体)'!$A$1,'調査表(全体)'!$BD:$BD,'調査表(全体)'!$A$1,'調査表(全体)'!$P:$P,AC$6,'調査表(全体)'!$BE:$BE,10)</f>
        <v>0</v>
      </c>
      <c r="AD64" s="230">
        <f>SUMIFS('調査表(全体)'!$CL:$CL,'調査表(全体)'!$O:$O,$A66,'調査表(全体)'!$R:$R,$B64,'調査表(全体)'!$BA:$BA,'調査表(全体)'!$A$1,'調査表(全体)'!$BD:$BD,'調査表(全体)'!$A$1,'調査表(全体)'!$P:$P,AD$6,'調査表(全体)'!$BE:$BE,10)</f>
        <v>0</v>
      </c>
      <c r="AE64" s="230">
        <f>SUMIFS('調査表(全体)'!$CL:$CL,'調査表(全体)'!$O:$O,$A66,'調査表(全体)'!$R:$R,$B64,'調査表(全体)'!$BA:$BA,'調査表(全体)'!$A$1,'調査表(全体)'!$BD:$BD,'調査表(全体)'!$A$1,'調査表(全体)'!$P:$P,AE$6,'調査表(全体)'!$BE:$BE,10)</f>
        <v>0</v>
      </c>
      <c r="AF64" s="230">
        <f>SUMIFS('調査表(全体)'!$CL:$CL,'調査表(全体)'!$O:$O,$A66,'調査表(全体)'!$R:$R,$B64,'調査表(全体)'!$BA:$BA,'調査表(全体)'!$A$1,'調査表(全体)'!$BD:$BD,'調査表(全体)'!$A$1,'調査表(全体)'!$P:$P,AF$6,'調査表(全体)'!$BE:$BE,10)</f>
        <v>0</v>
      </c>
      <c r="AG64" s="234">
        <f t="shared" si="20"/>
        <v>0</v>
      </c>
      <c r="AH64" s="235">
        <f>SUMIFS('調査表(全体)'!CF:CF,'調査表(全体)'!$O:$O,$A66,'調査表(全体)'!$R:$R,$B64,'調査表(全体)'!$BA:$BA,'調査表(全体)'!$A$1,'調査表(全体)'!$BD:$BD,'調査表(全体)'!$A$1,'調査表(全体)'!$BE:$BE,10)</f>
        <v>0</v>
      </c>
      <c r="AI64" s="230">
        <f>SUMIFS('調査表(全体)'!CG:CG,'調査表(全体)'!$O:$O,$A66,'調査表(全体)'!$R:$R,$B64,'調査表(全体)'!$BA:$BA,'調査表(全体)'!$A$1,'調査表(全体)'!$BD:$BD,'調査表(全体)'!$A$1,'調査表(全体)'!$BE:$BE,10)</f>
        <v>0</v>
      </c>
      <c r="AJ64" s="230">
        <f>SUMIFS('調査表(全体)'!CH:CH,'調査表(全体)'!$O:$O,$A66,'調査表(全体)'!$R:$R,$B64,'調査表(全体)'!$BA:$BA,'調査表(全体)'!$A$1,'調査表(全体)'!$BD:$BD,'調査表(全体)'!$A$1,'調査表(全体)'!$BE:$BE,10)</f>
        <v>0</v>
      </c>
      <c r="AK64" s="230">
        <f>SUMIFS('調査表(全体)'!CI:CI,'調査表(全体)'!$O:$O,$A66,'調査表(全体)'!$R:$R,$B64,'調査表(全体)'!$BA:$BA,'調査表(全体)'!$A$1,'調査表(全体)'!$BD:$BD,'調査表(全体)'!$A$1,'調査表(全体)'!$BE:$BE,10)</f>
        <v>0</v>
      </c>
      <c r="AL64" s="230">
        <f>SUMIFS('調査表(全体)'!CJ:CJ,'調査表(全体)'!$O:$O,$A66,'調査表(全体)'!$R:$R,$B64,'調査表(全体)'!$BA:$BA,'調査表(全体)'!$A$1,'調査表(全体)'!$BD:$BD,'調査表(全体)'!$A$1,'調査表(全体)'!$BE:$BE,10)</f>
        <v>0</v>
      </c>
      <c r="AM64" s="236">
        <f t="shared" si="21"/>
        <v>0</v>
      </c>
    </row>
    <row r="65" spans="1:39" x14ac:dyDescent="0.15">
      <c r="A65" s="1143"/>
      <c r="B65" s="228">
        <v>3</v>
      </c>
      <c r="C65" s="229">
        <f>SUMIFS('調査表(全体)'!BG:BG,'調査表(全体)'!$O:$O,$A66,'調査表(全体)'!$R:$R,$B65,'調査表(全体)'!$BA:$BA,'調査表(全体)'!$A$1,'調査表(全体)'!$BD:$BD,'調査表(全体)'!$A$1)</f>
        <v>0</v>
      </c>
      <c r="D65" s="230">
        <f>SUMIFS('調査表(全体)'!BH:BH,'調査表(全体)'!$O:$O,$A66,'調査表(全体)'!$R:$R,$B65,'調査表(全体)'!$BA:$BA,'調査表(全体)'!$A$1,'調査表(全体)'!$BD:$BD,'調査表(全体)'!$A$1)</f>
        <v>0</v>
      </c>
      <c r="E65" s="230">
        <f>SUMIFS('調査表(全体)'!BI:BI,'調査表(全体)'!$O:$O,$A66,'調査表(全体)'!$R:$R,$B65,'調査表(全体)'!$BA:$BA,'調査表(全体)'!$A$1,'調査表(全体)'!$BD:$BD,'調査表(全体)'!$A$1)</f>
        <v>0</v>
      </c>
      <c r="F65" s="230">
        <f>SUMIFS('調査表(全体)'!BJ:BJ,'調査表(全体)'!$O:$O,$A66,'調査表(全体)'!$R:$R,$B65,'調査表(全体)'!$BA:$BA,'調査表(全体)'!$A$1,'調査表(全体)'!$BD:$BD,'調査表(全体)'!$A$1)</f>
        <v>0</v>
      </c>
      <c r="G65" s="230">
        <f>SUMIFS('調査表(全体)'!BK:BK,'調査表(全体)'!$O:$O,$A66,'調査表(全体)'!$R:$R,$B65,'調査表(全体)'!$BA:$BA,'調査表(全体)'!$A$1,'調査表(全体)'!$BD:$BD,'調査表(全体)'!$A$1)</f>
        <v>0</v>
      </c>
      <c r="H65" s="230">
        <f>SUMIFS('調査表(全体)'!BL:BL,'調査表(全体)'!$O:$O,$A66,'調査表(全体)'!$R:$R,$B65,'調査表(全体)'!$BA:$BA,'調査表(全体)'!$A$1,'調査表(全体)'!$BD:$BD,'調査表(全体)'!$A$1)</f>
        <v>0</v>
      </c>
      <c r="I65" s="230">
        <f>SUMIFS('調査表(全体)'!BM:BM,'調査表(全体)'!$O:$O,$A66,'調査表(全体)'!$R:$R,$B65,'調査表(全体)'!$BA:$BA,'調査表(全体)'!$A$1,'調査表(全体)'!$BD:$BD,'調査表(全体)'!$A$1)</f>
        <v>0</v>
      </c>
      <c r="J65" s="230">
        <f>SUMIFS('調査表(全体)'!BN:BN,'調査表(全体)'!$O:$O,$A66,'調査表(全体)'!$R:$R,$B65,'調査表(全体)'!$BA:$BA,'調査表(全体)'!$A$1,'調査表(全体)'!$BD:$BD,'調査表(全体)'!$A$1)</f>
        <v>0</v>
      </c>
      <c r="K65" s="230">
        <f>SUMIFS('調査表(全体)'!BO:BO,'調査表(全体)'!$O:$O,$A66,'調査表(全体)'!$R:$R,$B65,'調査表(全体)'!$BA:$BA,'調査表(全体)'!$A$1,'調査表(全体)'!$BD:$BD,'調査表(全体)'!$A$1)</f>
        <v>0</v>
      </c>
      <c r="L65" s="231">
        <f>SUMIFS('調査表(全体)'!BP:BP,'調査表(全体)'!$O:$O,$A66,'調査表(全体)'!$R:$R,$B65,'調査表(全体)'!$BA:$BA,'調査表(全体)'!$A$1,'調査表(全体)'!$BD:$BD,'調査表(全体)'!$A$1)</f>
        <v>0</v>
      </c>
      <c r="M65" s="232">
        <f t="shared" si="19"/>
        <v>0</v>
      </c>
      <c r="N65" s="233">
        <f>SUMIFS('調査表(全体)'!$CL:$CL,'調査表(全体)'!$O:$O,$A66,'調査表(全体)'!$R:$R,$B65,'調査表(全体)'!$BA:$BA,'調査表(全体)'!$A$1,'調査表(全体)'!$BD:$BD,'調査表(全体)'!$A$1,'調査表(全体)'!$P:$P,N$6,'調査表(全体)'!$BE:$BE,10)</f>
        <v>0</v>
      </c>
      <c r="O65" s="230">
        <f>SUMIFS('調査表(全体)'!$CL:$CL,'調査表(全体)'!$O:$O,$A66,'調査表(全体)'!$R:$R,$B65,'調査表(全体)'!$BA:$BA,'調査表(全体)'!$A$1,'調査表(全体)'!$BD:$BD,'調査表(全体)'!$A$1,'調査表(全体)'!$P:$P,O$6,'調査表(全体)'!$BE:$BE,10)</f>
        <v>0</v>
      </c>
      <c r="P65" s="230">
        <f>SUMIFS('調査表(全体)'!$CL:$CL,'調査表(全体)'!$O:$O,$A66,'調査表(全体)'!$R:$R,$B65,'調査表(全体)'!$BA:$BA,'調査表(全体)'!$A$1,'調査表(全体)'!$BD:$BD,'調査表(全体)'!$A$1,'調査表(全体)'!$P:$P,P$6,'調査表(全体)'!$BE:$BE,10)</f>
        <v>0</v>
      </c>
      <c r="Q65" s="230">
        <f>SUMIFS('調査表(全体)'!$CL:$CL,'調査表(全体)'!$O:$O,$A66,'調査表(全体)'!$R:$R,$B65,'調査表(全体)'!$BA:$BA,'調査表(全体)'!$A$1,'調査表(全体)'!$BD:$BD,'調査表(全体)'!$A$1,'調査表(全体)'!$P:$P,Q$6,'調査表(全体)'!$BE:$BE,10)</f>
        <v>0</v>
      </c>
      <c r="R65" s="230">
        <f>SUMIFS('調査表(全体)'!$CL:$CL,'調査表(全体)'!$O:$O,$A66,'調査表(全体)'!$R:$R,$B65,'調査表(全体)'!$BA:$BA,'調査表(全体)'!$A$1,'調査表(全体)'!$BD:$BD,'調査表(全体)'!$A$1,'調査表(全体)'!$P:$P,R$6,'調査表(全体)'!$BE:$BE,10)</f>
        <v>0</v>
      </c>
      <c r="S65" s="230">
        <f>SUMIFS('調査表(全体)'!$CL:$CL,'調査表(全体)'!$O:$O,$A66,'調査表(全体)'!$R:$R,$B65,'調査表(全体)'!$BA:$BA,'調査表(全体)'!$A$1,'調査表(全体)'!$BD:$BD,'調査表(全体)'!$A$1,'調査表(全体)'!$P:$P,S$6,'調査表(全体)'!$BE:$BE,10)</f>
        <v>0</v>
      </c>
      <c r="T65" s="230">
        <f>SUMIFS('調査表(全体)'!$CL:$CL,'調査表(全体)'!$O:$O,$A66,'調査表(全体)'!$R:$R,$B65,'調査表(全体)'!$BA:$BA,'調査表(全体)'!$A$1,'調査表(全体)'!$BD:$BD,'調査表(全体)'!$A$1,'調査表(全体)'!$P:$P,T$6,'調査表(全体)'!$BE:$BE,10)</f>
        <v>0</v>
      </c>
      <c r="U65" s="230">
        <f>SUMIFS('調査表(全体)'!$CL:$CL,'調査表(全体)'!$O:$O,$A66,'調査表(全体)'!$R:$R,$B65,'調査表(全体)'!$BA:$BA,'調査表(全体)'!$A$1,'調査表(全体)'!$BD:$BD,'調査表(全体)'!$A$1,'調査表(全体)'!$P:$P,U$6,'調査表(全体)'!$BE:$BE,10)</f>
        <v>0</v>
      </c>
      <c r="V65" s="230">
        <f>SUMIFS('調査表(全体)'!$CL:$CL,'調査表(全体)'!$O:$O,$A66,'調査表(全体)'!$R:$R,$B65,'調査表(全体)'!$BA:$BA,'調査表(全体)'!$A$1,'調査表(全体)'!$BD:$BD,'調査表(全体)'!$A$1,'調査表(全体)'!$P:$P,V$6,'調査表(全体)'!$BE:$BE,10)</f>
        <v>0</v>
      </c>
      <c r="W65" s="230">
        <f>SUMIFS('調査表(全体)'!$CL:$CL,'調査表(全体)'!$O:$O,$A66,'調査表(全体)'!$R:$R,$B65,'調査表(全体)'!$BA:$BA,'調査表(全体)'!$A$1,'調査表(全体)'!$BD:$BD,'調査表(全体)'!$A$1,'調査表(全体)'!$P:$P,W$6,'調査表(全体)'!$BE:$BE,10)</f>
        <v>0</v>
      </c>
      <c r="X65" s="230">
        <f>SUMIFS('調査表(全体)'!$CL:$CL,'調査表(全体)'!$O:$O,$A66,'調査表(全体)'!$R:$R,$B65,'調査表(全体)'!$BA:$BA,'調査表(全体)'!$A$1,'調査表(全体)'!$BD:$BD,'調査表(全体)'!$A$1,'調査表(全体)'!$P:$P,X$6,'調査表(全体)'!$BE:$BE,10)</f>
        <v>0</v>
      </c>
      <c r="Y65" s="230">
        <f>SUMIFS('調査表(全体)'!$CL:$CL,'調査表(全体)'!$O:$O,$A66,'調査表(全体)'!$R:$R,$B65,'調査表(全体)'!$BA:$BA,'調査表(全体)'!$A$1,'調査表(全体)'!$BD:$BD,'調査表(全体)'!$A$1,'調査表(全体)'!$P:$P,Y$6,'調査表(全体)'!$BE:$BE,10)</f>
        <v>0</v>
      </c>
      <c r="Z65" s="230">
        <f>SUMIFS('調査表(全体)'!$CL:$CL,'調査表(全体)'!$O:$O,$A66,'調査表(全体)'!$R:$R,$B65,'調査表(全体)'!$BA:$BA,'調査表(全体)'!$A$1,'調査表(全体)'!$BD:$BD,'調査表(全体)'!$A$1,'調査表(全体)'!$P:$P,Z$6,'調査表(全体)'!$BE:$BE,10)</f>
        <v>0</v>
      </c>
      <c r="AA65" s="230">
        <f>SUMIFS('調査表(全体)'!$CL:$CL,'調査表(全体)'!$O:$O,$A66,'調査表(全体)'!$R:$R,$B65,'調査表(全体)'!$BA:$BA,'調査表(全体)'!$A$1,'調査表(全体)'!$BD:$BD,'調査表(全体)'!$A$1,'調査表(全体)'!$P:$P,AA$6,'調査表(全体)'!$BE:$BE,10)</f>
        <v>0</v>
      </c>
      <c r="AB65" s="230">
        <f>SUMIFS('調査表(全体)'!$CL:$CL,'調査表(全体)'!$O:$O,$A66,'調査表(全体)'!$R:$R,$B65,'調査表(全体)'!$BA:$BA,'調査表(全体)'!$A$1,'調査表(全体)'!$BD:$BD,'調査表(全体)'!$A$1,'調査表(全体)'!$P:$P,AB$6,'調査表(全体)'!$BE:$BE,10)</f>
        <v>0</v>
      </c>
      <c r="AC65" s="230">
        <f>SUMIFS('調査表(全体)'!$CL:$CL,'調査表(全体)'!$O:$O,$A66,'調査表(全体)'!$R:$R,$B65,'調査表(全体)'!$BA:$BA,'調査表(全体)'!$A$1,'調査表(全体)'!$BD:$BD,'調査表(全体)'!$A$1,'調査表(全体)'!$P:$P,AC$6,'調査表(全体)'!$BE:$BE,10)</f>
        <v>0</v>
      </c>
      <c r="AD65" s="230">
        <f>SUMIFS('調査表(全体)'!$CL:$CL,'調査表(全体)'!$O:$O,$A66,'調査表(全体)'!$R:$R,$B65,'調査表(全体)'!$BA:$BA,'調査表(全体)'!$A$1,'調査表(全体)'!$BD:$BD,'調査表(全体)'!$A$1,'調査表(全体)'!$P:$P,AD$6,'調査表(全体)'!$BE:$BE,10)</f>
        <v>0</v>
      </c>
      <c r="AE65" s="230">
        <f>SUMIFS('調査表(全体)'!$CL:$CL,'調査表(全体)'!$O:$O,$A66,'調査表(全体)'!$R:$R,$B65,'調査表(全体)'!$BA:$BA,'調査表(全体)'!$A$1,'調査表(全体)'!$BD:$BD,'調査表(全体)'!$A$1,'調査表(全体)'!$P:$P,AE$6,'調査表(全体)'!$BE:$BE,10)</f>
        <v>0</v>
      </c>
      <c r="AF65" s="230">
        <f>SUMIFS('調査表(全体)'!$CL:$CL,'調査表(全体)'!$O:$O,$A66,'調査表(全体)'!$R:$R,$B65,'調査表(全体)'!$BA:$BA,'調査表(全体)'!$A$1,'調査表(全体)'!$BD:$BD,'調査表(全体)'!$A$1,'調査表(全体)'!$P:$P,AF$6,'調査表(全体)'!$BE:$BE,10)</f>
        <v>0</v>
      </c>
      <c r="AG65" s="234">
        <f t="shared" si="20"/>
        <v>0</v>
      </c>
      <c r="AH65" s="235">
        <f>SUMIFS('調査表(全体)'!CF:CF,'調査表(全体)'!$O:$O,$A66,'調査表(全体)'!$R:$R,$B65,'調査表(全体)'!$BA:$BA,'調査表(全体)'!$A$1,'調査表(全体)'!$BD:$BD,'調査表(全体)'!$A$1,'調査表(全体)'!$BE:$BE,10)</f>
        <v>0</v>
      </c>
      <c r="AI65" s="230">
        <f>SUMIFS('調査表(全体)'!CG:CG,'調査表(全体)'!$O:$O,$A66,'調査表(全体)'!$R:$R,$B65,'調査表(全体)'!$BA:$BA,'調査表(全体)'!$A$1,'調査表(全体)'!$BD:$BD,'調査表(全体)'!$A$1,'調査表(全体)'!$BE:$BE,10)</f>
        <v>0</v>
      </c>
      <c r="AJ65" s="230">
        <f>SUMIFS('調査表(全体)'!CH:CH,'調査表(全体)'!$O:$O,$A66,'調査表(全体)'!$R:$R,$B65,'調査表(全体)'!$BA:$BA,'調査表(全体)'!$A$1,'調査表(全体)'!$BD:$BD,'調査表(全体)'!$A$1,'調査表(全体)'!$BE:$BE,10)</f>
        <v>0</v>
      </c>
      <c r="AK65" s="230">
        <f>SUMIFS('調査表(全体)'!CI:CI,'調査表(全体)'!$O:$O,$A66,'調査表(全体)'!$R:$R,$B65,'調査表(全体)'!$BA:$BA,'調査表(全体)'!$A$1,'調査表(全体)'!$BD:$BD,'調査表(全体)'!$A$1,'調査表(全体)'!$BE:$BE,10)</f>
        <v>0</v>
      </c>
      <c r="AL65" s="230">
        <f>SUMIFS('調査表(全体)'!CJ:CJ,'調査表(全体)'!$O:$O,$A66,'調査表(全体)'!$R:$R,$B65,'調査表(全体)'!$BA:$BA,'調査表(全体)'!$A$1,'調査表(全体)'!$BD:$BD,'調査表(全体)'!$A$1,'調査表(全体)'!$BE:$BE,10)</f>
        <v>0</v>
      </c>
      <c r="AM65" s="236">
        <f t="shared" si="21"/>
        <v>0</v>
      </c>
    </row>
    <row r="66" spans="1:39" x14ac:dyDescent="0.15">
      <c r="A66" s="411">
        <v>15</v>
      </c>
      <c r="B66" s="237" t="s">
        <v>85</v>
      </c>
      <c r="C66" s="238">
        <f t="shared" ref="C66:L66" si="34">SUM(C63:C65)</f>
        <v>0</v>
      </c>
      <c r="D66" s="239">
        <f t="shared" si="34"/>
        <v>0</v>
      </c>
      <c r="E66" s="239">
        <f t="shared" si="34"/>
        <v>0</v>
      </c>
      <c r="F66" s="239">
        <f t="shared" si="34"/>
        <v>0</v>
      </c>
      <c r="G66" s="239">
        <f t="shared" si="34"/>
        <v>0</v>
      </c>
      <c r="H66" s="239">
        <f t="shared" si="34"/>
        <v>0</v>
      </c>
      <c r="I66" s="239">
        <f t="shared" si="34"/>
        <v>0</v>
      </c>
      <c r="J66" s="239">
        <f t="shared" si="34"/>
        <v>0</v>
      </c>
      <c r="K66" s="239">
        <f t="shared" si="34"/>
        <v>0</v>
      </c>
      <c r="L66" s="240">
        <f t="shared" si="34"/>
        <v>0</v>
      </c>
      <c r="M66" s="232">
        <f t="shared" si="19"/>
        <v>0</v>
      </c>
      <c r="N66" s="241">
        <f t="shared" ref="N66:AF66" si="35">SUM(N63:N65)</f>
        <v>0</v>
      </c>
      <c r="O66" s="239">
        <f t="shared" si="35"/>
        <v>0</v>
      </c>
      <c r="P66" s="239">
        <f t="shared" si="35"/>
        <v>0</v>
      </c>
      <c r="Q66" s="239">
        <f t="shared" si="35"/>
        <v>0</v>
      </c>
      <c r="R66" s="239">
        <f t="shared" si="35"/>
        <v>0</v>
      </c>
      <c r="S66" s="239">
        <f t="shared" si="35"/>
        <v>0</v>
      </c>
      <c r="T66" s="239">
        <f t="shared" si="35"/>
        <v>0</v>
      </c>
      <c r="U66" s="239">
        <f t="shared" si="35"/>
        <v>0</v>
      </c>
      <c r="V66" s="239">
        <f t="shared" si="35"/>
        <v>0</v>
      </c>
      <c r="W66" s="239">
        <f t="shared" si="35"/>
        <v>0</v>
      </c>
      <c r="X66" s="239">
        <f t="shared" si="35"/>
        <v>0</v>
      </c>
      <c r="Y66" s="239">
        <f t="shared" si="35"/>
        <v>0</v>
      </c>
      <c r="Z66" s="239">
        <f t="shared" si="35"/>
        <v>0</v>
      </c>
      <c r="AA66" s="239">
        <f t="shared" si="35"/>
        <v>0</v>
      </c>
      <c r="AB66" s="239">
        <f t="shared" si="35"/>
        <v>0</v>
      </c>
      <c r="AC66" s="239">
        <f t="shared" si="35"/>
        <v>0</v>
      </c>
      <c r="AD66" s="239">
        <f t="shared" si="35"/>
        <v>0</v>
      </c>
      <c r="AE66" s="239">
        <f t="shared" si="35"/>
        <v>0</v>
      </c>
      <c r="AF66" s="239">
        <f t="shared" si="35"/>
        <v>0</v>
      </c>
      <c r="AG66" s="242">
        <f t="shared" si="20"/>
        <v>0</v>
      </c>
      <c r="AH66" s="243">
        <f>SUM(AH63:AH65)</f>
        <v>0</v>
      </c>
      <c r="AI66" s="239">
        <f>SUM(AI63:AI65)</f>
        <v>0</v>
      </c>
      <c r="AJ66" s="239">
        <f>SUM(AJ63:AJ65)</f>
        <v>0</v>
      </c>
      <c r="AK66" s="239">
        <f>SUM(AK63:AK65)</f>
        <v>0</v>
      </c>
      <c r="AL66" s="239">
        <f>SUM(AL63:AL65)</f>
        <v>0</v>
      </c>
      <c r="AM66" s="244">
        <f t="shared" si="21"/>
        <v>0</v>
      </c>
    </row>
    <row r="67" spans="1:39" x14ac:dyDescent="0.15">
      <c r="A67" s="1142">
        <f>LOOKUP(A70,会計区分コード!$B:$B,会計区分コード!$C:$C)</f>
        <v>0</v>
      </c>
      <c r="B67" s="219">
        <v>1</v>
      </c>
      <c r="C67" s="220">
        <f>SUMIFS('調査表(全体)'!BG:BG,'調査表(全体)'!$O:$O,$A70,'調査表(全体)'!$R:$R,$B67,'調査表(全体)'!$BA:$BA,'調査表(全体)'!$A$1,'調査表(全体)'!$BD:$BD,'調査表(全体)'!$A$1)</f>
        <v>0</v>
      </c>
      <c r="D67" s="221">
        <f>SUMIFS('調査表(全体)'!BH:BH,'調査表(全体)'!$O:$O,$A70,'調査表(全体)'!$R:$R,$B67,'調査表(全体)'!$BA:$BA,'調査表(全体)'!$A$1,'調査表(全体)'!$BD:$BD,'調査表(全体)'!$A$1)</f>
        <v>0</v>
      </c>
      <c r="E67" s="221">
        <f>SUMIFS('調査表(全体)'!BI:BI,'調査表(全体)'!$O:$O,$A70,'調査表(全体)'!$R:$R,$B67,'調査表(全体)'!$BA:$BA,'調査表(全体)'!$A$1,'調査表(全体)'!$BD:$BD,'調査表(全体)'!$A$1)</f>
        <v>0</v>
      </c>
      <c r="F67" s="221">
        <f>SUMIFS('調査表(全体)'!BJ:BJ,'調査表(全体)'!$O:$O,$A70,'調査表(全体)'!$R:$R,$B67,'調査表(全体)'!$BA:$BA,'調査表(全体)'!$A$1,'調査表(全体)'!$BD:$BD,'調査表(全体)'!$A$1)</f>
        <v>0</v>
      </c>
      <c r="G67" s="221">
        <f>SUMIFS('調査表(全体)'!BK:BK,'調査表(全体)'!$O:$O,$A70,'調査表(全体)'!$R:$R,$B67,'調査表(全体)'!$BA:$BA,'調査表(全体)'!$A$1,'調査表(全体)'!$BD:$BD,'調査表(全体)'!$A$1)</f>
        <v>0</v>
      </c>
      <c r="H67" s="221">
        <f>SUMIFS('調査表(全体)'!BL:BL,'調査表(全体)'!$O:$O,$A70,'調査表(全体)'!$R:$R,$B67,'調査表(全体)'!$BA:$BA,'調査表(全体)'!$A$1,'調査表(全体)'!$BD:$BD,'調査表(全体)'!$A$1)</f>
        <v>0</v>
      </c>
      <c r="I67" s="221">
        <f>SUMIFS('調査表(全体)'!BM:BM,'調査表(全体)'!$O:$O,$A70,'調査表(全体)'!$R:$R,$B67,'調査表(全体)'!$BA:$BA,'調査表(全体)'!$A$1,'調査表(全体)'!$BD:$BD,'調査表(全体)'!$A$1)</f>
        <v>0</v>
      </c>
      <c r="J67" s="221">
        <f>SUMIFS('調査表(全体)'!BN:BN,'調査表(全体)'!$O:$O,$A70,'調査表(全体)'!$R:$R,$B67,'調査表(全体)'!$BA:$BA,'調査表(全体)'!$A$1,'調査表(全体)'!$BD:$BD,'調査表(全体)'!$A$1)</f>
        <v>0</v>
      </c>
      <c r="K67" s="221">
        <f>SUMIFS('調査表(全体)'!BO:BO,'調査表(全体)'!$O:$O,$A70,'調査表(全体)'!$R:$R,$B67,'調査表(全体)'!$BA:$BA,'調査表(全体)'!$A$1,'調査表(全体)'!$BD:$BD,'調査表(全体)'!$A$1)</f>
        <v>0</v>
      </c>
      <c r="L67" s="222">
        <f>SUMIFS('調査表(全体)'!BP:BP,'調査表(全体)'!$O:$O,$A70,'調査表(全体)'!$R:$R,$B67,'調査表(全体)'!$BA:$BA,'調査表(全体)'!$A$1,'調査表(全体)'!$BD:$BD,'調査表(全体)'!$A$1)</f>
        <v>0</v>
      </c>
      <c r="M67" s="223">
        <f t="shared" si="19"/>
        <v>0</v>
      </c>
      <c r="N67" s="224">
        <f>SUMIFS('調査表(全体)'!$CL:$CL,'調査表(全体)'!$O:$O,$A70,'調査表(全体)'!$R:$R,$B67,'調査表(全体)'!$BA:$BA,'調査表(全体)'!$A$1,'調査表(全体)'!$BD:$BD,'調査表(全体)'!$A$1,'調査表(全体)'!$P:$P,N$6,'調査表(全体)'!BE:BE,10)</f>
        <v>0</v>
      </c>
      <c r="O67" s="221">
        <f>SUMIFS('調査表(全体)'!$CL:$CL,'調査表(全体)'!$O:$O,$A70,'調査表(全体)'!$R:$R,$B67,'調査表(全体)'!$BA:$BA,'調査表(全体)'!$A$1,'調査表(全体)'!$BD:$BD,'調査表(全体)'!$A$1,'調査表(全体)'!$P:$P,O$6,'調査表(全体)'!$BE:$BE,10)</f>
        <v>0</v>
      </c>
      <c r="P67" s="221">
        <f>SUMIFS('調査表(全体)'!$CL:$CL,'調査表(全体)'!$O:$O,$A70,'調査表(全体)'!$R:$R,$B67,'調査表(全体)'!$BA:$BA,'調査表(全体)'!$A$1,'調査表(全体)'!$BD:$BD,'調査表(全体)'!$A$1,'調査表(全体)'!$P:$P,P$6,'調査表(全体)'!$BE:$BE,10)</f>
        <v>0</v>
      </c>
      <c r="Q67" s="221">
        <f>SUMIFS('調査表(全体)'!$CL:$CL,'調査表(全体)'!$O:$O,$A70,'調査表(全体)'!$R:$R,$B67,'調査表(全体)'!$BA:$BA,'調査表(全体)'!$A$1,'調査表(全体)'!$BD:$BD,'調査表(全体)'!$A$1,'調査表(全体)'!$P:$P,Q$6,'調査表(全体)'!$BE:$BE,10)</f>
        <v>0</v>
      </c>
      <c r="R67" s="221">
        <f>SUMIFS('調査表(全体)'!$CL:$CL,'調査表(全体)'!$O:$O,$A70,'調査表(全体)'!$R:$R,$B67,'調査表(全体)'!$BA:$BA,'調査表(全体)'!$A$1,'調査表(全体)'!$BD:$BD,'調査表(全体)'!$A$1,'調査表(全体)'!$P:$P,R$6,'調査表(全体)'!$BE:$BE,10)</f>
        <v>0</v>
      </c>
      <c r="S67" s="221">
        <f>SUMIFS('調査表(全体)'!$CL:$CL,'調査表(全体)'!$O:$O,$A70,'調査表(全体)'!$R:$R,$B67,'調査表(全体)'!$BA:$BA,'調査表(全体)'!$A$1,'調査表(全体)'!$BD:$BD,'調査表(全体)'!$A$1,'調査表(全体)'!$P:$P,S$6,'調査表(全体)'!$BE:$BE,10)</f>
        <v>0</v>
      </c>
      <c r="T67" s="221">
        <f>SUMIFS('調査表(全体)'!$CL:$CL,'調査表(全体)'!$O:$O,$A70,'調査表(全体)'!$R:$R,$B67,'調査表(全体)'!$BA:$BA,'調査表(全体)'!$A$1,'調査表(全体)'!$BD:$BD,'調査表(全体)'!$A$1,'調査表(全体)'!$P:$P,T$6,'調査表(全体)'!$BE:$BE,10)</f>
        <v>0</v>
      </c>
      <c r="U67" s="221">
        <f>SUMIFS('調査表(全体)'!$CL:$CL,'調査表(全体)'!$O:$O,$A70,'調査表(全体)'!$R:$R,$B67,'調査表(全体)'!$BA:$BA,'調査表(全体)'!$A$1,'調査表(全体)'!$BD:$BD,'調査表(全体)'!$A$1,'調査表(全体)'!$P:$P,U$6,'調査表(全体)'!$BE:$BE,10)</f>
        <v>0</v>
      </c>
      <c r="V67" s="221">
        <f>SUMIFS('調査表(全体)'!$CL:$CL,'調査表(全体)'!$O:$O,$A70,'調査表(全体)'!$R:$R,$B67,'調査表(全体)'!$BA:$BA,'調査表(全体)'!$A$1,'調査表(全体)'!$BD:$BD,'調査表(全体)'!$A$1,'調査表(全体)'!$P:$P,V$6,'調査表(全体)'!$BE:$BE,10)</f>
        <v>0</v>
      </c>
      <c r="W67" s="221">
        <f>SUMIFS('調査表(全体)'!$CL:$CL,'調査表(全体)'!$O:$O,$A70,'調査表(全体)'!$R:$R,$B67,'調査表(全体)'!$BA:$BA,'調査表(全体)'!$A$1,'調査表(全体)'!$BD:$BD,'調査表(全体)'!$A$1,'調査表(全体)'!$P:$P,W$6,'調査表(全体)'!$BE:$BE,10)</f>
        <v>0</v>
      </c>
      <c r="X67" s="221">
        <f>SUMIFS('調査表(全体)'!$CL:$CL,'調査表(全体)'!$O:$O,$A70,'調査表(全体)'!$R:$R,$B67,'調査表(全体)'!$BA:$BA,'調査表(全体)'!$A$1,'調査表(全体)'!$BD:$BD,'調査表(全体)'!$A$1,'調査表(全体)'!$P:$P,X$6,'調査表(全体)'!$BE:$BE,10)</f>
        <v>0</v>
      </c>
      <c r="Y67" s="221">
        <f>SUMIFS('調査表(全体)'!$CL:$CL,'調査表(全体)'!$O:$O,$A70,'調査表(全体)'!$R:$R,$B67,'調査表(全体)'!$BA:$BA,'調査表(全体)'!$A$1,'調査表(全体)'!$BD:$BD,'調査表(全体)'!$A$1,'調査表(全体)'!$P:$P,Y$6,'調査表(全体)'!$BE:$BE,10)</f>
        <v>0</v>
      </c>
      <c r="Z67" s="221">
        <f>SUMIFS('調査表(全体)'!$CL:$CL,'調査表(全体)'!$O:$O,$A70,'調査表(全体)'!$R:$R,$B67,'調査表(全体)'!$BA:$BA,'調査表(全体)'!$A$1,'調査表(全体)'!$BD:$BD,'調査表(全体)'!$A$1,'調査表(全体)'!$P:$P,Z$6,'調査表(全体)'!$BE:$BE,10)</f>
        <v>0</v>
      </c>
      <c r="AA67" s="221">
        <f>SUMIFS('調査表(全体)'!$CL:$CL,'調査表(全体)'!$O:$O,$A70,'調査表(全体)'!$R:$R,$B67,'調査表(全体)'!$BA:$BA,'調査表(全体)'!$A$1,'調査表(全体)'!$BD:$BD,'調査表(全体)'!$A$1,'調査表(全体)'!$P:$P,AA$6,'調査表(全体)'!$BE:$BE,10)</f>
        <v>0</v>
      </c>
      <c r="AB67" s="221">
        <f>SUMIFS('調査表(全体)'!$CL:$CL,'調査表(全体)'!$O:$O,$A70,'調査表(全体)'!$R:$R,$B67,'調査表(全体)'!$BA:$BA,'調査表(全体)'!$A$1,'調査表(全体)'!$BD:$BD,'調査表(全体)'!$A$1,'調査表(全体)'!$P:$P,AB$6,'調査表(全体)'!$BE:$BE,10)</f>
        <v>0</v>
      </c>
      <c r="AC67" s="221">
        <f>SUMIFS('調査表(全体)'!$CL:$CL,'調査表(全体)'!$O:$O,$A70,'調査表(全体)'!$R:$R,$B67,'調査表(全体)'!$BA:$BA,'調査表(全体)'!$A$1,'調査表(全体)'!$BD:$BD,'調査表(全体)'!$A$1,'調査表(全体)'!$P:$P,AC$6,'調査表(全体)'!$BE:$BE,10)</f>
        <v>0</v>
      </c>
      <c r="AD67" s="221">
        <f>SUMIFS('調査表(全体)'!$CL:$CL,'調査表(全体)'!$O:$O,$A70,'調査表(全体)'!$R:$R,$B67,'調査表(全体)'!$BA:$BA,'調査表(全体)'!$A$1,'調査表(全体)'!$BD:$BD,'調査表(全体)'!$A$1,'調査表(全体)'!$P:$P,AD$6,'調査表(全体)'!$BE:$BE,10)</f>
        <v>0</v>
      </c>
      <c r="AE67" s="221">
        <f>SUMIFS('調査表(全体)'!$CL:$CL,'調査表(全体)'!$O:$O,$A70,'調査表(全体)'!$R:$R,$B67,'調査表(全体)'!$BA:$BA,'調査表(全体)'!$A$1,'調査表(全体)'!$BD:$BD,'調査表(全体)'!$A$1,'調査表(全体)'!$P:$P,AE$6,'調査表(全体)'!$BE:$BE,10)</f>
        <v>0</v>
      </c>
      <c r="AF67" s="221">
        <f>SUMIFS('調査表(全体)'!$CL:$CL,'調査表(全体)'!$O:$O,$A70,'調査表(全体)'!$R:$R,$B67,'調査表(全体)'!$BA:$BA,'調査表(全体)'!$A$1,'調査表(全体)'!$BD:$BD,'調査表(全体)'!$A$1,'調査表(全体)'!$P:$P,AF$6,'調査表(全体)'!$BE:$BE,10)</f>
        <v>0</v>
      </c>
      <c r="AG67" s="225">
        <f t="shared" si="20"/>
        <v>0</v>
      </c>
      <c r="AH67" s="226">
        <f>SUMIFS('調査表(全体)'!CF:CF,'調査表(全体)'!$O:$O,$A70,'調査表(全体)'!$R:$R,$B67,'調査表(全体)'!$BA:$BA,'調査表(全体)'!$A$1,'調査表(全体)'!$BD:$BD,'調査表(全体)'!$A$1,'調査表(全体)'!$BE:$BE,10)</f>
        <v>0</v>
      </c>
      <c r="AI67" s="221">
        <f>SUMIFS('調査表(全体)'!CG:CG,'調査表(全体)'!$O:$O,$A70,'調査表(全体)'!$R:$R,$B67,'調査表(全体)'!$BA:$BA,'調査表(全体)'!$A$1,'調査表(全体)'!$BD:$BD,'調査表(全体)'!$A$1,'調査表(全体)'!$BE:$BE,10)</f>
        <v>0</v>
      </c>
      <c r="AJ67" s="221">
        <f>SUMIFS('調査表(全体)'!CH:CH,'調査表(全体)'!$O:$O,$A70,'調査表(全体)'!$R:$R,$B67,'調査表(全体)'!$BA:$BA,'調査表(全体)'!$A$1,'調査表(全体)'!$BD:$BD,'調査表(全体)'!$A$1,'調査表(全体)'!$BE:$BE,10)</f>
        <v>0</v>
      </c>
      <c r="AK67" s="221">
        <f>SUMIFS('調査表(全体)'!CI:CI,'調査表(全体)'!$O:$O,$A70,'調査表(全体)'!$R:$R,$B67,'調査表(全体)'!$BA:$BA,'調査表(全体)'!$A$1,'調査表(全体)'!$BD:$BD,'調査表(全体)'!$A$1,'調査表(全体)'!$BE:$BE,10)</f>
        <v>0</v>
      </c>
      <c r="AL67" s="221">
        <f>SUMIFS('調査表(全体)'!CJ:CJ,'調査表(全体)'!$O:$O,$A70,'調査表(全体)'!$R:$R,$B67,'調査表(全体)'!$BA:$BA,'調査表(全体)'!$A$1,'調査表(全体)'!$BD:$BD,'調査表(全体)'!$A$1,'調査表(全体)'!$BE:$BE,10)</f>
        <v>0</v>
      </c>
      <c r="AM67" s="227">
        <f t="shared" si="21"/>
        <v>0</v>
      </c>
    </row>
    <row r="68" spans="1:39" x14ac:dyDescent="0.15">
      <c r="A68" s="1143"/>
      <c r="B68" s="228">
        <v>2</v>
      </c>
      <c r="C68" s="229">
        <f>SUMIFS('調査表(全体)'!BG:BG,'調査表(全体)'!$O:$O,$A70,'調査表(全体)'!$R:$R,$B68,'調査表(全体)'!$BA:$BA,'調査表(全体)'!$A$1,'調査表(全体)'!$BD:$BD,'調査表(全体)'!$A$1)</f>
        <v>0</v>
      </c>
      <c r="D68" s="230">
        <f>SUMIFS('調査表(全体)'!BH:BH,'調査表(全体)'!$O:$O,$A70,'調査表(全体)'!$R:$R,$B68,'調査表(全体)'!$BA:$BA,'調査表(全体)'!$A$1,'調査表(全体)'!$BD:$BD,'調査表(全体)'!$A$1)</f>
        <v>0</v>
      </c>
      <c r="E68" s="230">
        <f>SUMIFS('調査表(全体)'!BI:BI,'調査表(全体)'!$O:$O,$A70,'調査表(全体)'!$R:$R,$B68,'調査表(全体)'!$BA:$BA,'調査表(全体)'!$A$1,'調査表(全体)'!$BD:$BD,'調査表(全体)'!$A$1)</f>
        <v>0</v>
      </c>
      <c r="F68" s="230">
        <f>SUMIFS('調査表(全体)'!BJ:BJ,'調査表(全体)'!$O:$O,$A70,'調査表(全体)'!$R:$R,$B68,'調査表(全体)'!$BA:$BA,'調査表(全体)'!$A$1,'調査表(全体)'!$BD:$BD,'調査表(全体)'!$A$1)</f>
        <v>0</v>
      </c>
      <c r="G68" s="230">
        <f>SUMIFS('調査表(全体)'!BK:BK,'調査表(全体)'!$O:$O,$A70,'調査表(全体)'!$R:$R,$B68,'調査表(全体)'!$BA:$BA,'調査表(全体)'!$A$1,'調査表(全体)'!$BD:$BD,'調査表(全体)'!$A$1)</f>
        <v>0</v>
      </c>
      <c r="H68" s="230">
        <f>SUMIFS('調査表(全体)'!BL:BL,'調査表(全体)'!$O:$O,$A70,'調査表(全体)'!$R:$R,$B68,'調査表(全体)'!$BA:$BA,'調査表(全体)'!$A$1,'調査表(全体)'!$BD:$BD,'調査表(全体)'!$A$1)</f>
        <v>0</v>
      </c>
      <c r="I68" s="230">
        <f>SUMIFS('調査表(全体)'!BM:BM,'調査表(全体)'!$O:$O,$A70,'調査表(全体)'!$R:$R,$B68,'調査表(全体)'!$BA:$BA,'調査表(全体)'!$A$1,'調査表(全体)'!$BD:$BD,'調査表(全体)'!$A$1)</f>
        <v>0</v>
      </c>
      <c r="J68" s="230">
        <f>SUMIFS('調査表(全体)'!BN:BN,'調査表(全体)'!$O:$O,$A70,'調査表(全体)'!$R:$R,$B68,'調査表(全体)'!$BA:$BA,'調査表(全体)'!$A$1,'調査表(全体)'!$BD:$BD,'調査表(全体)'!$A$1)</f>
        <v>0</v>
      </c>
      <c r="K68" s="230">
        <f>SUMIFS('調査表(全体)'!BO:BO,'調査表(全体)'!$O:$O,$A70,'調査表(全体)'!$R:$R,$B68,'調査表(全体)'!$BA:$BA,'調査表(全体)'!$A$1,'調査表(全体)'!$BD:$BD,'調査表(全体)'!$A$1)</f>
        <v>0</v>
      </c>
      <c r="L68" s="231">
        <f>SUMIFS('調査表(全体)'!BP:BP,'調査表(全体)'!$O:$O,$A70,'調査表(全体)'!$R:$R,$B68,'調査表(全体)'!$BA:$BA,'調査表(全体)'!$A$1,'調査表(全体)'!$BD:$BD,'調査表(全体)'!$A$1)</f>
        <v>0</v>
      </c>
      <c r="M68" s="232">
        <f t="shared" si="19"/>
        <v>0</v>
      </c>
      <c r="N68" s="233">
        <f>SUMIFS('調査表(全体)'!$CL:$CL,'調査表(全体)'!$O:$O,$A70,'調査表(全体)'!$R:$R,$B68,'調査表(全体)'!$BA:$BA,'調査表(全体)'!$A$1,'調査表(全体)'!$BD:$BD,'調査表(全体)'!$A$1,'調査表(全体)'!$P:$P,N$6,'調査表(全体)'!$BE:$BE,10)</f>
        <v>0</v>
      </c>
      <c r="O68" s="230">
        <f>SUMIFS('調査表(全体)'!$CL:$CL,'調査表(全体)'!$O:$O,$A70,'調査表(全体)'!$R:$R,$B68,'調査表(全体)'!$BA:$BA,'調査表(全体)'!$A$1,'調査表(全体)'!$BD:$BD,'調査表(全体)'!$A$1,'調査表(全体)'!$P:$P,O$6,'調査表(全体)'!$BE:$BE,10)</f>
        <v>0</v>
      </c>
      <c r="P68" s="230">
        <f>SUMIFS('調査表(全体)'!$CL:$CL,'調査表(全体)'!$O:$O,$A70,'調査表(全体)'!$R:$R,$B68,'調査表(全体)'!$BA:$BA,'調査表(全体)'!$A$1,'調査表(全体)'!$BD:$BD,'調査表(全体)'!$A$1,'調査表(全体)'!$P:$P,P$6,'調査表(全体)'!$BE:$BE,10)</f>
        <v>0</v>
      </c>
      <c r="Q68" s="230">
        <f>SUMIFS('調査表(全体)'!$CL:$CL,'調査表(全体)'!$O:$O,$A70,'調査表(全体)'!$R:$R,$B68,'調査表(全体)'!$BA:$BA,'調査表(全体)'!$A$1,'調査表(全体)'!$BD:$BD,'調査表(全体)'!$A$1,'調査表(全体)'!$P:$P,Q$6,'調査表(全体)'!$BE:$BE,10)</f>
        <v>0</v>
      </c>
      <c r="R68" s="230">
        <f>SUMIFS('調査表(全体)'!$CL:$CL,'調査表(全体)'!$O:$O,$A70,'調査表(全体)'!$R:$R,$B68,'調査表(全体)'!$BA:$BA,'調査表(全体)'!$A$1,'調査表(全体)'!$BD:$BD,'調査表(全体)'!$A$1,'調査表(全体)'!$P:$P,R$6,'調査表(全体)'!$BE:$BE,10)</f>
        <v>0</v>
      </c>
      <c r="S68" s="230">
        <f>SUMIFS('調査表(全体)'!$CL:$CL,'調査表(全体)'!$O:$O,$A70,'調査表(全体)'!$R:$R,$B68,'調査表(全体)'!$BA:$BA,'調査表(全体)'!$A$1,'調査表(全体)'!$BD:$BD,'調査表(全体)'!$A$1,'調査表(全体)'!$P:$P,S$6,'調査表(全体)'!$BE:$BE,10)</f>
        <v>0</v>
      </c>
      <c r="T68" s="230">
        <f>SUMIFS('調査表(全体)'!$CL:$CL,'調査表(全体)'!$O:$O,$A70,'調査表(全体)'!$R:$R,$B68,'調査表(全体)'!$BA:$BA,'調査表(全体)'!$A$1,'調査表(全体)'!$BD:$BD,'調査表(全体)'!$A$1,'調査表(全体)'!$P:$P,T$6,'調査表(全体)'!$BE:$BE,10)</f>
        <v>0</v>
      </c>
      <c r="U68" s="230">
        <f>SUMIFS('調査表(全体)'!$CL:$CL,'調査表(全体)'!$O:$O,$A70,'調査表(全体)'!$R:$R,$B68,'調査表(全体)'!$BA:$BA,'調査表(全体)'!$A$1,'調査表(全体)'!$BD:$BD,'調査表(全体)'!$A$1,'調査表(全体)'!$P:$P,U$6,'調査表(全体)'!$BE:$BE,10)</f>
        <v>0</v>
      </c>
      <c r="V68" s="230">
        <f>SUMIFS('調査表(全体)'!$CL:$CL,'調査表(全体)'!$O:$O,$A70,'調査表(全体)'!$R:$R,$B68,'調査表(全体)'!$BA:$BA,'調査表(全体)'!$A$1,'調査表(全体)'!$BD:$BD,'調査表(全体)'!$A$1,'調査表(全体)'!$P:$P,V$6,'調査表(全体)'!$BE:$BE,10)</f>
        <v>0</v>
      </c>
      <c r="W68" s="230">
        <f>SUMIFS('調査表(全体)'!$CL:$CL,'調査表(全体)'!$O:$O,$A70,'調査表(全体)'!$R:$R,$B68,'調査表(全体)'!$BA:$BA,'調査表(全体)'!$A$1,'調査表(全体)'!$BD:$BD,'調査表(全体)'!$A$1,'調査表(全体)'!$P:$P,W$6,'調査表(全体)'!$BE:$BE,10)</f>
        <v>0</v>
      </c>
      <c r="X68" s="230">
        <f>SUMIFS('調査表(全体)'!$CL:$CL,'調査表(全体)'!$O:$O,$A70,'調査表(全体)'!$R:$R,$B68,'調査表(全体)'!$BA:$BA,'調査表(全体)'!$A$1,'調査表(全体)'!$BD:$BD,'調査表(全体)'!$A$1,'調査表(全体)'!$P:$P,X$6,'調査表(全体)'!$BE:$BE,10)</f>
        <v>0</v>
      </c>
      <c r="Y68" s="230">
        <f>SUMIFS('調査表(全体)'!$CL:$CL,'調査表(全体)'!$O:$O,$A70,'調査表(全体)'!$R:$R,$B68,'調査表(全体)'!$BA:$BA,'調査表(全体)'!$A$1,'調査表(全体)'!$BD:$BD,'調査表(全体)'!$A$1,'調査表(全体)'!$P:$P,Y$6,'調査表(全体)'!$BE:$BE,10)</f>
        <v>0</v>
      </c>
      <c r="Z68" s="230">
        <f>SUMIFS('調査表(全体)'!$CL:$CL,'調査表(全体)'!$O:$O,$A70,'調査表(全体)'!$R:$R,$B68,'調査表(全体)'!$BA:$BA,'調査表(全体)'!$A$1,'調査表(全体)'!$BD:$BD,'調査表(全体)'!$A$1,'調査表(全体)'!$P:$P,Z$6,'調査表(全体)'!$BE:$BE,10)</f>
        <v>0</v>
      </c>
      <c r="AA68" s="230">
        <f>SUMIFS('調査表(全体)'!$CL:$CL,'調査表(全体)'!$O:$O,$A70,'調査表(全体)'!$R:$R,$B68,'調査表(全体)'!$BA:$BA,'調査表(全体)'!$A$1,'調査表(全体)'!$BD:$BD,'調査表(全体)'!$A$1,'調査表(全体)'!$P:$P,AA$6,'調査表(全体)'!$BE:$BE,10)</f>
        <v>0</v>
      </c>
      <c r="AB68" s="230">
        <f>SUMIFS('調査表(全体)'!$CL:$CL,'調査表(全体)'!$O:$O,$A70,'調査表(全体)'!$R:$R,$B68,'調査表(全体)'!$BA:$BA,'調査表(全体)'!$A$1,'調査表(全体)'!$BD:$BD,'調査表(全体)'!$A$1,'調査表(全体)'!$P:$P,AB$6,'調査表(全体)'!$BE:$BE,10)</f>
        <v>0</v>
      </c>
      <c r="AC68" s="230">
        <f>SUMIFS('調査表(全体)'!$CL:$CL,'調査表(全体)'!$O:$O,$A70,'調査表(全体)'!$R:$R,$B68,'調査表(全体)'!$BA:$BA,'調査表(全体)'!$A$1,'調査表(全体)'!$BD:$BD,'調査表(全体)'!$A$1,'調査表(全体)'!$P:$P,AC$6,'調査表(全体)'!$BE:$BE,10)</f>
        <v>0</v>
      </c>
      <c r="AD68" s="230">
        <f>SUMIFS('調査表(全体)'!$CL:$CL,'調査表(全体)'!$O:$O,$A70,'調査表(全体)'!$R:$R,$B68,'調査表(全体)'!$BA:$BA,'調査表(全体)'!$A$1,'調査表(全体)'!$BD:$BD,'調査表(全体)'!$A$1,'調査表(全体)'!$P:$P,AD$6,'調査表(全体)'!$BE:$BE,10)</f>
        <v>0</v>
      </c>
      <c r="AE68" s="230">
        <f>SUMIFS('調査表(全体)'!$CL:$CL,'調査表(全体)'!$O:$O,$A70,'調査表(全体)'!$R:$R,$B68,'調査表(全体)'!$BA:$BA,'調査表(全体)'!$A$1,'調査表(全体)'!$BD:$BD,'調査表(全体)'!$A$1,'調査表(全体)'!$P:$P,AE$6,'調査表(全体)'!$BE:$BE,10)</f>
        <v>0</v>
      </c>
      <c r="AF68" s="230">
        <f>SUMIFS('調査表(全体)'!$CL:$CL,'調査表(全体)'!$O:$O,$A70,'調査表(全体)'!$R:$R,$B68,'調査表(全体)'!$BA:$BA,'調査表(全体)'!$A$1,'調査表(全体)'!$BD:$BD,'調査表(全体)'!$A$1,'調査表(全体)'!$P:$P,AF$6,'調査表(全体)'!$BE:$BE,10)</f>
        <v>0</v>
      </c>
      <c r="AG68" s="234">
        <f t="shared" si="20"/>
        <v>0</v>
      </c>
      <c r="AH68" s="235">
        <f>SUMIFS('調査表(全体)'!CF:CF,'調査表(全体)'!$O:$O,$A70,'調査表(全体)'!$R:$R,$B68,'調査表(全体)'!$BA:$BA,'調査表(全体)'!$A$1,'調査表(全体)'!$BD:$BD,'調査表(全体)'!$A$1,'調査表(全体)'!$BE:$BE,10)</f>
        <v>0</v>
      </c>
      <c r="AI68" s="230">
        <f>SUMIFS('調査表(全体)'!CG:CG,'調査表(全体)'!$O:$O,$A70,'調査表(全体)'!$R:$R,$B68,'調査表(全体)'!$BA:$BA,'調査表(全体)'!$A$1,'調査表(全体)'!$BD:$BD,'調査表(全体)'!$A$1,'調査表(全体)'!$BE:$BE,10)</f>
        <v>0</v>
      </c>
      <c r="AJ68" s="230">
        <f>SUMIFS('調査表(全体)'!CH:CH,'調査表(全体)'!$O:$O,$A70,'調査表(全体)'!$R:$R,$B68,'調査表(全体)'!$BA:$BA,'調査表(全体)'!$A$1,'調査表(全体)'!$BD:$BD,'調査表(全体)'!$A$1,'調査表(全体)'!$BE:$BE,10)</f>
        <v>0</v>
      </c>
      <c r="AK68" s="230">
        <f>SUMIFS('調査表(全体)'!CI:CI,'調査表(全体)'!$O:$O,$A70,'調査表(全体)'!$R:$R,$B68,'調査表(全体)'!$BA:$BA,'調査表(全体)'!$A$1,'調査表(全体)'!$BD:$BD,'調査表(全体)'!$A$1,'調査表(全体)'!$BE:$BE,10)</f>
        <v>0</v>
      </c>
      <c r="AL68" s="230">
        <f>SUMIFS('調査表(全体)'!CJ:CJ,'調査表(全体)'!$O:$O,$A70,'調査表(全体)'!$R:$R,$B68,'調査表(全体)'!$BA:$BA,'調査表(全体)'!$A$1,'調査表(全体)'!$BD:$BD,'調査表(全体)'!$A$1,'調査表(全体)'!$BE:$BE,10)</f>
        <v>0</v>
      </c>
      <c r="AM68" s="236">
        <f t="shared" si="21"/>
        <v>0</v>
      </c>
    </row>
    <row r="69" spans="1:39" x14ac:dyDescent="0.15">
      <c r="A69" s="1143"/>
      <c r="B69" s="228">
        <v>3</v>
      </c>
      <c r="C69" s="229">
        <f>SUMIFS('調査表(全体)'!BG:BG,'調査表(全体)'!$O:$O,$A70,'調査表(全体)'!$R:$R,$B69,'調査表(全体)'!$BA:$BA,'調査表(全体)'!$A$1,'調査表(全体)'!$BD:$BD,'調査表(全体)'!$A$1)</f>
        <v>0</v>
      </c>
      <c r="D69" s="230">
        <f>SUMIFS('調査表(全体)'!BH:BH,'調査表(全体)'!$O:$O,$A70,'調査表(全体)'!$R:$R,$B69,'調査表(全体)'!$BA:$BA,'調査表(全体)'!$A$1,'調査表(全体)'!$BD:$BD,'調査表(全体)'!$A$1)</f>
        <v>0</v>
      </c>
      <c r="E69" s="230">
        <f>SUMIFS('調査表(全体)'!BI:BI,'調査表(全体)'!$O:$O,$A70,'調査表(全体)'!$R:$R,$B69,'調査表(全体)'!$BA:$BA,'調査表(全体)'!$A$1,'調査表(全体)'!$BD:$BD,'調査表(全体)'!$A$1)</f>
        <v>0</v>
      </c>
      <c r="F69" s="230">
        <f>SUMIFS('調査表(全体)'!BJ:BJ,'調査表(全体)'!$O:$O,$A70,'調査表(全体)'!$R:$R,$B69,'調査表(全体)'!$BA:$BA,'調査表(全体)'!$A$1,'調査表(全体)'!$BD:$BD,'調査表(全体)'!$A$1)</f>
        <v>0</v>
      </c>
      <c r="G69" s="230">
        <f>SUMIFS('調査表(全体)'!BK:BK,'調査表(全体)'!$O:$O,$A70,'調査表(全体)'!$R:$R,$B69,'調査表(全体)'!$BA:$BA,'調査表(全体)'!$A$1,'調査表(全体)'!$BD:$BD,'調査表(全体)'!$A$1)</f>
        <v>0</v>
      </c>
      <c r="H69" s="230">
        <f>SUMIFS('調査表(全体)'!BL:BL,'調査表(全体)'!$O:$O,$A70,'調査表(全体)'!$R:$R,$B69,'調査表(全体)'!$BA:$BA,'調査表(全体)'!$A$1,'調査表(全体)'!$BD:$BD,'調査表(全体)'!$A$1)</f>
        <v>0</v>
      </c>
      <c r="I69" s="230">
        <f>SUMIFS('調査表(全体)'!BM:BM,'調査表(全体)'!$O:$O,$A70,'調査表(全体)'!$R:$R,$B69,'調査表(全体)'!$BA:$BA,'調査表(全体)'!$A$1,'調査表(全体)'!$BD:$BD,'調査表(全体)'!$A$1)</f>
        <v>0</v>
      </c>
      <c r="J69" s="230">
        <f>SUMIFS('調査表(全体)'!BN:BN,'調査表(全体)'!$O:$O,$A70,'調査表(全体)'!$R:$R,$B69,'調査表(全体)'!$BA:$BA,'調査表(全体)'!$A$1,'調査表(全体)'!$BD:$BD,'調査表(全体)'!$A$1)</f>
        <v>0</v>
      </c>
      <c r="K69" s="230">
        <f>SUMIFS('調査表(全体)'!BO:BO,'調査表(全体)'!$O:$O,$A70,'調査表(全体)'!$R:$R,$B69,'調査表(全体)'!$BA:$BA,'調査表(全体)'!$A$1,'調査表(全体)'!$BD:$BD,'調査表(全体)'!$A$1)</f>
        <v>0</v>
      </c>
      <c r="L69" s="231">
        <f>SUMIFS('調査表(全体)'!BP:BP,'調査表(全体)'!$O:$O,$A70,'調査表(全体)'!$R:$R,$B69,'調査表(全体)'!$BA:$BA,'調査表(全体)'!$A$1,'調査表(全体)'!$BD:$BD,'調査表(全体)'!$A$1)</f>
        <v>0</v>
      </c>
      <c r="M69" s="232">
        <f t="shared" si="19"/>
        <v>0</v>
      </c>
      <c r="N69" s="233">
        <f>SUMIFS('調査表(全体)'!$CL:$CL,'調査表(全体)'!$O:$O,$A70,'調査表(全体)'!$R:$R,$B69,'調査表(全体)'!$BA:$BA,'調査表(全体)'!$A$1,'調査表(全体)'!$BD:$BD,'調査表(全体)'!$A$1,'調査表(全体)'!$P:$P,N$6,'調査表(全体)'!$BE:$BE,10)</f>
        <v>0</v>
      </c>
      <c r="O69" s="230">
        <f>SUMIFS('調査表(全体)'!$CL:$CL,'調査表(全体)'!$O:$O,$A70,'調査表(全体)'!$R:$R,$B69,'調査表(全体)'!$BA:$BA,'調査表(全体)'!$A$1,'調査表(全体)'!$BD:$BD,'調査表(全体)'!$A$1,'調査表(全体)'!$P:$P,O$6,'調査表(全体)'!$BE:$BE,10)</f>
        <v>0</v>
      </c>
      <c r="P69" s="230">
        <f>SUMIFS('調査表(全体)'!$CL:$CL,'調査表(全体)'!$O:$O,$A70,'調査表(全体)'!$R:$R,$B69,'調査表(全体)'!$BA:$BA,'調査表(全体)'!$A$1,'調査表(全体)'!$BD:$BD,'調査表(全体)'!$A$1,'調査表(全体)'!$P:$P,P$6,'調査表(全体)'!$BE:$BE,10)</f>
        <v>0</v>
      </c>
      <c r="Q69" s="230">
        <f>SUMIFS('調査表(全体)'!$CL:$CL,'調査表(全体)'!$O:$O,$A70,'調査表(全体)'!$R:$R,$B69,'調査表(全体)'!$BA:$BA,'調査表(全体)'!$A$1,'調査表(全体)'!$BD:$BD,'調査表(全体)'!$A$1,'調査表(全体)'!$P:$P,Q$6,'調査表(全体)'!$BE:$BE,10)</f>
        <v>0</v>
      </c>
      <c r="R69" s="230">
        <f>SUMIFS('調査表(全体)'!$CL:$CL,'調査表(全体)'!$O:$O,$A70,'調査表(全体)'!$R:$R,$B69,'調査表(全体)'!$BA:$BA,'調査表(全体)'!$A$1,'調査表(全体)'!$BD:$BD,'調査表(全体)'!$A$1,'調査表(全体)'!$P:$P,R$6,'調査表(全体)'!$BE:$BE,10)</f>
        <v>0</v>
      </c>
      <c r="S69" s="230">
        <f>SUMIFS('調査表(全体)'!$CL:$CL,'調査表(全体)'!$O:$O,$A70,'調査表(全体)'!$R:$R,$B69,'調査表(全体)'!$BA:$BA,'調査表(全体)'!$A$1,'調査表(全体)'!$BD:$BD,'調査表(全体)'!$A$1,'調査表(全体)'!$P:$P,S$6,'調査表(全体)'!$BE:$BE,10)</f>
        <v>0</v>
      </c>
      <c r="T69" s="230">
        <f>SUMIFS('調査表(全体)'!$CL:$CL,'調査表(全体)'!$O:$O,$A70,'調査表(全体)'!$R:$R,$B69,'調査表(全体)'!$BA:$BA,'調査表(全体)'!$A$1,'調査表(全体)'!$BD:$BD,'調査表(全体)'!$A$1,'調査表(全体)'!$P:$P,T$6,'調査表(全体)'!$BE:$BE,10)</f>
        <v>0</v>
      </c>
      <c r="U69" s="230">
        <f>SUMIFS('調査表(全体)'!$CL:$CL,'調査表(全体)'!$O:$O,$A70,'調査表(全体)'!$R:$R,$B69,'調査表(全体)'!$BA:$BA,'調査表(全体)'!$A$1,'調査表(全体)'!$BD:$BD,'調査表(全体)'!$A$1,'調査表(全体)'!$P:$P,U$6,'調査表(全体)'!$BE:$BE,10)</f>
        <v>0</v>
      </c>
      <c r="V69" s="230">
        <f>SUMIFS('調査表(全体)'!$CL:$CL,'調査表(全体)'!$O:$O,$A70,'調査表(全体)'!$R:$R,$B69,'調査表(全体)'!$BA:$BA,'調査表(全体)'!$A$1,'調査表(全体)'!$BD:$BD,'調査表(全体)'!$A$1,'調査表(全体)'!$P:$P,V$6,'調査表(全体)'!$BE:$BE,10)</f>
        <v>0</v>
      </c>
      <c r="W69" s="230">
        <f>SUMIFS('調査表(全体)'!$CL:$CL,'調査表(全体)'!$O:$O,$A70,'調査表(全体)'!$R:$R,$B69,'調査表(全体)'!$BA:$BA,'調査表(全体)'!$A$1,'調査表(全体)'!$BD:$BD,'調査表(全体)'!$A$1,'調査表(全体)'!$P:$P,W$6,'調査表(全体)'!$BE:$BE,10)</f>
        <v>0</v>
      </c>
      <c r="X69" s="230">
        <f>SUMIFS('調査表(全体)'!$CL:$CL,'調査表(全体)'!$O:$O,$A70,'調査表(全体)'!$R:$R,$B69,'調査表(全体)'!$BA:$BA,'調査表(全体)'!$A$1,'調査表(全体)'!$BD:$BD,'調査表(全体)'!$A$1,'調査表(全体)'!$P:$P,X$6,'調査表(全体)'!$BE:$BE,10)</f>
        <v>0</v>
      </c>
      <c r="Y69" s="230">
        <f>SUMIFS('調査表(全体)'!$CL:$CL,'調査表(全体)'!$O:$O,$A70,'調査表(全体)'!$R:$R,$B69,'調査表(全体)'!$BA:$BA,'調査表(全体)'!$A$1,'調査表(全体)'!$BD:$BD,'調査表(全体)'!$A$1,'調査表(全体)'!$P:$P,Y$6,'調査表(全体)'!$BE:$BE,10)</f>
        <v>0</v>
      </c>
      <c r="Z69" s="230">
        <f>SUMIFS('調査表(全体)'!$CL:$CL,'調査表(全体)'!$O:$O,$A70,'調査表(全体)'!$R:$R,$B69,'調査表(全体)'!$BA:$BA,'調査表(全体)'!$A$1,'調査表(全体)'!$BD:$BD,'調査表(全体)'!$A$1,'調査表(全体)'!$P:$P,Z$6,'調査表(全体)'!$BE:$BE,10)</f>
        <v>0</v>
      </c>
      <c r="AA69" s="230">
        <f>SUMIFS('調査表(全体)'!$CL:$CL,'調査表(全体)'!$O:$O,$A70,'調査表(全体)'!$R:$R,$B69,'調査表(全体)'!$BA:$BA,'調査表(全体)'!$A$1,'調査表(全体)'!$BD:$BD,'調査表(全体)'!$A$1,'調査表(全体)'!$P:$P,AA$6,'調査表(全体)'!$BE:$BE,10)</f>
        <v>0</v>
      </c>
      <c r="AB69" s="230">
        <f>SUMIFS('調査表(全体)'!$CL:$CL,'調査表(全体)'!$O:$O,$A70,'調査表(全体)'!$R:$R,$B69,'調査表(全体)'!$BA:$BA,'調査表(全体)'!$A$1,'調査表(全体)'!$BD:$BD,'調査表(全体)'!$A$1,'調査表(全体)'!$P:$P,AB$6,'調査表(全体)'!$BE:$BE,10)</f>
        <v>0</v>
      </c>
      <c r="AC69" s="230">
        <f>SUMIFS('調査表(全体)'!$CL:$CL,'調査表(全体)'!$O:$O,$A70,'調査表(全体)'!$R:$R,$B69,'調査表(全体)'!$BA:$BA,'調査表(全体)'!$A$1,'調査表(全体)'!$BD:$BD,'調査表(全体)'!$A$1,'調査表(全体)'!$P:$P,AC$6,'調査表(全体)'!$BE:$BE,10)</f>
        <v>0</v>
      </c>
      <c r="AD69" s="230">
        <f>SUMIFS('調査表(全体)'!$CL:$CL,'調査表(全体)'!$O:$O,$A70,'調査表(全体)'!$R:$R,$B69,'調査表(全体)'!$BA:$BA,'調査表(全体)'!$A$1,'調査表(全体)'!$BD:$BD,'調査表(全体)'!$A$1,'調査表(全体)'!$P:$P,AD$6,'調査表(全体)'!$BE:$BE,10)</f>
        <v>0</v>
      </c>
      <c r="AE69" s="230">
        <f>SUMIFS('調査表(全体)'!$CL:$CL,'調査表(全体)'!$O:$O,$A70,'調査表(全体)'!$R:$R,$B69,'調査表(全体)'!$BA:$BA,'調査表(全体)'!$A$1,'調査表(全体)'!$BD:$BD,'調査表(全体)'!$A$1,'調査表(全体)'!$P:$P,AE$6,'調査表(全体)'!$BE:$BE,10)</f>
        <v>0</v>
      </c>
      <c r="AF69" s="230">
        <f>SUMIFS('調査表(全体)'!$CL:$CL,'調査表(全体)'!$O:$O,$A70,'調査表(全体)'!$R:$R,$B69,'調査表(全体)'!$BA:$BA,'調査表(全体)'!$A$1,'調査表(全体)'!$BD:$BD,'調査表(全体)'!$A$1,'調査表(全体)'!$P:$P,AF$6,'調査表(全体)'!$BE:$BE,10)</f>
        <v>0</v>
      </c>
      <c r="AG69" s="234">
        <f t="shared" si="20"/>
        <v>0</v>
      </c>
      <c r="AH69" s="235">
        <f>SUMIFS('調査表(全体)'!CF:CF,'調査表(全体)'!$O:$O,$A70,'調査表(全体)'!$R:$R,$B69,'調査表(全体)'!$BA:$BA,'調査表(全体)'!$A$1,'調査表(全体)'!$BD:$BD,'調査表(全体)'!$A$1,'調査表(全体)'!$BE:$BE,10)</f>
        <v>0</v>
      </c>
      <c r="AI69" s="230">
        <f>SUMIFS('調査表(全体)'!CG:CG,'調査表(全体)'!$O:$O,$A70,'調査表(全体)'!$R:$R,$B69,'調査表(全体)'!$BA:$BA,'調査表(全体)'!$A$1,'調査表(全体)'!$BD:$BD,'調査表(全体)'!$A$1,'調査表(全体)'!$BE:$BE,10)</f>
        <v>0</v>
      </c>
      <c r="AJ69" s="230">
        <f>SUMIFS('調査表(全体)'!CH:CH,'調査表(全体)'!$O:$O,$A70,'調査表(全体)'!$R:$R,$B69,'調査表(全体)'!$BA:$BA,'調査表(全体)'!$A$1,'調査表(全体)'!$BD:$BD,'調査表(全体)'!$A$1,'調査表(全体)'!$BE:$BE,10)</f>
        <v>0</v>
      </c>
      <c r="AK69" s="230">
        <f>SUMIFS('調査表(全体)'!CI:CI,'調査表(全体)'!$O:$O,$A70,'調査表(全体)'!$R:$R,$B69,'調査表(全体)'!$BA:$BA,'調査表(全体)'!$A$1,'調査表(全体)'!$BD:$BD,'調査表(全体)'!$A$1,'調査表(全体)'!$BE:$BE,10)</f>
        <v>0</v>
      </c>
      <c r="AL69" s="230">
        <f>SUMIFS('調査表(全体)'!CJ:CJ,'調査表(全体)'!$O:$O,$A70,'調査表(全体)'!$R:$R,$B69,'調査表(全体)'!$BA:$BA,'調査表(全体)'!$A$1,'調査表(全体)'!$BD:$BD,'調査表(全体)'!$A$1,'調査表(全体)'!$BE:$BE,10)</f>
        <v>0</v>
      </c>
      <c r="AM69" s="236">
        <f t="shared" si="21"/>
        <v>0</v>
      </c>
    </row>
    <row r="70" spans="1:39" x14ac:dyDescent="0.15">
      <c r="A70" s="411">
        <v>16</v>
      </c>
      <c r="B70" s="237" t="s">
        <v>85</v>
      </c>
      <c r="C70" s="238">
        <f t="shared" ref="C70:L70" si="36">SUM(C67:C69)</f>
        <v>0</v>
      </c>
      <c r="D70" s="239">
        <f t="shared" si="36"/>
        <v>0</v>
      </c>
      <c r="E70" s="239">
        <f t="shared" si="36"/>
        <v>0</v>
      </c>
      <c r="F70" s="239">
        <f t="shared" si="36"/>
        <v>0</v>
      </c>
      <c r="G70" s="239">
        <f t="shared" si="36"/>
        <v>0</v>
      </c>
      <c r="H70" s="239">
        <f t="shared" si="36"/>
        <v>0</v>
      </c>
      <c r="I70" s="239">
        <f t="shared" si="36"/>
        <v>0</v>
      </c>
      <c r="J70" s="239">
        <f t="shared" si="36"/>
        <v>0</v>
      </c>
      <c r="K70" s="239">
        <f t="shared" si="36"/>
        <v>0</v>
      </c>
      <c r="L70" s="240">
        <f t="shared" si="36"/>
        <v>0</v>
      </c>
      <c r="M70" s="232">
        <f t="shared" si="19"/>
        <v>0</v>
      </c>
      <c r="N70" s="241">
        <f t="shared" ref="N70:AF70" si="37">SUM(N67:N69)</f>
        <v>0</v>
      </c>
      <c r="O70" s="239">
        <f t="shared" si="37"/>
        <v>0</v>
      </c>
      <c r="P70" s="239">
        <f t="shared" si="37"/>
        <v>0</v>
      </c>
      <c r="Q70" s="239">
        <f t="shared" si="37"/>
        <v>0</v>
      </c>
      <c r="R70" s="239">
        <f t="shared" si="37"/>
        <v>0</v>
      </c>
      <c r="S70" s="239">
        <f t="shared" si="37"/>
        <v>0</v>
      </c>
      <c r="T70" s="239">
        <f t="shared" si="37"/>
        <v>0</v>
      </c>
      <c r="U70" s="239">
        <f t="shared" si="37"/>
        <v>0</v>
      </c>
      <c r="V70" s="239">
        <f t="shared" si="37"/>
        <v>0</v>
      </c>
      <c r="W70" s="239">
        <f t="shared" si="37"/>
        <v>0</v>
      </c>
      <c r="X70" s="239">
        <f t="shared" si="37"/>
        <v>0</v>
      </c>
      <c r="Y70" s="239">
        <f t="shared" si="37"/>
        <v>0</v>
      </c>
      <c r="Z70" s="239">
        <f t="shared" si="37"/>
        <v>0</v>
      </c>
      <c r="AA70" s="239">
        <f t="shared" si="37"/>
        <v>0</v>
      </c>
      <c r="AB70" s="239">
        <f t="shared" si="37"/>
        <v>0</v>
      </c>
      <c r="AC70" s="239">
        <f t="shared" si="37"/>
        <v>0</v>
      </c>
      <c r="AD70" s="239">
        <f t="shared" si="37"/>
        <v>0</v>
      </c>
      <c r="AE70" s="239">
        <f t="shared" si="37"/>
        <v>0</v>
      </c>
      <c r="AF70" s="239">
        <f t="shared" si="37"/>
        <v>0</v>
      </c>
      <c r="AG70" s="242">
        <f t="shared" si="20"/>
        <v>0</v>
      </c>
      <c r="AH70" s="243">
        <f>SUM(AH67:AH69)</f>
        <v>0</v>
      </c>
      <c r="AI70" s="239">
        <f>SUM(AI67:AI69)</f>
        <v>0</v>
      </c>
      <c r="AJ70" s="239">
        <f>SUM(AJ67:AJ69)</f>
        <v>0</v>
      </c>
      <c r="AK70" s="239">
        <f>SUM(AK67:AK69)</f>
        <v>0</v>
      </c>
      <c r="AL70" s="239">
        <f>SUM(AL67:AL69)</f>
        <v>0</v>
      </c>
      <c r="AM70" s="244">
        <f t="shared" si="21"/>
        <v>0</v>
      </c>
    </row>
    <row r="71" spans="1:39" x14ac:dyDescent="0.15">
      <c r="A71" s="1142">
        <f>LOOKUP(A74,会計区分コード!$B:$B,会計区分コード!$C:$C)</f>
        <v>0</v>
      </c>
      <c r="B71" s="219">
        <v>1</v>
      </c>
      <c r="C71" s="220">
        <f>SUMIFS('調査表(全体)'!BG:BG,'調査表(全体)'!$O:$O,$A74,'調査表(全体)'!$R:$R,$B71,'調査表(全体)'!$BA:$BA,'調査表(全体)'!$A$1,'調査表(全体)'!$BD:$BD,'調査表(全体)'!$A$1)</f>
        <v>0</v>
      </c>
      <c r="D71" s="221">
        <f>SUMIFS('調査表(全体)'!BH:BH,'調査表(全体)'!$O:$O,$A74,'調査表(全体)'!$R:$R,$B71,'調査表(全体)'!$BA:$BA,'調査表(全体)'!$A$1,'調査表(全体)'!$BD:$BD,'調査表(全体)'!$A$1)</f>
        <v>0</v>
      </c>
      <c r="E71" s="221">
        <f>SUMIFS('調査表(全体)'!BI:BI,'調査表(全体)'!$O:$O,$A74,'調査表(全体)'!$R:$R,$B71,'調査表(全体)'!$BA:$BA,'調査表(全体)'!$A$1,'調査表(全体)'!$BD:$BD,'調査表(全体)'!$A$1)</f>
        <v>0</v>
      </c>
      <c r="F71" s="221">
        <f>SUMIFS('調査表(全体)'!BJ:BJ,'調査表(全体)'!$O:$O,$A74,'調査表(全体)'!$R:$R,$B71,'調査表(全体)'!$BA:$BA,'調査表(全体)'!$A$1,'調査表(全体)'!$BD:$BD,'調査表(全体)'!$A$1)</f>
        <v>0</v>
      </c>
      <c r="G71" s="221">
        <f>SUMIFS('調査表(全体)'!BK:BK,'調査表(全体)'!$O:$O,$A74,'調査表(全体)'!$R:$R,$B71,'調査表(全体)'!$BA:$BA,'調査表(全体)'!$A$1,'調査表(全体)'!$BD:$BD,'調査表(全体)'!$A$1)</f>
        <v>0</v>
      </c>
      <c r="H71" s="221">
        <f>SUMIFS('調査表(全体)'!BL:BL,'調査表(全体)'!$O:$O,$A74,'調査表(全体)'!$R:$R,$B71,'調査表(全体)'!$BA:$BA,'調査表(全体)'!$A$1,'調査表(全体)'!$BD:$BD,'調査表(全体)'!$A$1)</f>
        <v>0</v>
      </c>
      <c r="I71" s="221">
        <f>SUMIFS('調査表(全体)'!BM:BM,'調査表(全体)'!$O:$O,$A74,'調査表(全体)'!$R:$R,$B71,'調査表(全体)'!$BA:$BA,'調査表(全体)'!$A$1,'調査表(全体)'!$BD:$BD,'調査表(全体)'!$A$1)</f>
        <v>0</v>
      </c>
      <c r="J71" s="221">
        <f>SUMIFS('調査表(全体)'!BN:BN,'調査表(全体)'!$O:$O,$A74,'調査表(全体)'!$R:$R,$B71,'調査表(全体)'!$BA:$BA,'調査表(全体)'!$A$1,'調査表(全体)'!$BD:$BD,'調査表(全体)'!$A$1)</f>
        <v>0</v>
      </c>
      <c r="K71" s="221">
        <f>SUMIFS('調査表(全体)'!BO:BO,'調査表(全体)'!$O:$O,$A74,'調査表(全体)'!$R:$R,$B71,'調査表(全体)'!$BA:$BA,'調査表(全体)'!$A$1,'調査表(全体)'!$BD:$BD,'調査表(全体)'!$A$1)</f>
        <v>0</v>
      </c>
      <c r="L71" s="222">
        <f>SUMIFS('調査表(全体)'!BP:BP,'調査表(全体)'!$O:$O,$A74,'調査表(全体)'!$R:$R,$B71,'調査表(全体)'!$BA:$BA,'調査表(全体)'!$A$1,'調査表(全体)'!$BD:$BD,'調査表(全体)'!$A$1)</f>
        <v>0</v>
      </c>
      <c r="M71" s="223">
        <f t="shared" ref="M71:M90" si="38">SUM(C71:L71)</f>
        <v>0</v>
      </c>
      <c r="N71" s="224">
        <f>SUMIFS('調査表(全体)'!$CL:$CL,'調査表(全体)'!$O:$O,$A74,'調査表(全体)'!$R:$R,$B71,'調査表(全体)'!$BA:$BA,'調査表(全体)'!$A$1,'調査表(全体)'!$BD:$BD,'調査表(全体)'!$A$1,'調査表(全体)'!$P:$P,N$6,'調査表(全体)'!BE:BE,10)</f>
        <v>0</v>
      </c>
      <c r="O71" s="221">
        <f>SUMIFS('調査表(全体)'!$CL:$CL,'調査表(全体)'!$O:$O,$A74,'調査表(全体)'!$R:$R,$B71,'調査表(全体)'!$BA:$BA,'調査表(全体)'!$A$1,'調査表(全体)'!$BD:$BD,'調査表(全体)'!$A$1,'調査表(全体)'!$P:$P,O$6,'調査表(全体)'!$BE:$BE,10)</f>
        <v>0</v>
      </c>
      <c r="P71" s="221">
        <f>SUMIFS('調査表(全体)'!$CL:$CL,'調査表(全体)'!$O:$O,$A74,'調査表(全体)'!$R:$R,$B71,'調査表(全体)'!$BA:$BA,'調査表(全体)'!$A$1,'調査表(全体)'!$BD:$BD,'調査表(全体)'!$A$1,'調査表(全体)'!$P:$P,P$6,'調査表(全体)'!$BE:$BE,10)</f>
        <v>0</v>
      </c>
      <c r="Q71" s="221">
        <f>SUMIFS('調査表(全体)'!$CL:$CL,'調査表(全体)'!$O:$O,$A74,'調査表(全体)'!$R:$R,$B71,'調査表(全体)'!$BA:$BA,'調査表(全体)'!$A$1,'調査表(全体)'!$BD:$BD,'調査表(全体)'!$A$1,'調査表(全体)'!$P:$P,Q$6,'調査表(全体)'!$BE:$BE,10)</f>
        <v>0</v>
      </c>
      <c r="R71" s="221">
        <f>SUMIFS('調査表(全体)'!$CL:$CL,'調査表(全体)'!$O:$O,$A74,'調査表(全体)'!$R:$R,$B71,'調査表(全体)'!$BA:$BA,'調査表(全体)'!$A$1,'調査表(全体)'!$BD:$BD,'調査表(全体)'!$A$1,'調査表(全体)'!$P:$P,R$6,'調査表(全体)'!$BE:$BE,10)</f>
        <v>0</v>
      </c>
      <c r="S71" s="221">
        <f>SUMIFS('調査表(全体)'!$CL:$CL,'調査表(全体)'!$O:$O,$A74,'調査表(全体)'!$R:$R,$B71,'調査表(全体)'!$BA:$BA,'調査表(全体)'!$A$1,'調査表(全体)'!$BD:$BD,'調査表(全体)'!$A$1,'調査表(全体)'!$P:$P,S$6,'調査表(全体)'!$BE:$BE,10)</f>
        <v>0</v>
      </c>
      <c r="T71" s="221">
        <f>SUMIFS('調査表(全体)'!$CL:$CL,'調査表(全体)'!$O:$O,$A74,'調査表(全体)'!$R:$R,$B71,'調査表(全体)'!$BA:$BA,'調査表(全体)'!$A$1,'調査表(全体)'!$BD:$BD,'調査表(全体)'!$A$1,'調査表(全体)'!$P:$P,T$6,'調査表(全体)'!$BE:$BE,10)</f>
        <v>0</v>
      </c>
      <c r="U71" s="221">
        <f>SUMIFS('調査表(全体)'!$CL:$CL,'調査表(全体)'!$O:$O,$A74,'調査表(全体)'!$R:$R,$B71,'調査表(全体)'!$BA:$BA,'調査表(全体)'!$A$1,'調査表(全体)'!$BD:$BD,'調査表(全体)'!$A$1,'調査表(全体)'!$P:$P,U$6,'調査表(全体)'!$BE:$BE,10)</f>
        <v>0</v>
      </c>
      <c r="V71" s="221">
        <f>SUMIFS('調査表(全体)'!$CL:$CL,'調査表(全体)'!$O:$O,$A74,'調査表(全体)'!$R:$R,$B71,'調査表(全体)'!$BA:$BA,'調査表(全体)'!$A$1,'調査表(全体)'!$BD:$BD,'調査表(全体)'!$A$1,'調査表(全体)'!$P:$P,V$6,'調査表(全体)'!$BE:$BE,10)</f>
        <v>0</v>
      </c>
      <c r="W71" s="221">
        <f>SUMIFS('調査表(全体)'!$CL:$CL,'調査表(全体)'!$O:$O,$A74,'調査表(全体)'!$R:$R,$B71,'調査表(全体)'!$BA:$BA,'調査表(全体)'!$A$1,'調査表(全体)'!$BD:$BD,'調査表(全体)'!$A$1,'調査表(全体)'!$P:$P,W$6,'調査表(全体)'!$BE:$BE,10)</f>
        <v>0</v>
      </c>
      <c r="X71" s="221">
        <f>SUMIFS('調査表(全体)'!$CL:$CL,'調査表(全体)'!$O:$O,$A74,'調査表(全体)'!$R:$R,$B71,'調査表(全体)'!$BA:$BA,'調査表(全体)'!$A$1,'調査表(全体)'!$BD:$BD,'調査表(全体)'!$A$1,'調査表(全体)'!$P:$P,X$6,'調査表(全体)'!$BE:$BE,10)</f>
        <v>0</v>
      </c>
      <c r="Y71" s="221">
        <f>SUMIFS('調査表(全体)'!$CL:$CL,'調査表(全体)'!$O:$O,$A74,'調査表(全体)'!$R:$R,$B71,'調査表(全体)'!$BA:$BA,'調査表(全体)'!$A$1,'調査表(全体)'!$BD:$BD,'調査表(全体)'!$A$1,'調査表(全体)'!$P:$P,Y$6,'調査表(全体)'!$BE:$BE,10)</f>
        <v>0</v>
      </c>
      <c r="Z71" s="221">
        <f>SUMIFS('調査表(全体)'!$CL:$CL,'調査表(全体)'!$O:$O,$A74,'調査表(全体)'!$R:$R,$B71,'調査表(全体)'!$BA:$BA,'調査表(全体)'!$A$1,'調査表(全体)'!$BD:$BD,'調査表(全体)'!$A$1,'調査表(全体)'!$P:$P,Z$6,'調査表(全体)'!$BE:$BE,10)</f>
        <v>0</v>
      </c>
      <c r="AA71" s="221">
        <f>SUMIFS('調査表(全体)'!$CL:$CL,'調査表(全体)'!$O:$O,$A74,'調査表(全体)'!$R:$R,$B71,'調査表(全体)'!$BA:$BA,'調査表(全体)'!$A$1,'調査表(全体)'!$BD:$BD,'調査表(全体)'!$A$1,'調査表(全体)'!$P:$P,AA$6,'調査表(全体)'!$BE:$BE,10)</f>
        <v>0</v>
      </c>
      <c r="AB71" s="221">
        <f>SUMIFS('調査表(全体)'!$CL:$CL,'調査表(全体)'!$O:$O,$A74,'調査表(全体)'!$R:$R,$B71,'調査表(全体)'!$BA:$BA,'調査表(全体)'!$A$1,'調査表(全体)'!$BD:$BD,'調査表(全体)'!$A$1,'調査表(全体)'!$P:$P,AB$6,'調査表(全体)'!$BE:$BE,10)</f>
        <v>0</v>
      </c>
      <c r="AC71" s="221">
        <f>SUMIFS('調査表(全体)'!$CL:$CL,'調査表(全体)'!$O:$O,$A74,'調査表(全体)'!$R:$R,$B71,'調査表(全体)'!$BA:$BA,'調査表(全体)'!$A$1,'調査表(全体)'!$BD:$BD,'調査表(全体)'!$A$1,'調査表(全体)'!$P:$P,AC$6,'調査表(全体)'!$BE:$BE,10)</f>
        <v>0</v>
      </c>
      <c r="AD71" s="221">
        <f>SUMIFS('調査表(全体)'!$CL:$CL,'調査表(全体)'!$O:$O,$A74,'調査表(全体)'!$R:$R,$B71,'調査表(全体)'!$BA:$BA,'調査表(全体)'!$A$1,'調査表(全体)'!$BD:$BD,'調査表(全体)'!$A$1,'調査表(全体)'!$P:$P,AD$6,'調査表(全体)'!$BE:$BE,10)</f>
        <v>0</v>
      </c>
      <c r="AE71" s="221">
        <f>SUMIFS('調査表(全体)'!$CL:$CL,'調査表(全体)'!$O:$O,$A74,'調査表(全体)'!$R:$R,$B71,'調査表(全体)'!$BA:$BA,'調査表(全体)'!$A$1,'調査表(全体)'!$BD:$BD,'調査表(全体)'!$A$1,'調査表(全体)'!$P:$P,AE$6,'調査表(全体)'!$BE:$BE,10)</f>
        <v>0</v>
      </c>
      <c r="AF71" s="221">
        <f>SUMIFS('調査表(全体)'!$CL:$CL,'調査表(全体)'!$O:$O,$A74,'調査表(全体)'!$R:$R,$B71,'調査表(全体)'!$BA:$BA,'調査表(全体)'!$A$1,'調査表(全体)'!$BD:$BD,'調査表(全体)'!$A$1,'調査表(全体)'!$P:$P,AF$6,'調査表(全体)'!$BE:$BE,10)</f>
        <v>0</v>
      </c>
      <c r="AG71" s="225">
        <f t="shared" ref="AG71:AG86" si="39">SUM(N71:AF71)</f>
        <v>0</v>
      </c>
      <c r="AH71" s="226">
        <f>SUMIFS('調査表(全体)'!CF:CF,'調査表(全体)'!$O:$O,$A74,'調査表(全体)'!$R:$R,$B71,'調査表(全体)'!$BA:$BA,'調査表(全体)'!$A$1,'調査表(全体)'!$BD:$BD,'調査表(全体)'!$A$1,'調査表(全体)'!$BE:$BE,10)</f>
        <v>0</v>
      </c>
      <c r="AI71" s="221">
        <f>SUMIFS('調査表(全体)'!CG:CG,'調査表(全体)'!$O:$O,$A74,'調査表(全体)'!$R:$R,$B71,'調査表(全体)'!$BA:$BA,'調査表(全体)'!$A$1,'調査表(全体)'!$BD:$BD,'調査表(全体)'!$A$1,'調査表(全体)'!$BE:$BE,10)</f>
        <v>0</v>
      </c>
      <c r="AJ71" s="221">
        <f>SUMIFS('調査表(全体)'!CH:CH,'調査表(全体)'!$O:$O,$A74,'調査表(全体)'!$R:$R,$B71,'調査表(全体)'!$BA:$BA,'調査表(全体)'!$A$1,'調査表(全体)'!$BD:$BD,'調査表(全体)'!$A$1,'調査表(全体)'!$BE:$BE,10)</f>
        <v>0</v>
      </c>
      <c r="AK71" s="221">
        <f>SUMIFS('調査表(全体)'!CI:CI,'調査表(全体)'!$O:$O,$A74,'調査表(全体)'!$R:$R,$B71,'調査表(全体)'!$BA:$BA,'調査表(全体)'!$A$1,'調査表(全体)'!$BD:$BD,'調査表(全体)'!$A$1,'調査表(全体)'!$BE:$BE,10)</f>
        <v>0</v>
      </c>
      <c r="AL71" s="221">
        <f>SUMIFS('調査表(全体)'!CJ:CJ,'調査表(全体)'!$O:$O,$A74,'調査表(全体)'!$R:$R,$B71,'調査表(全体)'!$BA:$BA,'調査表(全体)'!$A$1,'調査表(全体)'!$BD:$BD,'調査表(全体)'!$A$1,'調査表(全体)'!$BE:$BE,10)</f>
        <v>0</v>
      </c>
      <c r="AM71" s="227">
        <f t="shared" ref="AM71:AM86" si="40">SUM(AH71:AL71)</f>
        <v>0</v>
      </c>
    </row>
    <row r="72" spans="1:39" x14ac:dyDescent="0.15">
      <c r="A72" s="1143"/>
      <c r="B72" s="228">
        <v>2</v>
      </c>
      <c r="C72" s="229">
        <f>SUMIFS('調査表(全体)'!BG:BG,'調査表(全体)'!$O:$O,$A74,'調査表(全体)'!$R:$R,$B72,'調査表(全体)'!$BA:$BA,'調査表(全体)'!$A$1,'調査表(全体)'!$BD:$BD,'調査表(全体)'!$A$1)</f>
        <v>0</v>
      </c>
      <c r="D72" s="230">
        <f>SUMIFS('調査表(全体)'!BH:BH,'調査表(全体)'!$O:$O,$A74,'調査表(全体)'!$R:$R,$B72,'調査表(全体)'!$BA:$BA,'調査表(全体)'!$A$1,'調査表(全体)'!$BD:$BD,'調査表(全体)'!$A$1)</f>
        <v>0</v>
      </c>
      <c r="E72" s="230">
        <f>SUMIFS('調査表(全体)'!BI:BI,'調査表(全体)'!$O:$O,$A74,'調査表(全体)'!$R:$R,$B72,'調査表(全体)'!$BA:$BA,'調査表(全体)'!$A$1,'調査表(全体)'!$BD:$BD,'調査表(全体)'!$A$1)</f>
        <v>0</v>
      </c>
      <c r="F72" s="230">
        <f>SUMIFS('調査表(全体)'!BJ:BJ,'調査表(全体)'!$O:$O,$A74,'調査表(全体)'!$R:$R,$B72,'調査表(全体)'!$BA:$BA,'調査表(全体)'!$A$1,'調査表(全体)'!$BD:$BD,'調査表(全体)'!$A$1)</f>
        <v>0</v>
      </c>
      <c r="G72" s="230">
        <f>SUMIFS('調査表(全体)'!BK:BK,'調査表(全体)'!$O:$O,$A74,'調査表(全体)'!$R:$R,$B72,'調査表(全体)'!$BA:$BA,'調査表(全体)'!$A$1,'調査表(全体)'!$BD:$BD,'調査表(全体)'!$A$1)</f>
        <v>0</v>
      </c>
      <c r="H72" s="230">
        <f>SUMIFS('調査表(全体)'!BL:BL,'調査表(全体)'!$O:$O,$A74,'調査表(全体)'!$R:$R,$B72,'調査表(全体)'!$BA:$BA,'調査表(全体)'!$A$1,'調査表(全体)'!$BD:$BD,'調査表(全体)'!$A$1)</f>
        <v>0</v>
      </c>
      <c r="I72" s="230">
        <f>SUMIFS('調査表(全体)'!BM:BM,'調査表(全体)'!$O:$O,$A74,'調査表(全体)'!$R:$R,$B72,'調査表(全体)'!$BA:$BA,'調査表(全体)'!$A$1,'調査表(全体)'!$BD:$BD,'調査表(全体)'!$A$1)</f>
        <v>0</v>
      </c>
      <c r="J72" s="230">
        <f>SUMIFS('調査表(全体)'!BN:BN,'調査表(全体)'!$O:$O,$A74,'調査表(全体)'!$R:$R,$B72,'調査表(全体)'!$BA:$BA,'調査表(全体)'!$A$1,'調査表(全体)'!$BD:$BD,'調査表(全体)'!$A$1)</f>
        <v>0</v>
      </c>
      <c r="K72" s="230">
        <f>SUMIFS('調査表(全体)'!BO:BO,'調査表(全体)'!$O:$O,$A74,'調査表(全体)'!$R:$R,$B72,'調査表(全体)'!$BA:$BA,'調査表(全体)'!$A$1,'調査表(全体)'!$BD:$BD,'調査表(全体)'!$A$1)</f>
        <v>0</v>
      </c>
      <c r="L72" s="231">
        <f>SUMIFS('調査表(全体)'!BP:BP,'調査表(全体)'!$O:$O,$A74,'調査表(全体)'!$R:$R,$B72,'調査表(全体)'!$BA:$BA,'調査表(全体)'!$A$1,'調査表(全体)'!$BD:$BD,'調査表(全体)'!$A$1)</f>
        <v>0</v>
      </c>
      <c r="M72" s="232">
        <f t="shared" si="38"/>
        <v>0</v>
      </c>
      <c r="N72" s="233">
        <f>SUMIFS('調査表(全体)'!$CL:$CL,'調査表(全体)'!$O:$O,$A74,'調査表(全体)'!$R:$R,$B72,'調査表(全体)'!$BA:$BA,'調査表(全体)'!$A$1,'調査表(全体)'!$BD:$BD,'調査表(全体)'!$A$1,'調査表(全体)'!$P:$P,N$6,'調査表(全体)'!$BE:$BE,10)</f>
        <v>0</v>
      </c>
      <c r="O72" s="230">
        <f>SUMIFS('調査表(全体)'!$CL:$CL,'調査表(全体)'!$O:$O,$A74,'調査表(全体)'!$R:$R,$B72,'調査表(全体)'!$BA:$BA,'調査表(全体)'!$A$1,'調査表(全体)'!$BD:$BD,'調査表(全体)'!$A$1,'調査表(全体)'!$P:$P,O$6,'調査表(全体)'!$BE:$BE,10)</f>
        <v>0</v>
      </c>
      <c r="P72" s="230">
        <f>SUMIFS('調査表(全体)'!$CL:$CL,'調査表(全体)'!$O:$O,$A74,'調査表(全体)'!$R:$R,$B72,'調査表(全体)'!$BA:$BA,'調査表(全体)'!$A$1,'調査表(全体)'!$BD:$BD,'調査表(全体)'!$A$1,'調査表(全体)'!$P:$P,P$6,'調査表(全体)'!$BE:$BE,10)</f>
        <v>0</v>
      </c>
      <c r="Q72" s="230">
        <f>SUMIFS('調査表(全体)'!$CL:$CL,'調査表(全体)'!$O:$O,$A74,'調査表(全体)'!$R:$R,$B72,'調査表(全体)'!$BA:$BA,'調査表(全体)'!$A$1,'調査表(全体)'!$BD:$BD,'調査表(全体)'!$A$1,'調査表(全体)'!$P:$P,Q$6,'調査表(全体)'!$BE:$BE,10)</f>
        <v>0</v>
      </c>
      <c r="R72" s="230">
        <f>SUMIFS('調査表(全体)'!$CL:$CL,'調査表(全体)'!$O:$O,$A74,'調査表(全体)'!$R:$R,$B72,'調査表(全体)'!$BA:$BA,'調査表(全体)'!$A$1,'調査表(全体)'!$BD:$BD,'調査表(全体)'!$A$1,'調査表(全体)'!$P:$P,R$6,'調査表(全体)'!$BE:$BE,10)</f>
        <v>0</v>
      </c>
      <c r="S72" s="230">
        <f>SUMIFS('調査表(全体)'!$CL:$CL,'調査表(全体)'!$O:$O,$A74,'調査表(全体)'!$R:$R,$B72,'調査表(全体)'!$BA:$BA,'調査表(全体)'!$A$1,'調査表(全体)'!$BD:$BD,'調査表(全体)'!$A$1,'調査表(全体)'!$P:$P,S$6,'調査表(全体)'!$BE:$BE,10)</f>
        <v>0</v>
      </c>
      <c r="T72" s="230">
        <f>SUMIFS('調査表(全体)'!$CL:$CL,'調査表(全体)'!$O:$O,$A74,'調査表(全体)'!$R:$R,$B72,'調査表(全体)'!$BA:$BA,'調査表(全体)'!$A$1,'調査表(全体)'!$BD:$BD,'調査表(全体)'!$A$1,'調査表(全体)'!$P:$P,T$6,'調査表(全体)'!$BE:$BE,10)</f>
        <v>0</v>
      </c>
      <c r="U72" s="230">
        <f>SUMIFS('調査表(全体)'!$CL:$CL,'調査表(全体)'!$O:$O,$A74,'調査表(全体)'!$R:$R,$B72,'調査表(全体)'!$BA:$BA,'調査表(全体)'!$A$1,'調査表(全体)'!$BD:$BD,'調査表(全体)'!$A$1,'調査表(全体)'!$P:$P,U$6,'調査表(全体)'!$BE:$BE,10)</f>
        <v>0</v>
      </c>
      <c r="V72" s="230">
        <f>SUMIFS('調査表(全体)'!$CL:$CL,'調査表(全体)'!$O:$O,$A74,'調査表(全体)'!$R:$R,$B72,'調査表(全体)'!$BA:$BA,'調査表(全体)'!$A$1,'調査表(全体)'!$BD:$BD,'調査表(全体)'!$A$1,'調査表(全体)'!$P:$P,V$6,'調査表(全体)'!$BE:$BE,10)</f>
        <v>0</v>
      </c>
      <c r="W72" s="230">
        <f>SUMIFS('調査表(全体)'!$CL:$CL,'調査表(全体)'!$O:$O,$A74,'調査表(全体)'!$R:$R,$B72,'調査表(全体)'!$BA:$BA,'調査表(全体)'!$A$1,'調査表(全体)'!$BD:$BD,'調査表(全体)'!$A$1,'調査表(全体)'!$P:$P,W$6,'調査表(全体)'!$BE:$BE,10)</f>
        <v>0</v>
      </c>
      <c r="X72" s="230">
        <f>SUMIFS('調査表(全体)'!$CL:$CL,'調査表(全体)'!$O:$O,$A74,'調査表(全体)'!$R:$R,$B72,'調査表(全体)'!$BA:$BA,'調査表(全体)'!$A$1,'調査表(全体)'!$BD:$BD,'調査表(全体)'!$A$1,'調査表(全体)'!$P:$P,X$6,'調査表(全体)'!$BE:$BE,10)</f>
        <v>0</v>
      </c>
      <c r="Y72" s="230">
        <f>SUMIFS('調査表(全体)'!$CL:$CL,'調査表(全体)'!$O:$O,$A74,'調査表(全体)'!$R:$R,$B72,'調査表(全体)'!$BA:$BA,'調査表(全体)'!$A$1,'調査表(全体)'!$BD:$BD,'調査表(全体)'!$A$1,'調査表(全体)'!$P:$P,Y$6,'調査表(全体)'!$BE:$BE,10)</f>
        <v>0</v>
      </c>
      <c r="Z72" s="230">
        <f>SUMIFS('調査表(全体)'!$CL:$CL,'調査表(全体)'!$O:$O,$A74,'調査表(全体)'!$R:$R,$B72,'調査表(全体)'!$BA:$BA,'調査表(全体)'!$A$1,'調査表(全体)'!$BD:$BD,'調査表(全体)'!$A$1,'調査表(全体)'!$P:$P,Z$6,'調査表(全体)'!$BE:$BE,10)</f>
        <v>0</v>
      </c>
      <c r="AA72" s="230">
        <f>SUMIFS('調査表(全体)'!$CL:$CL,'調査表(全体)'!$O:$O,$A74,'調査表(全体)'!$R:$R,$B72,'調査表(全体)'!$BA:$BA,'調査表(全体)'!$A$1,'調査表(全体)'!$BD:$BD,'調査表(全体)'!$A$1,'調査表(全体)'!$P:$P,AA$6,'調査表(全体)'!$BE:$BE,10)</f>
        <v>0</v>
      </c>
      <c r="AB72" s="230">
        <f>SUMIFS('調査表(全体)'!$CL:$CL,'調査表(全体)'!$O:$O,$A74,'調査表(全体)'!$R:$R,$B72,'調査表(全体)'!$BA:$BA,'調査表(全体)'!$A$1,'調査表(全体)'!$BD:$BD,'調査表(全体)'!$A$1,'調査表(全体)'!$P:$P,AB$6,'調査表(全体)'!$BE:$BE,10)</f>
        <v>0</v>
      </c>
      <c r="AC72" s="230">
        <f>SUMIFS('調査表(全体)'!$CL:$CL,'調査表(全体)'!$O:$O,$A74,'調査表(全体)'!$R:$R,$B72,'調査表(全体)'!$BA:$BA,'調査表(全体)'!$A$1,'調査表(全体)'!$BD:$BD,'調査表(全体)'!$A$1,'調査表(全体)'!$P:$P,AC$6,'調査表(全体)'!$BE:$BE,10)</f>
        <v>0</v>
      </c>
      <c r="AD72" s="230">
        <f>SUMIFS('調査表(全体)'!$CL:$CL,'調査表(全体)'!$O:$O,$A74,'調査表(全体)'!$R:$R,$B72,'調査表(全体)'!$BA:$BA,'調査表(全体)'!$A$1,'調査表(全体)'!$BD:$BD,'調査表(全体)'!$A$1,'調査表(全体)'!$P:$P,AD$6,'調査表(全体)'!$BE:$BE,10)</f>
        <v>0</v>
      </c>
      <c r="AE72" s="230">
        <f>SUMIFS('調査表(全体)'!$CL:$CL,'調査表(全体)'!$O:$O,$A74,'調査表(全体)'!$R:$R,$B72,'調査表(全体)'!$BA:$BA,'調査表(全体)'!$A$1,'調査表(全体)'!$BD:$BD,'調査表(全体)'!$A$1,'調査表(全体)'!$P:$P,AE$6,'調査表(全体)'!$BE:$BE,10)</f>
        <v>0</v>
      </c>
      <c r="AF72" s="230">
        <f>SUMIFS('調査表(全体)'!$CL:$CL,'調査表(全体)'!$O:$O,$A74,'調査表(全体)'!$R:$R,$B72,'調査表(全体)'!$BA:$BA,'調査表(全体)'!$A$1,'調査表(全体)'!$BD:$BD,'調査表(全体)'!$A$1,'調査表(全体)'!$P:$P,AF$6,'調査表(全体)'!$BE:$BE,10)</f>
        <v>0</v>
      </c>
      <c r="AG72" s="234">
        <f t="shared" si="39"/>
        <v>0</v>
      </c>
      <c r="AH72" s="235">
        <f>SUMIFS('調査表(全体)'!CF:CF,'調査表(全体)'!$O:$O,$A74,'調査表(全体)'!$R:$R,$B72,'調査表(全体)'!$BA:$BA,'調査表(全体)'!$A$1,'調査表(全体)'!$BD:$BD,'調査表(全体)'!$A$1,'調査表(全体)'!$BE:$BE,10)</f>
        <v>0</v>
      </c>
      <c r="AI72" s="230">
        <f>SUMIFS('調査表(全体)'!CG:CG,'調査表(全体)'!$O:$O,$A74,'調査表(全体)'!$R:$R,$B72,'調査表(全体)'!$BA:$BA,'調査表(全体)'!$A$1,'調査表(全体)'!$BD:$BD,'調査表(全体)'!$A$1,'調査表(全体)'!$BE:$BE,10)</f>
        <v>0</v>
      </c>
      <c r="AJ72" s="230">
        <f>SUMIFS('調査表(全体)'!CH:CH,'調査表(全体)'!$O:$O,$A74,'調査表(全体)'!$R:$R,$B72,'調査表(全体)'!$BA:$BA,'調査表(全体)'!$A$1,'調査表(全体)'!$BD:$BD,'調査表(全体)'!$A$1,'調査表(全体)'!$BE:$BE,10)</f>
        <v>0</v>
      </c>
      <c r="AK72" s="230">
        <f>SUMIFS('調査表(全体)'!CI:CI,'調査表(全体)'!$O:$O,$A74,'調査表(全体)'!$R:$R,$B72,'調査表(全体)'!$BA:$BA,'調査表(全体)'!$A$1,'調査表(全体)'!$BD:$BD,'調査表(全体)'!$A$1,'調査表(全体)'!$BE:$BE,10)</f>
        <v>0</v>
      </c>
      <c r="AL72" s="230">
        <f>SUMIFS('調査表(全体)'!CJ:CJ,'調査表(全体)'!$O:$O,$A74,'調査表(全体)'!$R:$R,$B72,'調査表(全体)'!$BA:$BA,'調査表(全体)'!$A$1,'調査表(全体)'!$BD:$BD,'調査表(全体)'!$A$1,'調査表(全体)'!$BE:$BE,10)</f>
        <v>0</v>
      </c>
      <c r="AM72" s="236">
        <f t="shared" si="40"/>
        <v>0</v>
      </c>
    </row>
    <row r="73" spans="1:39" x14ac:dyDescent="0.15">
      <c r="A73" s="1143"/>
      <c r="B73" s="228">
        <v>3</v>
      </c>
      <c r="C73" s="229">
        <f>SUMIFS('調査表(全体)'!BG:BG,'調査表(全体)'!$O:$O,$A74,'調査表(全体)'!$R:$R,$B73,'調査表(全体)'!$BA:$BA,'調査表(全体)'!$A$1,'調査表(全体)'!$BD:$BD,'調査表(全体)'!$A$1)</f>
        <v>0</v>
      </c>
      <c r="D73" s="230">
        <f>SUMIFS('調査表(全体)'!BH:BH,'調査表(全体)'!$O:$O,$A74,'調査表(全体)'!$R:$R,$B73,'調査表(全体)'!$BA:$BA,'調査表(全体)'!$A$1,'調査表(全体)'!$BD:$BD,'調査表(全体)'!$A$1)</f>
        <v>0</v>
      </c>
      <c r="E73" s="230">
        <f>SUMIFS('調査表(全体)'!BI:BI,'調査表(全体)'!$O:$O,$A74,'調査表(全体)'!$R:$R,$B73,'調査表(全体)'!$BA:$BA,'調査表(全体)'!$A$1,'調査表(全体)'!$BD:$BD,'調査表(全体)'!$A$1)</f>
        <v>0</v>
      </c>
      <c r="F73" s="230">
        <f>SUMIFS('調査表(全体)'!BJ:BJ,'調査表(全体)'!$O:$O,$A74,'調査表(全体)'!$R:$R,$B73,'調査表(全体)'!$BA:$BA,'調査表(全体)'!$A$1,'調査表(全体)'!$BD:$BD,'調査表(全体)'!$A$1)</f>
        <v>0</v>
      </c>
      <c r="G73" s="230">
        <f>SUMIFS('調査表(全体)'!BK:BK,'調査表(全体)'!$O:$O,$A74,'調査表(全体)'!$R:$R,$B73,'調査表(全体)'!$BA:$BA,'調査表(全体)'!$A$1,'調査表(全体)'!$BD:$BD,'調査表(全体)'!$A$1)</f>
        <v>0</v>
      </c>
      <c r="H73" s="230">
        <f>SUMIFS('調査表(全体)'!BL:BL,'調査表(全体)'!$O:$O,$A74,'調査表(全体)'!$R:$R,$B73,'調査表(全体)'!$BA:$BA,'調査表(全体)'!$A$1,'調査表(全体)'!$BD:$BD,'調査表(全体)'!$A$1)</f>
        <v>0</v>
      </c>
      <c r="I73" s="230">
        <f>SUMIFS('調査表(全体)'!BM:BM,'調査表(全体)'!$O:$O,$A74,'調査表(全体)'!$R:$R,$B73,'調査表(全体)'!$BA:$BA,'調査表(全体)'!$A$1,'調査表(全体)'!$BD:$BD,'調査表(全体)'!$A$1)</f>
        <v>0</v>
      </c>
      <c r="J73" s="230">
        <f>SUMIFS('調査表(全体)'!BN:BN,'調査表(全体)'!$O:$O,$A74,'調査表(全体)'!$R:$R,$B73,'調査表(全体)'!$BA:$BA,'調査表(全体)'!$A$1,'調査表(全体)'!$BD:$BD,'調査表(全体)'!$A$1)</f>
        <v>0</v>
      </c>
      <c r="K73" s="230">
        <f>SUMIFS('調査表(全体)'!BO:BO,'調査表(全体)'!$O:$O,$A74,'調査表(全体)'!$R:$R,$B73,'調査表(全体)'!$BA:$BA,'調査表(全体)'!$A$1,'調査表(全体)'!$BD:$BD,'調査表(全体)'!$A$1)</f>
        <v>0</v>
      </c>
      <c r="L73" s="231">
        <f>SUMIFS('調査表(全体)'!BP:BP,'調査表(全体)'!$O:$O,$A74,'調査表(全体)'!$R:$R,$B73,'調査表(全体)'!$BA:$BA,'調査表(全体)'!$A$1,'調査表(全体)'!$BD:$BD,'調査表(全体)'!$A$1)</f>
        <v>0</v>
      </c>
      <c r="M73" s="232">
        <f t="shared" si="38"/>
        <v>0</v>
      </c>
      <c r="N73" s="233">
        <f>SUMIFS('調査表(全体)'!$CL:$CL,'調査表(全体)'!$O:$O,$A74,'調査表(全体)'!$R:$R,$B73,'調査表(全体)'!$BA:$BA,'調査表(全体)'!$A$1,'調査表(全体)'!$BD:$BD,'調査表(全体)'!$A$1,'調査表(全体)'!$P:$P,N$6,'調査表(全体)'!$BE:$BE,10)</f>
        <v>0</v>
      </c>
      <c r="O73" s="230">
        <f>SUMIFS('調査表(全体)'!$CL:$CL,'調査表(全体)'!$O:$O,$A74,'調査表(全体)'!$R:$R,$B73,'調査表(全体)'!$BA:$BA,'調査表(全体)'!$A$1,'調査表(全体)'!$BD:$BD,'調査表(全体)'!$A$1,'調査表(全体)'!$P:$P,O$6,'調査表(全体)'!$BE:$BE,10)</f>
        <v>0</v>
      </c>
      <c r="P73" s="230">
        <f>SUMIFS('調査表(全体)'!$CL:$CL,'調査表(全体)'!$O:$O,$A74,'調査表(全体)'!$R:$R,$B73,'調査表(全体)'!$BA:$BA,'調査表(全体)'!$A$1,'調査表(全体)'!$BD:$BD,'調査表(全体)'!$A$1,'調査表(全体)'!$P:$P,P$6,'調査表(全体)'!$BE:$BE,10)</f>
        <v>0</v>
      </c>
      <c r="Q73" s="230">
        <f>SUMIFS('調査表(全体)'!$CL:$CL,'調査表(全体)'!$O:$O,$A74,'調査表(全体)'!$R:$R,$B73,'調査表(全体)'!$BA:$BA,'調査表(全体)'!$A$1,'調査表(全体)'!$BD:$BD,'調査表(全体)'!$A$1,'調査表(全体)'!$P:$P,Q$6,'調査表(全体)'!$BE:$BE,10)</f>
        <v>0</v>
      </c>
      <c r="R73" s="230">
        <f>SUMIFS('調査表(全体)'!$CL:$CL,'調査表(全体)'!$O:$O,$A74,'調査表(全体)'!$R:$R,$B73,'調査表(全体)'!$BA:$BA,'調査表(全体)'!$A$1,'調査表(全体)'!$BD:$BD,'調査表(全体)'!$A$1,'調査表(全体)'!$P:$P,R$6,'調査表(全体)'!$BE:$BE,10)</f>
        <v>0</v>
      </c>
      <c r="S73" s="230">
        <f>SUMIFS('調査表(全体)'!$CL:$CL,'調査表(全体)'!$O:$O,$A74,'調査表(全体)'!$R:$R,$B73,'調査表(全体)'!$BA:$BA,'調査表(全体)'!$A$1,'調査表(全体)'!$BD:$BD,'調査表(全体)'!$A$1,'調査表(全体)'!$P:$P,S$6,'調査表(全体)'!$BE:$BE,10)</f>
        <v>0</v>
      </c>
      <c r="T73" s="230">
        <f>SUMIFS('調査表(全体)'!$CL:$CL,'調査表(全体)'!$O:$O,$A74,'調査表(全体)'!$R:$R,$B73,'調査表(全体)'!$BA:$BA,'調査表(全体)'!$A$1,'調査表(全体)'!$BD:$BD,'調査表(全体)'!$A$1,'調査表(全体)'!$P:$P,T$6,'調査表(全体)'!$BE:$BE,10)</f>
        <v>0</v>
      </c>
      <c r="U73" s="230">
        <f>SUMIFS('調査表(全体)'!$CL:$CL,'調査表(全体)'!$O:$O,$A74,'調査表(全体)'!$R:$R,$B73,'調査表(全体)'!$BA:$BA,'調査表(全体)'!$A$1,'調査表(全体)'!$BD:$BD,'調査表(全体)'!$A$1,'調査表(全体)'!$P:$P,U$6,'調査表(全体)'!$BE:$BE,10)</f>
        <v>0</v>
      </c>
      <c r="V73" s="230">
        <f>SUMIFS('調査表(全体)'!$CL:$CL,'調査表(全体)'!$O:$O,$A74,'調査表(全体)'!$R:$R,$B73,'調査表(全体)'!$BA:$BA,'調査表(全体)'!$A$1,'調査表(全体)'!$BD:$BD,'調査表(全体)'!$A$1,'調査表(全体)'!$P:$P,V$6,'調査表(全体)'!$BE:$BE,10)</f>
        <v>0</v>
      </c>
      <c r="W73" s="230">
        <f>SUMIFS('調査表(全体)'!$CL:$CL,'調査表(全体)'!$O:$O,$A74,'調査表(全体)'!$R:$R,$B73,'調査表(全体)'!$BA:$BA,'調査表(全体)'!$A$1,'調査表(全体)'!$BD:$BD,'調査表(全体)'!$A$1,'調査表(全体)'!$P:$P,W$6,'調査表(全体)'!$BE:$BE,10)</f>
        <v>0</v>
      </c>
      <c r="X73" s="230">
        <f>SUMIFS('調査表(全体)'!$CL:$CL,'調査表(全体)'!$O:$O,$A74,'調査表(全体)'!$R:$R,$B73,'調査表(全体)'!$BA:$BA,'調査表(全体)'!$A$1,'調査表(全体)'!$BD:$BD,'調査表(全体)'!$A$1,'調査表(全体)'!$P:$P,X$6,'調査表(全体)'!$BE:$BE,10)</f>
        <v>0</v>
      </c>
      <c r="Y73" s="230">
        <f>SUMIFS('調査表(全体)'!$CL:$CL,'調査表(全体)'!$O:$O,$A74,'調査表(全体)'!$R:$R,$B73,'調査表(全体)'!$BA:$BA,'調査表(全体)'!$A$1,'調査表(全体)'!$BD:$BD,'調査表(全体)'!$A$1,'調査表(全体)'!$P:$P,Y$6,'調査表(全体)'!$BE:$BE,10)</f>
        <v>0</v>
      </c>
      <c r="Z73" s="230">
        <f>SUMIFS('調査表(全体)'!$CL:$CL,'調査表(全体)'!$O:$O,$A74,'調査表(全体)'!$R:$R,$B73,'調査表(全体)'!$BA:$BA,'調査表(全体)'!$A$1,'調査表(全体)'!$BD:$BD,'調査表(全体)'!$A$1,'調査表(全体)'!$P:$P,Z$6,'調査表(全体)'!$BE:$BE,10)</f>
        <v>0</v>
      </c>
      <c r="AA73" s="230">
        <f>SUMIFS('調査表(全体)'!$CL:$CL,'調査表(全体)'!$O:$O,$A74,'調査表(全体)'!$R:$R,$B73,'調査表(全体)'!$BA:$BA,'調査表(全体)'!$A$1,'調査表(全体)'!$BD:$BD,'調査表(全体)'!$A$1,'調査表(全体)'!$P:$P,AA$6,'調査表(全体)'!$BE:$BE,10)</f>
        <v>0</v>
      </c>
      <c r="AB73" s="230">
        <f>SUMIFS('調査表(全体)'!$CL:$CL,'調査表(全体)'!$O:$O,$A74,'調査表(全体)'!$R:$R,$B73,'調査表(全体)'!$BA:$BA,'調査表(全体)'!$A$1,'調査表(全体)'!$BD:$BD,'調査表(全体)'!$A$1,'調査表(全体)'!$P:$P,AB$6,'調査表(全体)'!$BE:$BE,10)</f>
        <v>0</v>
      </c>
      <c r="AC73" s="230">
        <f>SUMIFS('調査表(全体)'!$CL:$CL,'調査表(全体)'!$O:$O,$A74,'調査表(全体)'!$R:$R,$B73,'調査表(全体)'!$BA:$BA,'調査表(全体)'!$A$1,'調査表(全体)'!$BD:$BD,'調査表(全体)'!$A$1,'調査表(全体)'!$P:$P,AC$6,'調査表(全体)'!$BE:$BE,10)</f>
        <v>0</v>
      </c>
      <c r="AD73" s="230">
        <f>SUMIFS('調査表(全体)'!$CL:$CL,'調査表(全体)'!$O:$O,$A74,'調査表(全体)'!$R:$R,$B73,'調査表(全体)'!$BA:$BA,'調査表(全体)'!$A$1,'調査表(全体)'!$BD:$BD,'調査表(全体)'!$A$1,'調査表(全体)'!$P:$P,AD$6,'調査表(全体)'!$BE:$BE,10)</f>
        <v>0</v>
      </c>
      <c r="AE73" s="230">
        <f>SUMIFS('調査表(全体)'!$CL:$CL,'調査表(全体)'!$O:$O,$A74,'調査表(全体)'!$R:$R,$B73,'調査表(全体)'!$BA:$BA,'調査表(全体)'!$A$1,'調査表(全体)'!$BD:$BD,'調査表(全体)'!$A$1,'調査表(全体)'!$P:$P,AE$6,'調査表(全体)'!$BE:$BE,10)</f>
        <v>0</v>
      </c>
      <c r="AF73" s="230">
        <f>SUMIFS('調査表(全体)'!$CL:$CL,'調査表(全体)'!$O:$O,$A74,'調査表(全体)'!$R:$R,$B73,'調査表(全体)'!$BA:$BA,'調査表(全体)'!$A$1,'調査表(全体)'!$BD:$BD,'調査表(全体)'!$A$1,'調査表(全体)'!$P:$P,AF$6,'調査表(全体)'!$BE:$BE,10)</f>
        <v>0</v>
      </c>
      <c r="AG73" s="234">
        <f t="shared" si="39"/>
        <v>0</v>
      </c>
      <c r="AH73" s="235">
        <f>SUMIFS('調査表(全体)'!CF:CF,'調査表(全体)'!$O:$O,$A74,'調査表(全体)'!$R:$R,$B73,'調査表(全体)'!$BA:$BA,'調査表(全体)'!$A$1,'調査表(全体)'!$BD:$BD,'調査表(全体)'!$A$1,'調査表(全体)'!$BE:$BE,10)</f>
        <v>0</v>
      </c>
      <c r="AI73" s="230">
        <f>SUMIFS('調査表(全体)'!CG:CG,'調査表(全体)'!$O:$O,$A74,'調査表(全体)'!$R:$R,$B73,'調査表(全体)'!$BA:$BA,'調査表(全体)'!$A$1,'調査表(全体)'!$BD:$BD,'調査表(全体)'!$A$1,'調査表(全体)'!$BE:$BE,10)</f>
        <v>0</v>
      </c>
      <c r="AJ73" s="230">
        <f>SUMIFS('調査表(全体)'!CH:CH,'調査表(全体)'!$O:$O,$A74,'調査表(全体)'!$R:$R,$B73,'調査表(全体)'!$BA:$BA,'調査表(全体)'!$A$1,'調査表(全体)'!$BD:$BD,'調査表(全体)'!$A$1,'調査表(全体)'!$BE:$BE,10)</f>
        <v>0</v>
      </c>
      <c r="AK73" s="230">
        <f>SUMIFS('調査表(全体)'!CI:CI,'調査表(全体)'!$O:$O,$A74,'調査表(全体)'!$R:$R,$B73,'調査表(全体)'!$BA:$BA,'調査表(全体)'!$A$1,'調査表(全体)'!$BD:$BD,'調査表(全体)'!$A$1,'調査表(全体)'!$BE:$BE,10)</f>
        <v>0</v>
      </c>
      <c r="AL73" s="230">
        <f>SUMIFS('調査表(全体)'!CJ:CJ,'調査表(全体)'!$O:$O,$A74,'調査表(全体)'!$R:$R,$B73,'調査表(全体)'!$BA:$BA,'調査表(全体)'!$A$1,'調査表(全体)'!$BD:$BD,'調査表(全体)'!$A$1,'調査表(全体)'!$BE:$BE,10)</f>
        <v>0</v>
      </c>
      <c r="AM73" s="236">
        <f t="shared" si="40"/>
        <v>0</v>
      </c>
    </row>
    <row r="74" spans="1:39" x14ac:dyDescent="0.15">
      <c r="A74" s="411">
        <v>17</v>
      </c>
      <c r="B74" s="237" t="s">
        <v>85</v>
      </c>
      <c r="C74" s="238">
        <f t="shared" ref="C74:L74" si="41">SUM(C71:C73)</f>
        <v>0</v>
      </c>
      <c r="D74" s="239">
        <f t="shared" si="41"/>
        <v>0</v>
      </c>
      <c r="E74" s="239">
        <f t="shared" si="41"/>
        <v>0</v>
      </c>
      <c r="F74" s="239">
        <f t="shared" si="41"/>
        <v>0</v>
      </c>
      <c r="G74" s="239">
        <f t="shared" si="41"/>
        <v>0</v>
      </c>
      <c r="H74" s="239">
        <f t="shared" si="41"/>
        <v>0</v>
      </c>
      <c r="I74" s="239">
        <f t="shared" si="41"/>
        <v>0</v>
      </c>
      <c r="J74" s="239">
        <f t="shared" si="41"/>
        <v>0</v>
      </c>
      <c r="K74" s="239">
        <f t="shared" si="41"/>
        <v>0</v>
      </c>
      <c r="L74" s="240">
        <f t="shared" si="41"/>
        <v>0</v>
      </c>
      <c r="M74" s="232">
        <f t="shared" si="38"/>
        <v>0</v>
      </c>
      <c r="N74" s="241">
        <f t="shared" ref="N74:AF74" si="42">SUM(N71:N73)</f>
        <v>0</v>
      </c>
      <c r="O74" s="239">
        <f t="shared" si="42"/>
        <v>0</v>
      </c>
      <c r="P74" s="239">
        <f t="shared" si="42"/>
        <v>0</v>
      </c>
      <c r="Q74" s="239">
        <f t="shared" si="42"/>
        <v>0</v>
      </c>
      <c r="R74" s="239">
        <f t="shared" si="42"/>
        <v>0</v>
      </c>
      <c r="S74" s="239">
        <f t="shared" si="42"/>
        <v>0</v>
      </c>
      <c r="T74" s="239">
        <f t="shared" si="42"/>
        <v>0</v>
      </c>
      <c r="U74" s="239">
        <f t="shared" si="42"/>
        <v>0</v>
      </c>
      <c r="V74" s="239">
        <f t="shared" si="42"/>
        <v>0</v>
      </c>
      <c r="W74" s="239">
        <f t="shared" si="42"/>
        <v>0</v>
      </c>
      <c r="X74" s="239">
        <f t="shared" si="42"/>
        <v>0</v>
      </c>
      <c r="Y74" s="239">
        <f t="shared" si="42"/>
        <v>0</v>
      </c>
      <c r="Z74" s="239">
        <f t="shared" si="42"/>
        <v>0</v>
      </c>
      <c r="AA74" s="239">
        <f t="shared" si="42"/>
        <v>0</v>
      </c>
      <c r="AB74" s="239">
        <f t="shared" si="42"/>
        <v>0</v>
      </c>
      <c r="AC74" s="239">
        <f t="shared" si="42"/>
        <v>0</v>
      </c>
      <c r="AD74" s="239">
        <f t="shared" si="42"/>
        <v>0</v>
      </c>
      <c r="AE74" s="239">
        <f t="shared" si="42"/>
        <v>0</v>
      </c>
      <c r="AF74" s="239">
        <f t="shared" si="42"/>
        <v>0</v>
      </c>
      <c r="AG74" s="242">
        <f t="shared" si="39"/>
        <v>0</v>
      </c>
      <c r="AH74" s="243">
        <f>SUM(AH71:AH73)</f>
        <v>0</v>
      </c>
      <c r="AI74" s="239">
        <f>SUM(AI71:AI73)</f>
        <v>0</v>
      </c>
      <c r="AJ74" s="239">
        <f>SUM(AJ71:AJ73)</f>
        <v>0</v>
      </c>
      <c r="AK74" s="239">
        <f>SUM(AK71:AK73)</f>
        <v>0</v>
      </c>
      <c r="AL74" s="239">
        <f>SUM(AL71:AL73)</f>
        <v>0</v>
      </c>
      <c r="AM74" s="244">
        <f t="shared" si="40"/>
        <v>0</v>
      </c>
    </row>
    <row r="75" spans="1:39" x14ac:dyDescent="0.15">
      <c r="A75" s="1142">
        <f>LOOKUP(A78,会計区分コード!$B:$B,会計区分コード!$C:$C)</f>
        <v>0</v>
      </c>
      <c r="B75" s="219">
        <v>1</v>
      </c>
      <c r="C75" s="220">
        <f>SUMIFS('調査表(全体)'!BG:BG,'調査表(全体)'!$O:$O,$A78,'調査表(全体)'!$R:$R,$B75,'調査表(全体)'!$BA:$BA,'調査表(全体)'!$A$1,'調査表(全体)'!$BD:$BD,'調査表(全体)'!$A$1)</f>
        <v>0</v>
      </c>
      <c r="D75" s="221">
        <f>SUMIFS('調査表(全体)'!BH:BH,'調査表(全体)'!$O:$O,$A78,'調査表(全体)'!$R:$R,$B75,'調査表(全体)'!$BA:$BA,'調査表(全体)'!$A$1,'調査表(全体)'!$BD:$BD,'調査表(全体)'!$A$1)</f>
        <v>0</v>
      </c>
      <c r="E75" s="221">
        <f>SUMIFS('調査表(全体)'!BI:BI,'調査表(全体)'!$O:$O,$A78,'調査表(全体)'!$R:$R,$B75,'調査表(全体)'!$BA:$BA,'調査表(全体)'!$A$1,'調査表(全体)'!$BD:$BD,'調査表(全体)'!$A$1)</f>
        <v>0</v>
      </c>
      <c r="F75" s="221">
        <f>SUMIFS('調査表(全体)'!BJ:BJ,'調査表(全体)'!$O:$O,$A78,'調査表(全体)'!$R:$R,$B75,'調査表(全体)'!$BA:$BA,'調査表(全体)'!$A$1,'調査表(全体)'!$BD:$BD,'調査表(全体)'!$A$1)</f>
        <v>0</v>
      </c>
      <c r="G75" s="221">
        <f>SUMIFS('調査表(全体)'!BK:BK,'調査表(全体)'!$O:$O,$A78,'調査表(全体)'!$R:$R,$B75,'調査表(全体)'!$BA:$BA,'調査表(全体)'!$A$1,'調査表(全体)'!$BD:$BD,'調査表(全体)'!$A$1)</f>
        <v>0</v>
      </c>
      <c r="H75" s="221">
        <f>SUMIFS('調査表(全体)'!BL:BL,'調査表(全体)'!$O:$O,$A78,'調査表(全体)'!$R:$R,$B75,'調査表(全体)'!$BA:$BA,'調査表(全体)'!$A$1,'調査表(全体)'!$BD:$BD,'調査表(全体)'!$A$1)</f>
        <v>0</v>
      </c>
      <c r="I75" s="221">
        <f>SUMIFS('調査表(全体)'!BM:BM,'調査表(全体)'!$O:$O,$A78,'調査表(全体)'!$R:$R,$B75,'調査表(全体)'!$BA:$BA,'調査表(全体)'!$A$1,'調査表(全体)'!$BD:$BD,'調査表(全体)'!$A$1)</f>
        <v>0</v>
      </c>
      <c r="J75" s="221">
        <f>SUMIFS('調査表(全体)'!BN:BN,'調査表(全体)'!$O:$O,$A78,'調査表(全体)'!$R:$R,$B75,'調査表(全体)'!$BA:$BA,'調査表(全体)'!$A$1,'調査表(全体)'!$BD:$BD,'調査表(全体)'!$A$1)</f>
        <v>0</v>
      </c>
      <c r="K75" s="221">
        <f>SUMIFS('調査表(全体)'!BO:BO,'調査表(全体)'!$O:$O,$A78,'調査表(全体)'!$R:$R,$B75,'調査表(全体)'!$BA:$BA,'調査表(全体)'!$A$1,'調査表(全体)'!$BD:$BD,'調査表(全体)'!$A$1)</f>
        <v>0</v>
      </c>
      <c r="L75" s="222">
        <f>SUMIFS('調査表(全体)'!BP:BP,'調査表(全体)'!$O:$O,$A78,'調査表(全体)'!$R:$R,$B75,'調査表(全体)'!$BA:$BA,'調査表(全体)'!$A$1,'調査表(全体)'!$BD:$BD,'調査表(全体)'!$A$1)</f>
        <v>0</v>
      </c>
      <c r="M75" s="223">
        <f t="shared" si="38"/>
        <v>0</v>
      </c>
      <c r="N75" s="224">
        <f>SUMIFS('調査表(全体)'!$CL:$CL,'調査表(全体)'!$O:$O,$A78,'調査表(全体)'!$R:$R,$B75,'調査表(全体)'!$BA:$BA,'調査表(全体)'!$A$1,'調査表(全体)'!$BD:$BD,'調査表(全体)'!$A$1,'調査表(全体)'!$P:$P,N$6,'調査表(全体)'!BE:BE,10)</f>
        <v>0</v>
      </c>
      <c r="O75" s="221">
        <f>SUMIFS('調査表(全体)'!$CL:$CL,'調査表(全体)'!$O:$O,$A78,'調査表(全体)'!$R:$R,$B75,'調査表(全体)'!$BA:$BA,'調査表(全体)'!$A$1,'調査表(全体)'!$BD:$BD,'調査表(全体)'!$A$1,'調査表(全体)'!$P:$P,O$6,'調査表(全体)'!$BE:$BE,10)</f>
        <v>0</v>
      </c>
      <c r="P75" s="221">
        <f>SUMIFS('調査表(全体)'!$CL:$CL,'調査表(全体)'!$O:$O,$A78,'調査表(全体)'!$R:$R,$B75,'調査表(全体)'!$BA:$BA,'調査表(全体)'!$A$1,'調査表(全体)'!$BD:$BD,'調査表(全体)'!$A$1,'調査表(全体)'!$P:$P,P$6,'調査表(全体)'!$BE:$BE,10)</f>
        <v>0</v>
      </c>
      <c r="Q75" s="221">
        <f>SUMIFS('調査表(全体)'!$CL:$CL,'調査表(全体)'!$O:$O,$A78,'調査表(全体)'!$R:$R,$B75,'調査表(全体)'!$BA:$BA,'調査表(全体)'!$A$1,'調査表(全体)'!$BD:$BD,'調査表(全体)'!$A$1,'調査表(全体)'!$P:$P,Q$6,'調査表(全体)'!$BE:$BE,10)</f>
        <v>0</v>
      </c>
      <c r="R75" s="221">
        <f>SUMIFS('調査表(全体)'!$CL:$CL,'調査表(全体)'!$O:$O,$A78,'調査表(全体)'!$R:$R,$B75,'調査表(全体)'!$BA:$BA,'調査表(全体)'!$A$1,'調査表(全体)'!$BD:$BD,'調査表(全体)'!$A$1,'調査表(全体)'!$P:$P,R$6,'調査表(全体)'!$BE:$BE,10)</f>
        <v>0</v>
      </c>
      <c r="S75" s="221">
        <f>SUMIFS('調査表(全体)'!$CL:$CL,'調査表(全体)'!$O:$O,$A78,'調査表(全体)'!$R:$R,$B75,'調査表(全体)'!$BA:$BA,'調査表(全体)'!$A$1,'調査表(全体)'!$BD:$BD,'調査表(全体)'!$A$1,'調査表(全体)'!$P:$P,S$6,'調査表(全体)'!$BE:$BE,10)</f>
        <v>0</v>
      </c>
      <c r="T75" s="221">
        <f>SUMIFS('調査表(全体)'!$CL:$CL,'調査表(全体)'!$O:$O,$A78,'調査表(全体)'!$R:$R,$B75,'調査表(全体)'!$BA:$BA,'調査表(全体)'!$A$1,'調査表(全体)'!$BD:$BD,'調査表(全体)'!$A$1,'調査表(全体)'!$P:$P,T$6,'調査表(全体)'!$BE:$BE,10)</f>
        <v>0</v>
      </c>
      <c r="U75" s="221">
        <f>SUMIFS('調査表(全体)'!$CL:$CL,'調査表(全体)'!$O:$O,$A78,'調査表(全体)'!$R:$R,$B75,'調査表(全体)'!$BA:$BA,'調査表(全体)'!$A$1,'調査表(全体)'!$BD:$BD,'調査表(全体)'!$A$1,'調査表(全体)'!$P:$P,U$6,'調査表(全体)'!$BE:$BE,10)</f>
        <v>0</v>
      </c>
      <c r="V75" s="221">
        <f>SUMIFS('調査表(全体)'!$CL:$CL,'調査表(全体)'!$O:$O,$A78,'調査表(全体)'!$R:$R,$B75,'調査表(全体)'!$BA:$BA,'調査表(全体)'!$A$1,'調査表(全体)'!$BD:$BD,'調査表(全体)'!$A$1,'調査表(全体)'!$P:$P,V$6,'調査表(全体)'!$BE:$BE,10)</f>
        <v>0</v>
      </c>
      <c r="W75" s="221">
        <f>SUMIFS('調査表(全体)'!$CL:$CL,'調査表(全体)'!$O:$O,$A78,'調査表(全体)'!$R:$R,$B75,'調査表(全体)'!$BA:$BA,'調査表(全体)'!$A$1,'調査表(全体)'!$BD:$BD,'調査表(全体)'!$A$1,'調査表(全体)'!$P:$P,W$6,'調査表(全体)'!$BE:$BE,10)</f>
        <v>0</v>
      </c>
      <c r="X75" s="221">
        <f>SUMIFS('調査表(全体)'!$CL:$CL,'調査表(全体)'!$O:$O,$A78,'調査表(全体)'!$R:$R,$B75,'調査表(全体)'!$BA:$BA,'調査表(全体)'!$A$1,'調査表(全体)'!$BD:$BD,'調査表(全体)'!$A$1,'調査表(全体)'!$P:$P,X$6,'調査表(全体)'!$BE:$BE,10)</f>
        <v>0</v>
      </c>
      <c r="Y75" s="221">
        <f>SUMIFS('調査表(全体)'!$CL:$CL,'調査表(全体)'!$O:$O,$A78,'調査表(全体)'!$R:$R,$B75,'調査表(全体)'!$BA:$BA,'調査表(全体)'!$A$1,'調査表(全体)'!$BD:$BD,'調査表(全体)'!$A$1,'調査表(全体)'!$P:$P,Y$6,'調査表(全体)'!$BE:$BE,10)</f>
        <v>0</v>
      </c>
      <c r="Z75" s="221">
        <f>SUMIFS('調査表(全体)'!$CL:$CL,'調査表(全体)'!$O:$O,$A78,'調査表(全体)'!$R:$R,$B75,'調査表(全体)'!$BA:$BA,'調査表(全体)'!$A$1,'調査表(全体)'!$BD:$BD,'調査表(全体)'!$A$1,'調査表(全体)'!$P:$P,Z$6,'調査表(全体)'!$BE:$BE,10)</f>
        <v>0</v>
      </c>
      <c r="AA75" s="221">
        <f>SUMIFS('調査表(全体)'!$CL:$CL,'調査表(全体)'!$O:$O,$A78,'調査表(全体)'!$R:$R,$B75,'調査表(全体)'!$BA:$BA,'調査表(全体)'!$A$1,'調査表(全体)'!$BD:$BD,'調査表(全体)'!$A$1,'調査表(全体)'!$P:$P,AA$6,'調査表(全体)'!$BE:$BE,10)</f>
        <v>0</v>
      </c>
      <c r="AB75" s="221">
        <f>SUMIFS('調査表(全体)'!$CL:$CL,'調査表(全体)'!$O:$O,$A78,'調査表(全体)'!$R:$R,$B75,'調査表(全体)'!$BA:$BA,'調査表(全体)'!$A$1,'調査表(全体)'!$BD:$BD,'調査表(全体)'!$A$1,'調査表(全体)'!$P:$P,AB$6,'調査表(全体)'!$BE:$BE,10)</f>
        <v>0</v>
      </c>
      <c r="AC75" s="221">
        <f>SUMIFS('調査表(全体)'!$CL:$CL,'調査表(全体)'!$O:$O,$A78,'調査表(全体)'!$R:$R,$B75,'調査表(全体)'!$BA:$BA,'調査表(全体)'!$A$1,'調査表(全体)'!$BD:$BD,'調査表(全体)'!$A$1,'調査表(全体)'!$P:$P,AC$6,'調査表(全体)'!$BE:$BE,10)</f>
        <v>0</v>
      </c>
      <c r="AD75" s="221">
        <f>SUMIFS('調査表(全体)'!$CL:$CL,'調査表(全体)'!$O:$O,$A78,'調査表(全体)'!$R:$R,$B75,'調査表(全体)'!$BA:$BA,'調査表(全体)'!$A$1,'調査表(全体)'!$BD:$BD,'調査表(全体)'!$A$1,'調査表(全体)'!$P:$P,AD$6,'調査表(全体)'!$BE:$BE,10)</f>
        <v>0</v>
      </c>
      <c r="AE75" s="221">
        <f>SUMIFS('調査表(全体)'!$CL:$CL,'調査表(全体)'!$O:$O,$A78,'調査表(全体)'!$R:$R,$B75,'調査表(全体)'!$BA:$BA,'調査表(全体)'!$A$1,'調査表(全体)'!$BD:$BD,'調査表(全体)'!$A$1,'調査表(全体)'!$P:$P,AE$6,'調査表(全体)'!$BE:$BE,10)</f>
        <v>0</v>
      </c>
      <c r="AF75" s="221">
        <f>SUMIFS('調査表(全体)'!$CL:$CL,'調査表(全体)'!$O:$O,$A78,'調査表(全体)'!$R:$R,$B75,'調査表(全体)'!$BA:$BA,'調査表(全体)'!$A$1,'調査表(全体)'!$BD:$BD,'調査表(全体)'!$A$1,'調査表(全体)'!$P:$P,AF$6,'調査表(全体)'!$BE:$BE,10)</f>
        <v>0</v>
      </c>
      <c r="AG75" s="225">
        <f t="shared" si="39"/>
        <v>0</v>
      </c>
      <c r="AH75" s="226">
        <f>SUMIFS('調査表(全体)'!CF:CF,'調査表(全体)'!$O:$O,$A78,'調査表(全体)'!$R:$R,$B75,'調査表(全体)'!$BA:$BA,'調査表(全体)'!$A$1,'調査表(全体)'!$BD:$BD,'調査表(全体)'!$A$1,'調査表(全体)'!$BE:$BE,10)</f>
        <v>0</v>
      </c>
      <c r="AI75" s="221">
        <f>SUMIFS('調査表(全体)'!CG:CG,'調査表(全体)'!$O:$O,$A78,'調査表(全体)'!$R:$R,$B75,'調査表(全体)'!$BA:$BA,'調査表(全体)'!$A$1,'調査表(全体)'!$BD:$BD,'調査表(全体)'!$A$1,'調査表(全体)'!$BE:$BE,10)</f>
        <v>0</v>
      </c>
      <c r="AJ75" s="221">
        <f>SUMIFS('調査表(全体)'!CH:CH,'調査表(全体)'!$O:$O,$A78,'調査表(全体)'!$R:$R,$B75,'調査表(全体)'!$BA:$BA,'調査表(全体)'!$A$1,'調査表(全体)'!$BD:$BD,'調査表(全体)'!$A$1,'調査表(全体)'!$BE:$BE,10)</f>
        <v>0</v>
      </c>
      <c r="AK75" s="221">
        <f>SUMIFS('調査表(全体)'!CI:CI,'調査表(全体)'!$O:$O,$A78,'調査表(全体)'!$R:$R,$B75,'調査表(全体)'!$BA:$BA,'調査表(全体)'!$A$1,'調査表(全体)'!$BD:$BD,'調査表(全体)'!$A$1,'調査表(全体)'!$BE:$BE,10)</f>
        <v>0</v>
      </c>
      <c r="AL75" s="221">
        <f>SUMIFS('調査表(全体)'!CJ:CJ,'調査表(全体)'!$O:$O,$A78,'調査表(全体)'!$R:$R,$B75,'調査表(全体)'!$BA:$BA,'調査表(全体)'!$A$1,'調査表(全体)'!$BD:$BD,'調査表(全体)'!$A$1,'調査表(全体)'!$BE:$BE,10)</f>
        <v>0</v>
      </c>
      <c r="AM75" s="227">
        <f t="shared" si="40"/>
        <v>0</v>
      </c>
    </row>
    <row r="76" spans="1:39" x14ac:dyDescent="0.15">
      <c r="A76" s="1143"/>
      <c r="B76" s="228">
        <v>2</v>
      </c>
      <c r="C76" s="229">
        <f>SUMIFS('調査表(全体)'!BG:BG,'調査表(全体)'!$O:$O,$A78,'調査表(全体)'!$R:$R,$B76,'調査表(全体)'!$BA:$BA,'調査表(全体)'!$A$1,'調査表(全体)'!$BD:$BD,'調査表(全体)'!$A$1)</f>
        <v>0</v>
      </c>
      <c r="D76" s="230">
        <f>SUMIFS('調査表(全体)'!BH:BH,'調査表(全体)'!$O:$O,$A78,'調査表(全体)'!$R:$R,$B76,'調査表(全体)'!$BA:$BA,'調査表(全体)'!$A$1,'調査表(全体)'!$BD:$BD,'調査表(全体)'!$A$1)</f>
        <v>0</v>
      </c>
      <c r="E76" s="230">
        <f>SUMIFS('調査表(全体)'!BI:BI,'調査表(全体)'!$O:$O,$A78,'調査表(全体)'!$R:$R,$B76,'調査表(全体)'!$BA:$BA,'調査表(全体)'!$A$1,'調査表(全体)'!$BD:$BD,'調査表(全体)'!$A$1)</f>
        <v>0</v>
      </c>
      <c r="F76" s="230">
        <f>SUMIFS('調査表(全体)'!BJ:BJ,'調査表(全体)'!$O:$O,$A78,'調査表(全体)'!$R:$R,$B76,'調査表(全体)'!$BA:$BA,'調査表(全体)'!$A$1,'調査表(全体)'!$BD:$BD,'調査表(全体)'!$A$1)</f>
        <v>0</v>
      </c>
      <c r="G76" s="230">
        <f>SUMIFS('調査表(全体)'!BK:BK,'調査表(全体)'!$O:$O,$A78,'調査表(全体)'!$R:$R,$B76,'調査表(全体)'!$BA:$BA,'調査表(全体)'!$A$1,'調査表(全体)'!$BD:$BD,'調査表(全体)'!$A$1)</f>
        <v>0</v>
      </c>
      <c r="H76" s="230">
        <f>SUMIFS('調査表(全体)'!BL:BL,'調査表(全体)'!$O:$O,$A78,'調査表(全体)'!$R:$R,$B76,'調査表(全体)'!$BA:$BA,'調査表(全体)'!$A$1,'調査表(全体)'!$BD:$BD,'調査表(全体)'!$A$1)</f>
        <v>0</v>
      </c>
      <c r="I76" s="230">
        <f>SUMIFS('調査表(全体)'!BM:BM,'調査表(全体)'!$O:$O,$A78,'調査表(全体)'!$R:$R,$B76,'調査表(全体)'!$BA:$BA,'調査表(全体)'!$A$1,'調査表(全体)'!$BD:$BD,'調査表(全体)'!$A$1)</f>
        <v>0</v>
      </c>
      <c r="J76" s="230">
        <f>SUMIFS('調査表(全体)'!BN:BN,'調査表(全体)'!$O:$O,$A78,'調査表(全体)'!$R:$R,$B76,'調査表(全体)'!$BA:$BA,'調査表(全体)'!$A$1,'調査表(全体)'!$BD:$BD,'調査表(全体)'!$A$1)</f>
        <v>0</v>
      </c>
      <c r="K76" s="230">
        <f>SUMIFS('調査表(全体)'!BO:BO,'調査表(全体)'!$O:$O,$A78,'調査表(全体)'!$R:$R,$B76,'調査表(全体)'!$BA:$BA,'調査表(全体)'!$A$1,'調査表(全体)'!$BD:$BD,'調査表(全体)'!$A$1)</f>
        <v>0</v>
      </c>
      <c r="L76" s="231">
        <f>SUMIFS('調査表(全体)'!BP:BP,'調査表(全体)'!$O:$O,$A78,'調査表(全体)'!$R:$R,$B76,'調査表(全体)'!$BA:$BA,'調査表(全体)'!$A$1,'調査表(全体)'!$BD:$BD,'調査表(全体)'!$A$1)</f>
        <v>0</v>
      </c>
      <c r="M76" s="232">
        <f t="shared" si="38"/>
        <v>0</v>
      </c>
      <c r="N76" s="233">
        <f>SUMIFS('調査表(全体)'!$CL:$CL,'調査表(全体)'!$O:$O,$A78,'調査表(全体)'!$R:$R,$B76,'調査表(全体)'!$BA:$BA,'調査表(全体)'!$A$1,'調査表(全体)'!$BD:$BD,'調査表(全体)'!$A$1,'調査表(全体)'!$P:$P,N$6,'調査表(全体)'!$BE:$BE,10)</f>
        <v>0</v>
      </c>
      <c r="O76" s="230">
        <f>SUMIFS('調査表(全体)'!$CL:$CL,'調査表(全体)'!$O:$O,$A78,'調査表(全体)'!$R:$R,$B76,'調査表(全体)'!$BA:$BA,'調査表(全体)'!$A$1,'調査表(全体)'!$BD:$BD,'調査表(全体)'!$A$1,'調査表(全体)'!$P:$P,O$6,'調査表(全体)'!$BE:$BE,10)</f>
        <v>0</v>
      </c>
      <c r="P76" s="230">
        <f>SUMIFS('調査表(全体)'!$CL:$CL,'調査表(全体)'!$O:$O,$A78,'調査表(全体)'!$R:$R,$B76,'調査表(全体)'!$BA:$BA,'調査表(全体)'!$A$1,'調査表(全体)'!$BD:$BD,'調査表(全体)'!$A$1,'調査表(全体)'!$P:$P,P$6,'調査表(全体)'!$BE:$BE,10)</f>
        <v>0</v>
      </c>
      <c r="Q76" s="230">
        <f>SUMIFS('調査表(全体)'!$CL:$CL,'調査表(全体)'!$O:$O,$A78,'調査表(全体)'!$R:$R,$B76,'調査表(全体)'!$BA:$BA,'調査表(全体)'!$A$1,'調査表(全体)'!$BD:$BD,'調査表(全体)'!$A$1,'調査表(全体)'!$P:$P,Q$6,'調査表(全体)'!$BE:$BE,10)</f>
        <v>0</v>
      </c>
      <c r="R76" s="230">
        <f>SUMIFS('調査表(全体)'!$CL:$CL,'調査表(全体)'!$O:$O,$A78,'調査表(全体)'!$R:$R,$B76,'調査表(全体)'!$BA:$BA,'調査表(全体)'!$A$1,'調査表(全体)'!$BD:$BD,'調査表(全体)'!$A$1,'調査表(全体)'!$P:$P,R$6,'調査表(全体)'!$BE:$BE,10)</f>
        <v>0</v>
      </c>
      <c r="S76" s="230">
        <f>SUMIFS('調査表(全体)'!$CL:$CL,'調査表(全体)'!$O:$O,$A78,'調査表(全体)'!$R:$R,$B76,'調査表(全体)'!$BA:$BA,'調査表(全体)'!$A$1,'調査表(全体)'!$BD:$BD,'調査表(全体)'!$A$1,'調査表(全体)'!$P:$P,S$6,'調査表(全体)'!$BE:$BE,10)</f>
        <v>0</v>
      </c>
      <c r="T76" s="230">
        <f>SUMIFS('調査表(全体)'!$CL:$CL,'調査表(全体)'!$O:$O,$A78,'調査表(全体)'!$R:$R,$B76,'調査表(全体)'!$BA:$BA,'調査表(全体)'!$A$1,'調査表(全体)'!$BD:$BD,'調査表(全体)'!$A$1,'調査表(全体)'!$P:$P,T$6,'調査表(全体)'!$BE:$BE,10)</f>
        <v>0</v>
      </c>
      <c r="U76" s="230">
        <f>SUMIFS('調査表(全体)'!$CL:$CL,'調査表(全体)'!$O:$O,$A78,'調査表(全体)'!$R:$R,$B76,'調査表(全体)'!$BA:$BA,'調査表(全体)'!$A$1,'調査表(全体)'!$BD:$BD,'調査表(全体)'!$A$1,'調査表(全体)'!$P:$P,U$6,'調査表(全体)'!$BE:$BE,10)</f>
        <v>0</v>
      </c>
      <c r="V76" s="230">
        <f>SUMIFS('調査表(全体)'!$CL:$CL,'調査表(全体)'!$O:$O,$A78,'調査表(全体)'!$R:$R,$B76,'調査表(全体)'!$BA:$BA,'調査表(全体)'!$A$1,'調査表(全体)'!$BD:$BD,'調査表(全体)'!$A$1,'調査表(全体)'!$P:$P,V$6,'調査表(全体)'!$BE:$BE,10)</f>
        <v>0</v>
      </c>
      <c r="W76" s="230">
        <f>SUMIFS('調査表(全体)'!$CL:$CL,'調査表(全体)'!$O:$O,$A78,'調査表(全体)'!$R:$R,$B76,'調査表(全体)'!$BA:$BA,'調査表(全体)'!$A$1,'調査表(全体)'!$BD:$BD,'調査表(全体)'!$A$1,'調査表(全体)'!$P:$P,W$6,'調査表(全体)'!$BE:$BE,10)</f>
        <v>0</v>
      </c>
      <c r="X76" s="230">
        <f>SUMIFS('調査表(全体)'!$CL:$CL,'調査表(全体)'!$O:$O,$A78,'調査表(全体)'!$R:$R,$B76,'調査表(全体)'!$BA:$BA,'調査表(全体)'!$A$1,'調査表(全体)'!$BD:$BD,'調査表(全体)'!$A$1,'調査表(全体)'!$P:$P,X$6,'調査表(全体)'!$BE:$BE,10)</f>
        <v>0</v>
      </c>
      <c r="Y76" s="230">
        <f>SUMIFS('調査表(全体)'!$CL:$CL,'調査表(全体)'!$O:$O,$A78,'調査表(全体)'!$R:$R,$B76,'調査表(全体)'!$BA:$BA,'調査表(全体)'!$A$1,'調査表(全体)'!$BD:$BD,'調査表(全体)'!$A$1,'調査表(全体)'!$P:$P,Y$6,'調査表(全体)'!$BE:$BE,10)</f>
        <v>0</v>
      </c>
      <c r="Z76" s="230">
        <f>SUMIFS('調査表(全体)'!$CL:$CL,'調査表(全体)'!$O:$O,$A78,'調査表(全体)'!$R:$R,$B76,'調査表(全体)'!$BA:$BA,'調査表(全体)'!$A$1,'調査表(全体)'!$BD:$BD,'調査表(全体)'!$A$1,'調査表(全体)'!$P:$P,Z$6,'調査表(全体)'!$BE:$BE,10)</f>
        <v>0</v>
      </c>
      <c r="AA76" s="230">
        <f>SUMIFS('調査表(全体)'!$CL:$CL,'調査表(全体)'!$O:$O,$A78,'調査表(全体)'!$R:$R,$B76,'調査表(全体)'!$BA:$BA,'調査表(全体)'!$A$1,'調査表(全体)'!$BD:$BD,'調査表(全体)'!$A$1,'調査表(全体)'!$P:$P,AA$6,'調査表(全体)'!$BE:$BE,10)</f>
        <v>0</v>
      </c>
      <c r="AB76" s="230">
        <f>SUMIFS('調査表(全体)'!$CL:$CL,'調査表(全体)'!$O:$O,$A78,'調査表(全体)'!$R:$R,$B76,'調査表(全体)'!$BA:$BA,'調査表(全体)'!$A$1,'調査表(全体)'!$BD:$BD,'調査表(全体)'!$A$1,'調査表(全体)'!$P:$P,AB$6,'調査表(全体)'!$BE:$BE,10)</f>
        <v>0</v>
      </c>
      <c r="AC76" s="230">
        <f>SUMIFS('調査表(全体)'!$CL:$CL,'調査表(全体)'!$O:$O,$A78,'調査表(全体)'!$R:$R,$B76,'調査表(全体)'!$BA:$BA,'調査表(全体)'!$A$1,'調査表(全体)'!$BD:$BD,'調査表(全体)'!$A$1,'調査表(全体)'!$P:$P,AC$6,'調査表(全体)'!$BE:$BE,10)</f>
        <v>0</v>
      </c>
      <c r="AD76" s="230">
        <f>SUMIFS('調査表(全体)'!$CL:$CL,'調査表(全体)'!$O:$O,$A78,'調査表(全体)'!$R:$R,$B76,'調査表(全体)'!$BA:$BA,'調査表(全体)'!$A$1,'調査表(全体)'!$BD:$BD,'調査表(全体)'!$A$1,'調査表(全体)'!$P:$P,AD$6,'調査表(全体)'!$BE:$BE,10)</f>
        <v>0</v>
      </c>
      <c r="AE76" s="230">
        <f>SUMIFS('調査表(全体)'!$CL:$CL,'調査表(全体)'!$O:$O,$A78,'調査表(全体)'!$R:$R,$B76,'調査表(全体)'!$BA:$BA,'調査表(全体)'!$A$1,'調査表(全体)'!$BD:$BD,'調査表(全体)'!$A$1,'調査表(全体)'!$P:$P,AE$6,'調査表(全体)'!$BE:$BE,10)</f>
        <v>0</v>
      </c>
      <c r="AF76" s="230">
        <f>SUMIFS('調査表(全体)'!$CL:$CL,'調査表(全体)'!$O:$O,$A78,'調査表(全体)'!$R:$R,$B76,'調査表(全体)'!$BA:$BA,'調査表(全体)'!$A$1,'調査表(全体)'!$BD:$BD,'調査表(全体)'!$A$1,'調査表(全体)'!$P:$P,AF$6,'調査表(全体)'!$BE:$BE,10)</f>
        <v>0</v>
      </c>
      <c r="AG76" s="234">
        <f t="shared" si="39"/>
        <v>0</v>
      </c>
      <c r="AH76" s="235">
        <f>SUMIFS('調査表(全体)'!CF:CF,'調査表(全体)'!$O:$O,$A78,'調査表(全体)'!$R:$R,$B76,'調査表(全体)'!$BA:$BA,'調査表(全体)'!$A$1,'調査表(全体)'!$BD:$BD,'調査表(全体)'!$A$1,'調査表(全体)'!$BE:$BE,10)</f>
        <v>0</v>
      </c>
      <c r="AI76" s="230">
        <f>SUMIFS('調査表(全体)'!CG:CG,'調査表(全体)'!$O:$O,$A78,'調査表(全体)'!$R:$R,$B76,'調査表(全体)'!$BA:$BA,'調査表(全体)'!$A$1,'調査表(全体)'!$BD:$BD,'調査表(全体)'!$A$1,'調査表(全体)'!$BE:$BE,10)</f>
        <v>0</v>
      </c>
      <c r="AJ76" s="230">
        <f>SUMIFS('調査表(全体)'!CH:CH,'調査表(全体)'!$O:$O,$A78,'調査表(全体)'!$R:$R,$B76,'調査表(全体)'!$BA:$BA,'調査表(全体)'!$A$1,'調査表(全体)'!$BD:$BD,'調査表(全体)'!$A$1,'調査表(全体)'!$BE:$BE,10)</f>
        <v>0</v>
      </c>
      <c r="AK76" s="230">
        <f>SUMIFS('調査表(全体)'!CI:CI,'調査表(全体)'!$O:$O,$A78,'調査表(全体)'!$R:$R,$B76,'調査表(全体)'!$BA:$BA,'調査表(全体)'!$A$1,'調査表(全体)'!$BD:$BD,'調査表(全体)'!$A$1,'調査表(全体)'!$BE:$BE,10)</f>
        <v>0</v>
      </c>
      <c r="AL76" s="230">
        <f>SUMIFS('調査表(全体)'!CJ:CJ,'調査表(全体)'!$O:$O,$A78,'調査表(全体)'!$R:$R,$B76,'調査表(全体)'!$BA:$BA,'調査表(全体)'!$A$1,'調査表(全体)'!$BD:$BD,'調査表(全体)'!$A$1,'調査表(全体)'!$BE:$BE,10)</f>
        <v>0</v>
      </c>
      <c r="AM76" s="236">
        <f t="shared" si="40"/>
        <v>0</v>
      </c>
    </row>
    <row r="77" spans="1:39" x14ac:dyDescent="0.15">
      <c r="A77" s="1143"/>
      <c r="B77" s="228">
        <v>3</v>
      </c>
      <c r="C77" s="229">
        <f>SUMIFS('調査表(全体)'!BG:BG,'調査表(全体)'!$O:$O,$A78,'調査表(全体)'!$R:$R,$B77,'調査表(全体)'!$BA:$BA,'調査表(全体)'!$A$1,'調査表(全体)'!$BD:$BD,'調査表(全体)'!$A$1)</f>
        <v>0</v>
      </c>
      <c r="D77" s="230">
        <f>SUMIFS('調査表(全体)'!BH:BH,'調査表(全体)'!$O:$O,$A78,'調査表(全体)'!$R:$R,$B77,'調査表(全体)'!$BA:$BA,'調査表(全体)'!$A$1,'調査表(全体)'!$BD:$BD,'調査表(全体)'!$A$1)</f>
        <v>0</v>
      </c>
      <c r="E77" s="230">
        <f>SUMIFS('調査表(全体)'!BI:BI,'調査表(全体)'!$O:$O,$A78,'調査表(全体)'!$R:$R,$B77,'調査表(全体)'!$BA:$BA,'調査表(全体)'!$A$1,'調査表(全体)'!$BD:$BD,'調査表(全体)'!$A$1)</f>
        <v>0</v>
      </c>
      <c r="F77" s="230">
        <f>SUMIFS('調査表(全体)'!BJ:BJ,'調査表(全体)'!$O:$O,$A78,'調査表(全体)'!$R:$R,$B77,'調査表(全体)'!$BA:$BA,'調査表(全体)'!$A$1,'調査表(全体)'!$BD:$BD,'調査表(全体)'!$A$1)</f>
        <v>0</v>
      </c>
      <c r="G77" s="230">
        <f>SUMIFS('調査表(全体)'!BK:BK,'調査表(全体)'!$O:$O,$A78,'調査表(全体)'!$R:$R,$B77,'調査表(全体)'!$BA:$BA,'調査表(全体)'!$A$1,'調査表(全体)'!$BD:$BD,'調査表(全体)'!$A$1)</f>
        <v>0</v>
      </c>
      <c r="H77" s="230">
        <f>SUMIFS('調査表(全体)'!BL:BL,'調査表(全体)'!$O:$O,$A78,'調査表(全体)'!$R:$R,$B77,'調査表(全体)'!$BA:$BA,'調査表(全体)'!$A$1,'調査表(全体)'!$BD:$BD,'調査表(全体)'!$A$1)</f>
        <v>0</v>
      </c>
      <c r="I77" s="230">
        <f>SUMIFS('調査表(全体)'!BM:BM,'調査表(全体)'!$O:$O,$A78,'調査表(全体)'!$R:$R,$B77,'調査表(全体)'!$BA:$BA,'調査表(全体)'!$A$1,'調査表(全体)'!$BD:$BD,'調査表(全体)'!$A$1)</f>
        <v>0</v>
      </c>
      <c r="J77" s="230">
        <f>SUMIFS('調査表(全体)'!BN:BN,'調査表(全体)'!$O:$O,$A78,'調査表(全体)'!$R:$R,$B77,'調査表(全体)'!$BA:$BA,'調査表(全体)'!$A$1,'調査表(全体)'!$BD:$BD,'調査表(全体)'!$A$1)</f>
        <v>0</v>
      </c>
      <c r="K77" s="230">
        <f>SUMIFS('調査表(全体)'!BO:BO,'調査表(全体)'!$O:$O,$A78,'調査表(全体)'!$R:$R,$B77,'調査表(全体)'!$BA:$BA,'調査表(全体)'!$A$1,'調査表(全体)'!$BD:$BD,'調査表(全体)'!$A$1)</f>
        <v>0</v>
      </c>
      <c r="L77" s="231">
        <f>SUMIFS('調査表(全体)'!BP:BP,'調査表(全体)'!$O:$O,$A78,'調査表(全体)'!$R:$R,$B77,'調査表(全体)'!$BA:$BA,'調査表(全体)'!$A$1,'調査表(全体)'!$BD:$BD,'調査表(全体)'!$A$1)</f>
        <v>0</v>
      </c>
      <c r="M77" s="232">
        <f t="shared" si="38"/>
        <v>0</v>
      </c>
      <c r="N77" s="233">
        <f>SUMIFS('調査表(全体)'!$CL:$CL,'調査表(全体)'!$O:$O,$A78,'調査表(全体)'!$R:$R,$B77,'調査表(全体)'!$BA:$BA,'調査表(全体)'!$A$1,'調査表(全体)'!$BD:$BD,'調査表(全体)'!$A$1,'調査表(全体)'!$P:$P,N$6,'調査表(全体)'!$BE:$BE,10)</f>
        <v>0</v>
      </c>
      <c r="O77" s="230">
        <f>SUMIFS('調査表(全体)'!$CL:$CL,'調査表(全体)'!$O:$O,$A78,'調査表(全体)'!$R:$R,$B77,'調査表(全体)'!$BA:$BA,'調査表(全体)'!$A$1,'調査表(全体)'!$BD:$BD,'調査表(全体)'!$A$1,'調査表(全体)'!$P:$P,O$6,'調査表(全体)'!$BE:$BE,10)</f>
        <v>0</v>
      </c>
      <c r="P77" s="230">
        <f>SUMIFS('調査表(全体)'!$CL:$CL,'調査表(全体)'!$O:$O,$A78,'調査表(全体)'!$R:$R,$B77,'調査表(全体)'!$BA:$BA,'調査表(全体)'!$A$1,'調査表(全体)'!$BD:$BD,'調査表(全体)'!$A$1,'調査表(全体)'!$P:$P,P$6,'調査表(全体)'!$BE:$BE,10)</f>
        <v>0</v>
      </c>
      <c r="Q77" s="230">
        <f>SUMIFS('調査表(全体)'!$CL:$CL,'調査表(全体)'!$O:$O,$A78,'調査表(全体)'!$R:$R,$B77,'調査表(全体)'!$BA:$BA,'調査表(全体)'!$A$1,'調査表(全体)'!$BD:$BD,'調査表(全体)'!$A$1,'調査表(全体)'!$P:$P,Q$6,'調査表(全体)'!$BE:$BE,10)</f>
        <v>0</v>
      </c>
      <c r="R77" s="230">
        <f>SUMIFS('調査表(全体)'!$CL:$CL,'調査表(全体)'!$O:$O,$A78,'調査表(全体)'!$R:$R,$B77,'調査表(全体)'!$BA:$BA,'調査表(全体)'!$A$1,'調査表(全体)'!$BD:$BD,'調査表(全体)'!$A$1,'調査表(全体)'!$P:$P,R$6,'調査表(全体)'!$BE:$BE,10)</f>
        <v>0</v>
      </c>
      <c r="S77" s="230">
        <f>SUMIFS('調査表(全体)'!$CL:$CL,'調査表(全体)'!$O:$O,$A78,'調査表(全体)'!$R:$R,$B77,'調査表(全体)'!$BA:$BA,'調査表(全体)'!$A$1,'調査表(全体)'!$BD:$BD,'調査表(全体)'!$A$1,'調査表(全体)'!$P:$P,S$6,'調査表(全体)'!$BE:$BE,10)</f>
        <v>0</v>
      </c>
      <c r="T77" s="230">
        <f>SUMIFS('調査表(全体)'!$CL:$CL,'調査表(全体)'!$O:$O,$A78,'調査表(全体)'!$R:$R,$B77,'調査表(全体)'!$BA:$BA,'調査表(全体)'!$A$1,'調査表(全体)'!$BD:$BD,'調査表(全体)'!$A$1,'調査表(全体)'!$P:$P,T$6,'調査表(全体)'!$BE:$BE,10)</f>
        <v>0</v>
      </c>
      <c r="U77" s="230">
        <f>SUMIFS('調査表(全体)'!$CL:$CL,'調査表(全体)'!$O:$O,$A78,'調査表(全体)'!$R:$R,$B77,'調査表(全体)'!$BA:$BA,'調査表(全体)'!$A$1,'調査表(全体)'!$BD:$BD,'調査表(全体)'!$A$1,'調査表(全体)'!$P:$P,U$6,'調査表(全体)'!$BE:$BE,10)</f>
        <v>0</v>
      </c>
      <c r="V77" s="230">
        <f>SUMIFS('調査表(全体)'!$CL:$CL,'調査表(全体)'!$O:$O,$A78,'調査表(全体)'!$R:$R,$B77,'調査表(全体)'!$BA:$BA,'調査表(全体)'!$A$1,'調査表(全体)'!$BD:$BD,'調査表(全体)'!$A$1,'調査表(全体)'!$P:$P,V$6,'調査表(全体)'!$BE:$BE,10)</f>
        <v>0</v>
      </c>
      <c r="W77" s="230">
        <f>SUMIFS('調査表(全体)'!$CL:$CL,'調査表(全体)'!$O:$O,$A78,'調査表(全体)'!$R:$R,$B77,'調査表(全体)'!$BA:$BA,'調査表(全体)'!$A$1,'調査表(全体)'!$BD:$BD,'調査表(全体)'!$A$1,'調査表(全体)'!$P:$P,W$6,'調査表(全体)'!$BE:$BE,10)</f>
        <v>0</v>
      </c>
      <c r="X77" s="230">
        <f>SUMIFS('調査表(全体)'!$CL:$CL,'調査表(全体)'!$O:$O,$A78,'調査表(全体)'!$R:$R,$B77,'調査表(全体)'!$BA:$BA,'調査表(全体)'!$A$1,'調査表(全体)'!$BD:$BD,'調査表(全体)'!$A$1,'調査表(全体)'!$P:$P,X$6,'調査表(全体)'!$BE:$BE,10)</f>
        <v>0</v>
      </c>
      <c r="Y77" s="230">
        <f>SUMIFS('調査表(全体)'!$CL:$CL,'調査表(全体)'!$O:$O,$A78,'調査表(全体)'!$R:$R,$B77,'調査表(全体)'!$BA:$BA,'調査表(全体)'!$A$1,'調査表(全体)'!$BD:$BD,'調査表(全体)'!$A$1,'調査表(全体)'!$P:$P,Y$6,'調査表(全体)'!$BE:$BE,10)</f>
        <v>0</v>
      </c>
      <c r="Z77" s="230">
        <f>SUMIFS('調査表(全体)'!$CL:$CL,'調査表(全体)'!$O:$O,$A78,'調査表(全体)'!$R:$R,$B77,'調査表(全体)'!$BA:$BA,'調査表(全体)'!$A$1,'調査表(全体)'!$BD:$BD,'調査表(全体)'!$A$1,'調査表(全体)'!$P:$P,Z$6,'調査表(全体)'!$BE:$BE,10)</f>
        <v>0</v>
      </c>
      <c r="AA77" s="230">
        <f>SUMIFS('調査表(全体)'!$CL:$CL,'調査表(全体)'!$O:$O,$A78,'調査表(全体)'!$R:$R,$B77,'調査表(全体)'!$BA:$BA,'調査表(全体)'!$A$1,'調査表(全体)'!$BD:$BD,'調査表(全体)'!$A$1,'調査表(全体)'!$P:$P,AA$6,'調査表(全体)'!$BE:$BE,10)</f>
        <v>0</v>
      </c>
      <c r="AB77" s="230">
        <f>SUMIFS('調査表(全体)'!$CL:$CL,'調査表(全体)'!$O:$O,$A78,'調査表(全体)'!$R:$R,$B77,'調査表(全体)'!$BA:$BA,'調査表(全体)'!$A$1,'調査表(全体)'!$BD:$BD,'調査表(全体)'!$A$1,'調査表(全体)'!$P:$P,AB$6,'調査表(全体)'!$BE:$BE,10)</f>
        <v>0</v>
      </c>
      <c r="AC77" s="230">
        <f>SUMIFS('調査表(全体)'!$CL:$CL,'調査表(全体)'!$O:$O,$A78,'調査表(全体)'!$R:$R,$B77,'調査表(全体)'!$BA:$BA,'調査表(全体)'!$A$1,'調査表(全体)'!$BD:$BD,'調査表(全体)'!$A$1,'調査表(全体)'!$P:$P,AC$6,'調査表(全体)'!$BE:$BE,10)</f>
        <v>0</v>
      </c>
      <c r="AD77" s="230">
        <f>SUMIFS('調査表(全体)'!$CL:$CL,'調査表(全体)'!$O:$O,$A78,'調査表(全体)'!$R:$R,$B77,'調査表(全体)'!$BA:$BA,'調査表(全体)'!$A$1,'調査表(全体)'!$BD:$BD,'調査表(全体)'!$A$1,'調査表(全体)'!$P:$P,AD$6,'調査表(全体)'!$BE:$BE,10)</f>
        <v>0</v>
      </c>
      <c r="AE77" s="230">
        <f>SUMIFS('調査表(全体)'!$CL:$CL,'調査表(全体)'!$O:$O,$A78,'調査表(全体)'!$R:$R,$B77,'調査表(全体)'!$BA:$BA,'調査表(全体)'!$A$1,'調査表(全体)'!$BD:$BD,'調査表(全体)'!$A$1,'調査表(全体)'!$P:$P,AE$6,'調査表(全体)'!$BE:$BE,10)</f>
        <v>0</v>
      </c>
      <c r="AF77" s="230">
        <f>SUMIFS('調査表(全体)'!$CL:$CL,'調査表(全体)'!$O:$O,$A78,'調査表(全体)'!$R:$R,$B77,'調査表(全体)'!$BA:$BA,'調査表(全体)'!$A$1,'調査表(全体)'!$BD:$BD,'調査表(全体)'!$A$1,'調査表(全体)'!$P:$P,AF$6,'調査表(全体)'!$BE:$BE,10)</f>
        <v>0</v>
      </c>
      <c r="AG77" s="234">
        <f t="shared" si="39"/>
        <v>0</v>
      </c>
      <c r="AH77" s="235">
        <f>SUMIFS('調査表(全体)'!CF:CF,'調査表(全体)'!$O:$O,$A78,'調査表(全体)'!$R:$R,$B77,'調査表(全体)'!$BA:$BA,'調査表(全体)'!$A$1,'調査表(全体)'!$BD:$BD,'調査表(全体)'!$A$1,'調査表(全体)'!$BE:$BE,10)</f>
        <v>0</v>
      </c>
      <c r="AI77" s="230">
        <f>SUMIFS('調査表(全体)'!CG:CG,'調査表(全体)'!$O:$O,$A78,'調査表(全体)'!$R:$R,$B77,'調査表(全体)'!$BA:$BA,'調査表(全体)'!$A$1,'調査表(全体)'!$BD:$BD,'調査表(全体)'!$A$1,'調査表(全体)'!$BE:$BE,10)</f>
        <v>0</v>
      </c>
      <c r="AJ77" s="230">
        <f>SUMIFS('調査表(全体)'!CH:CH,'調査表(全体)'!$O:$O,$A78,'調査表(全体)'!$R:$R,$B77,'調査表(全体)'!$BA:$BA,'調査表(全体)'!$A$1,'調査表(全体)'!$BD:$BD,'調査表(全体)'!$A$1,'調査表(全体)'!$BE:$BE,10)</f>
        <v>0</v>
      </c>
      <c r="AK77" s="230">
        <f>SUMIFS('調査表(全体)'!CI:CI,'調査表(全体)'!$O:$O,$A78,'調査表(全体)'!$R:$R,$B77,'調査表(全体)'!$BA:$BA,'調査表(全体)'!$A$1,'調査表(全体)'!$BD:$BD,'調査表(全体)'!$A$1,'調査表(全体)'!$BE:$BE,10)</f>
        <v>0</v>
      </c>
      <c r="AL77" s="230">
        <f>SUMIFS('調査表(全体)'!CJ:CJ,'調査表(全体)'!$O:$O,$A78,'調査表(全体)'!$R:$R,$B77,'調査表(全体)'!$BA:$BA,'調査表(全体)'!$A$1,'調査表(全体)'!$BD:$BD,'調査表(全体)'!$A$1,'調査表(全体)'!$BE:$BE,10)</f>
        <v>0</v>
      </c>
      <c r="AM77" s="236">
        <f t="shared" si="40"/>
        <v>0</v>
      </c>
    </row>
    <row r="78" spans="1:39" x14ac:dyDescent="0.15">
      <c r="A78" s="411">
        <v>18</v>
      </c>
      <c r="B78" s="237" t="s">
        <v>85</v>
      </c>
      <c r="C78" s="238">
        <f t="shared" ref="C78:L78" si="43">SUM(C75:C77)</f>
        <v>0</v>
      </c>
      <c r="D78" s="239">
        <f t="shared" si="43"/>
        <v>0</v>
      </c>
      <c r="E78" s="239">
        <f t="shared" si="43"/>
        <v>0</v>
      </c>
      <c r="F78" s="239">
        <f t="shared" si="43"/>
        <v>0</v>
      </c>
      <c r="G78" s="239">
        <f t="shared" si="43"/>
        <v>0</v>
      </c>
      <c r="H78" s="239">
        <f t="shared" si="43"/>
        <v>0</v>
      </c>
      <c r="I78" s="239">
        <f t="shared" si="43"/>
        <v>0</v>
      </c>
      <c r="J78" s="239">
        <f t="shared" si="43"/>
        <v>0</v>
      </c>
      <c r="K78" s="239">
        <f t="shared" si="43"/>
        <v>0</v>
      </c>
      <c r="L78" s="240">
        <f t="shared" si="43"/>
        <v>0</v>
      </c>
      <c r="M78" s="232">
        <f t="shared" si="38"/>
        <v>0</v>
      </c>
      <c r="N78" s="241">
        <f t="shared" ref="N78:AF78" si="44">SUM(N75:N77)</f>
        <v>0</v>
      </c>
      <c r="O78" s="239">
        <f t="shared" si="44"/>
        <v>0</v>
      </c>
      <c r="P78" s="239">
        <f t="shared" si="44"/>
        <v>0</v>
      </c>
      <c r="Q78" s="239">
        <f t="shared" si="44"/>
        <v>0</v>
      </c>
      <c r="R78" s="239">
        <f t="shared" si="44"/>
        <v>0</v>
      </c>
      <c r="S78" s="239">
        <f t="shared" si="44"/>
        <v>0</v>
      </c>
      <c r="T78" s="239">
        <f t="shared" si="44"/>
        <v>0</v>
      </c>
      <c r="U78" s="239">
        <f t="shared" si="44"/>
        <v>0</v>
      </c>
      <c r="V78" s="239">
        <f t="shared" si="44"/>
        <v>0</v>
      </c>
      <c r="W78" s="239">
        <f t="shared" si="44"/>
        <v>0</v>
      </c>
      <c r="X78" s="239">
        <f t="shared" si="44"/>
        <v>0</v>
      </c>
      <c r="Y78" s="239">
        <f t="shared" si="44"/>
        <v>0</v>
      </c>
      <c r="Z78" s="239">
        <f t="shared" si="44"/>
        <v>0</v>
      </c>
      <c r="AA78" s="239">
        <f t="shared" si="44"/>
        <v>0</v>
      </c>
      <c r="AB78" s="239">
        <f t="shared" si="44"/>
        <v>0</v>
      </c>
      <c r="AC78" s="239">
        <f t="shared" si="44"/>
        <v>0</v>
      </c>
      <c r="AD78" s="239">
        <f t="shared" si="44"/>
        <v>0</v>
      </c>
      <c r="AE78" s="239">
        <f t="shared" si="44"/>
        <v>0</v>
      </c>
      <c r="AF78" s="239">
        <f t="shared" si="44"/>
        <v>0</v>
      </c>
      <c r="AG78" s="242">
        <f t="shared" si="39"/>
        <v>0</v>
      </c>
      <c r="AH78" s="243">
        <f>SUM(AH75:AH77)</f>
        <v>0</v>
      </c>
      <c r="AI78" s="239">
        <f>SUM(AI75:AI77)</f>
        <v>0</v>
      </c>
      <c r="AJ78" s="239">
        <f>SUM(AJ75:AJ77)</f>
        <v>0</v>
      </c>
      <c r="AK78" s="239">
        <f>SUM(AK75:AK77)</f>
        <v>0</v>
      </c>
      <c r="AL78" s="239">
        <f>SUM(AL75:AL77)</f>
        <v>0</v>
      </c>
      <c r="AM78" s="244">
        <f t="shared" si="40"/>
        <v>0</v>
      </c>
    </row>
    <row r="79" spans="1:39" x14ac:dyDescent="0.15">
      <c r="A79" s="1142">
        <f>LOOKUP(A82,会計区分コード!$B:$B,会計区分コード!$C:$C)</f>
        <v>0</v>
      </c>
      <c r="B79" s="219">
        <v>1</v>
      </c>
      <c r="C79" s="220">
        <f>SUMIFS('調査表(全体)'!BG:BG,'調査表(全体)'!$O:$O,$A82,'調査表(全体)'!$R:$R,$B79,'調査表(全体)'!$BA:$BA,'調査表(全体)'!$A$1,'調査表(全体)'!$BD:$BD,'調査表(全体)'!$A$1)</f>
        <v>0</v>
      </c>
      <c r="D79" s="221">
        <f>SUMIFS('調査表(全体)'!BH:BH,'調査表(全体)'!$O:$O,$A82,'調査表(全体)'!$R:$R,$B79,'調査表(全体)'!$BA:$BA,'調査表(全体)'!$A$1,'調査表(全体)'!$BD:$BD,'調査表(全体)'!$A$1)</f>
        <v>0</v>
      </c>
      <c r="E79" s="221">
        <f>SUMIFS('調査表(全体)'!BI:BI,'調査表(全体)'!$O:$O,$A82,'調査表(全体)'!$R:$R,$B79,'調査表(全体)'!$BA:$BA,'調査表(全体)'!$A$1,'調査表(全体)'!$BD:$BD,'調査表(全体)'!$A$1)</f>
        <v>0</v>
      </c>
      <c r="F79" s="221">
        <f>SUMIFS('調査表(全体)'!BJ:BJ,'調査表(全体)'!$O:$O,$A82,'調査表(全体)'!$R:$R,$B79,'調査表(全体)'!$BA:$BA,'調査表(全体)'!$A$1,'調査表(全体)'!$BD:$BD,'調査表(全体)'!$A$1)</f>
        <v>0</v>
      </c>
      <c r="G79" s="221">
        <f>SUMIFS('調査表(全体)'!BK:BK,'調査表(全体)'!$O:$O,$A82,'調査表(全体)'!$R:$R,$B79,'調査表(全体)'!$BA:$BA,'調査表(全体)'!$A$1,'調査表(全体)'!$BD:$BD,'調査表(全体)'!$A$1)</f>
        <v>0</v>
      </c>
      <c r="H79" s="221">
        <f>SUMIFS('調査表(全体)'!BL:BL,'調査表(全体)'!$O:$O,$A82,'調査表(全体)'!$R:$R,$B79,'調査表(全体)'!$BA:$BA,'調査表(全体)'!$A$1,'調査表(全体)'!$BD:$BD,'調査表(全体)'!$A$1)</f>
        <v>0</v>
      </c>
      <c r="I79" s="221">
        <f>SUMIFS('調査表(全体)'!BM:BM,'調査表(全体)'!$O:$O,$A82,'調査表(全体)'!$R:$R,$B79,'調査表(全体)'!$BA:$BA,'調査表(全体)'!$A$1,'調査表(全体)'!$BD:$BD,'調査表(全体)'!$A$1)</f>
        <v>0</v>
      </c>
      <c r="J79" s="221">
        <f>SUMIFS('調査表(全体)'!BN:BN,'調査表(全体)'!$O:$O,$A82,'調査表(全体)'!$R:$R,$B79,'調査表(全体)'!$BA:$BA,'調査表(全体)'!$A$1,'調査表(全体)'!$BD:$BD,'調査表(全体)'!$A$1)</f>
        <v>0</v>
      </c>
      <c r="K79" s="221">
        <f>SUMIFS('調査表(全体)'!BO:BO,'調査表(全体)'!$O:$O,$A82,'調査表(全体)'!$R:$R,$B79,'調査表(全体)'!$BA:$BA,'調査表(全体)'!$A$1,'調査表(全体)'!$BD:$BD,'調査表(全体)'!$A$1)</f>
        <v>0</v>
      </c>
      <c r="L79" s="222">
        <f>SUMIFS('調査表(全体)'!BP:BP,'調査表(全体)'!$O:$O,$A82,'調査表(全体)'!$R:$R,$B79,'調査表(全体)'!$BA:$BA,'調査表(全体)'!$A$1,'調査表(全体)'!$BD:$BD,'調査表(全体)'!$A$1)</f>
        <v>0</v>
      </c>
      <c r="M79" s="223">
        <f t="shared" si="38"/>
        <v>0</v>
      </c>
      <c r="N79" s="224">
        <f>SUMIFS('調査表(全体)'!$CL:$CL,'調査表(全体)'!$O:$O,$A82,'調査表(全体)'!$R:$R,$B79,'調査表(全体)'!$BA:$BA,'調査表(全体)'!$A$1,'調査表(全体)'!$BD:$BD,'調査表(全体)'!$A$1,'調査表(全体)'!$P:$P,N$6,'調査表(全体)'!BE:BE,10)</f>
        <v>0</v>
      </c>
      <c r="O79" s="221">
        <f>SUMIFS('調査表(全体)'!$CL:$CL,'調査表(全体)'!$O:$O,$A82,'調査表(全体)'!$R:$R,$B79,'調査表(全体)'!$BA:$BA,'調査表(全体)'!$A$1,'調査表(全体)'!$BD:$BD,'調査表(全体)'!$A$1,'調査表(全体)'!$P:$P,O$6,'調査表(全体)'!$BE:$BE,10)</f>
        <v>0</v>
      </c>
      <c r="P79" s="221">
        <f>SUMIFS('調査表(全体)'!$CL:$CL,'調査表(全体)'!$O:$O,$A82,'調査表(全体)'!$R:$R,$B79,'調査表(全体)'!$BA:$BA,'調査表(全体)'!$A$1,'調査表(全体)'!$BD:$BD,'調査表(全体)'!$A$1,'調査表(全体)'!$P:$P,P$6,'調査表(全体)'!$BE:$BE,10)</f>
        <v>0</v>
      </c>
      <c r="Q79" s="221">
        <f>SUMIFS('調査表(全体)'!$CL:$CL,'調査表(全体)'!$O:$O,$A82,'調査表(全体)'!$R:$R,$B79,'調査表(全体)'!$BA:$BA,'調査表(全体)'!$A$1,'調査表(全体)'!$BD:$BD,'調査表(全体)'!$A$1,'調査表(全体)'!$P:$P,Q$6,'調査表(全体)'!$BE:$BE,10)</f>
        <v>0</v>
      </c>
      <c r="R79" s="221">
        <f>SUMIFS('調査表(全体)'!$CL:$CL,'調査表(全体)'!$O:$O,$A82,'調査表(全体)'!$R:$R,$B79,'調査表(全体)'!$BA:$BA,'調査表(全体)'!$A$1,'調査表(全体)'!$BD:$BD,'調査表(全体)'!$A$1,'調査表(全体)'!$P:$P,R$6,'調査表(全体)'!$BE:$BE,10)</f>
        <v>0</v>
      </c>
      <c r="S79" s="221">
        <f>SUMIFS('調査表(全体)'!$CL:$CL,'調査表(全体)'!$O:$O,$A82,'調査表(全体)'!$R:$R,$B79,'調査表(全体)'!$BA:$BA,'調査表(全体)'!$A$1,'調査表(全体)'!$BD:$BD,'調査表(全体)'!$A$1,'調査表(全体)'!$P:$P,S$6,'調査表(全体)'!$BE:$BE,10)</f>
        <v>0</v>
      </c>
      <c r="T79" s="221">
        <f>SUMIFS('調査表(全体)'!$CL:$CL,'調査表(全体)'!$O:$O,$A82,'調査表(全体)'!$R:$R,$B79,'調査表(全体)'!$BA:$BA,'調査表(全体)'!$A$1,'調査表(全体)'!$BD:$BD,'調査表(全体)'!$A$1,'調査表(全体)'!$P:$P,T$6,'調査表(全体)'!$BE:$BE,10)</f>
        <v>0</v>
      </c>
      <c r="U79" s="221">
        <f>SUMIFS('調査表(全体)'!$CL:$CL,'調査表(全体)'!$O:$O,$A82,'調査表(全体)'!$R:$R,$B79,'調査表(全体)'!$BA:$BA,'調査表(全体)'!$A$1,'調査表(全体)'!$BD:$BD,'調査表(全体)'!$A$1,'調査表(全体)'!$P:$P,U$6,'調査表(全体)'!$BE:$BE,10)</f>
        <v>0</v>
      </c>
      <c r="V79" s="221">
        <f>SUMIFS('調査表(全体)'!$CL:$CL,'調査表(全体)'!$O:$O,$A82,'調査表(全体)'!$R:$R,$B79,'調査表(全体)'!$BA:$BA,'調査表(全体)'!$A$1,'調査表(全体)'!$BD:$BD,'調査表(全体)'!$A$1,'調査表(全体)'!$P:$P,V$6,'調査表(全体)'!$BE:$BE,10)</f>
        <v>0</v>
      </c>
      <c r="W79" s="221">
        <f>SUMIFS('調査表(全体)'!$CL:$CL,'調査表(全体)'!$O:$O,$A82,'調査表(全体)'!$R:$R,$B79,'調査表(全体)'!$BA:$BA,'調査表(全体)'!$A$1,'調査表(全体)'!$BD:$BD,'調査表(全体)'!$A$1,'調査表(全体)'!$P:$P,W$6,'調査表(全体)'!$BE:$BE,10)</f>
        <v>0</v>
      </c>
      <c r="X79" s="221">
        <f>SUMIFS('調査表(全体)'!$CL:$CL,'調査表(全体)'!$O:$O,$A82,'調査表(全体)'!$R:$R,$B79,'調査表(全体)'!$BA:$BA,'調査表(全体)'!$A$1,'調査表(全体)'!$BD:$BD,'調査表(全体)'!$A$1,'調査表(全体)'!$P:$P,X$6,'調査表(全体)'!$BE:$BE,10)</f>
        <v>0</v>
      </c>
      <c r="Y79" s="221">
        <f>SUMIFS('調査表(全体)'!$CL:$CL,'調査表(全体)'!$O:$O,$A82,'調査表(全体)'!$R:$R,$B79,'調査表(全体)'!$BA:$BA,'調査表(全体)'!$A$1,'調査表(全体)'!$BD:$BD,'調査表(全体)'!$A$1,'調査表(全体)'!$P:$P,Y$6,'調査表(全体)'!$BE:$BE,10)</f>
        <v>0</v>
      </c>
      <c r="Z79" s="221">
        <f>SUMIFS('調査表(全体)'!$CL:$CL,'調査表(全体)'!$O:$O,$A82,'調査表(全体)'!$R:$R,$B79,'調査表(全体)'!$BA:$BA,'調査表(全体)'!$A$1,'調査表(全体)'!$BD:$BD,'調査表(全体)'!$A$1,'調査表(全体)'!$P:$P,Z$6,'調査表(全体)'!$BE:$BE,10)</f>
        <v>0</v>
      </c>
      <c r="AA79" s="221">
        <f>SUMIFS('調査表(全体)'!$CL:$CL,'調査表(全体)'!$O:$O,$A82,'調査表(全体)'!$R:$R,$B79,'調査表(全体)'!$BA:$BA,'調査表(全体)'!$A$1,'調査表(全体)'!$BD:$BD,'調査表(全体)'!$A$1,'調査表(全体)'!$P:$P,AA$6,'調査表(全体)'!$BE:$BE,10)</f>
        <v>0</v>
      </c>
      <c r="AB79" s="221">
        <f>SUMIFS('調査表(全体)'!$CL:$CL,'調査表(全体)'!$O:$O,$A82,'調査表(全体)'!$R:$R,$B79,'調査表(全体)'!$BA:$BA,'調査表(全体)'!$A$1,'調査表(全体)'!$BD:$BD,'調査表(全体)'!$A$1,'調査表(全体)'!$P:$P,AB$6,'調査表(全体)'!$BE:$BE,10)</f>
        <v>0</v>
      </c>
      <c r="AC79" s="221">
        <f>SUMIFS('調査表(全体)'!$CL:$CL,'調査表(全体)'!$O:$O,$A82,'調査表(全体)'!$R:$R,$B79,'調査表(全体)'!$BA:$BA,'調査表(全体)'!$A$1,'調査表(全体)'!$BD:$BD,'調査表(全体)'!$A$1,'調査表(全体)'!$P:$P,AC$6,'調査表(全体)'!$BE:$BE,10)</f>
        <v>0</v>
      </c>
      <c r="AD79" s="221">
        <f>SUMIFS('調査表(全体)'!$CL:$CL,'調査表(全体)'!$O:$O,$A82,'調査表(全体)'!$R:$R,$B79,'調査表(全体)'!$BA:$BA,'調査表(全体)'!$A$1,'調査表(全体)'!$BD:$BD,'調査表(全体)'!$A$1,'調査表(全体)'!$P:$P,AD$6,'調査表(全体)'!$BE:$BE,10)</f>
        <v>0</v>
      </c>
      <c r="AE79" s="221">
        <f>SUMIFS('調査表(全体)'!$CL:$CL,'調査表(全体)'!$O:$O,$A82,'調査表(全体)'!$R:$R,$B79,'調査表(全体)'!$BA:$BA,'調査表(全体)'!$A$1,'調査表(全体)'!$BD:$BD,'調査表(全体)'!$A$1,'調査表(全体)'!$P:$P,AE$6,'調査表(全体)'!$BE:$BE,10)</f>
        <v>0</v>
      </c>
      <c r="AF79" s="221">
        <f>SUMIFS('調査表(全体)'!$CL:$CL,'調査表(全体)'!$O:$O,$A82,'調査表(全体)'!$R:$R,$B79,'調査表(全体)'!$BA:$BA,'調査表(全体)'!$A$1,'調査表(全体)'!$BD:$BD,'調査表(全体)'!$A$1,'調査表(全体)'!$P:$P,AF$6,'調査表(全体)'!$BE:$BE,10)</f>
        <v>0</v>
      </c>
      <c r="AG79" s="225">
        <f t="shared" si="39"/>
        <v>0</v>
      </c>
      <c r="AH79" s="226">
        <f>SUMIFS('調査表(全体)'!CF:CF,'調査表(全体)'!$O:$O,$A82,'調査表(全体)'!$R:$R,$B79,'調査表(全体)'!$BA:$BA,'調査表(全体)'!$A$1,'調査表(全体)'!$BD:$BD,'調査表(全体)'!$A$1,'調査表(全体)'!$BE:$BE,10)</f>
        <v>0</v>
      </c>
      <c r="AI79" s="221">
        <f>SUMIFS('調査表(全体)'!CG:CG,'調査表(全体)'!$O:$O,$A82,'調査表(全体)'!$R:$R,$B79,'調査表(全体)'!$BA:$BA,'調査表(全体)'!$A$1,'調査表(全体)'!$BD:$BD,'調査表(全体)'!$A$1,'調査表(全体)'!$BE:$BE,10)</f>
        <v>0</v>
      </c>
      <c r="AJ79" s="221">
        <f>SUMIFS('調査表(全体)'!CH:CH,'調査表(全体)'!$O:$O,$A82,'調査表(全体)'!$R:$R,$B79,'調査表(全体)'!$BA:$BA,'調査表(全体)'!$A$1,'調査表(全体)'!$BD:$BD,'調査表(全体)'!$A$1,'調査表(全体)'!$BE:$BE,10)</f>
        <v>0</v>
      </c>
      <c r="AK79" s="221">
        <f>SUMIFS('調査表(全体)'!CI:CI,'調査表(全体)'!$O:$O,$A82,'調査表(全体)'!$R:$R,$B79,'調査表(全体)'!$BA:$BA,'調査表(全体)'!$A$1,'調査表(全体)'!$BD:$BD,'調査表(全体)'!$A$1,'調査表(全体)'!$BE:$BE,10)</f>
        <v>0</v>
      </c>
      <c r="AL79" s="221">
        <f>SUMIFS('調査表(全体)'!CJ:CJ,'調査表(全体)'!$O:$O,$A82,'調査表(全体)'!$R:$R,$B79,'調査表(全体)'!$BA:$BA,'調査表(全体)'!$A$1,'調査表(全体)'!$BD:$BD,'調査表(全体)'!$A$1,'調査表(全体)'!$BE:$BE,10)</f>
        <v>0</v>
      </c>
      <c r="AM79" s="227">
        <f t="shared" si="40"/>
        <v>0</v>
      </c>
    </row>
    <row r="80" spans="1:39" x14ac:dyDescent="0.15">
      <c r="A80" s="1143"/>
      <c r="B80" s="228">
        <v>2</v>
      </c>
      <c r="C80" s="229">
        <f>SUMIFS('調査表(全体)'!BG:BG,'調査表(全体)'!$O:$O,$A82,'調査表(全体)'!$R:$R,$B80,'調査表(全体)'!$BA:$BA,'調査表(全体)'!$A$1,'調査表(全体)'!$BD:$BD,'調査表(全体)'!$A$1)</f>
        <v>0</v>
      </c>
      <c r="D80" s="230">
        <f>SUMIFS('調査表(全体)'!BH:BH,'調査表(全体)'!$O:$O,$A82,'調査表(全体)'!$R:$R,$B80,'調査表(全体)'!$BA:$BA,'調査表(全体)'!$A$1,'調査表(全体)'!$BD:$BD,'調査表(全体)'!$A$1)</f>
        <v>0</v>
      </c>
      <c r="E80" s="230">
        <f>SUMIFS('調査表(全体)'!BI:BI,'調査表(全体)'!$O:$O,$A82,'調査表(全体)'!$R:$R,$B80,'調査表(全体)'!$BA:$BA,'調査表(全体)'!$A$1,'調査表(全体)'!$BD:$BD,'調査表(全体)'!$A$1)</f>
        <v>0</v>
      </c>
      <c r="F80" s="230">
        <f>SUMIFS('調査表(全体)'!BJ:BJ,'調査表(全体)'!$O:$O,$A82,'調査表(全体)'!$R:$R,$B80,'調査表(全体)'!$BA:$BA,'調査表(全体)'!$A$1,'調査表(全体)'!$BD:$BD,'調査表(全体)'!$A$1)</f>
        <v>0</v>
      </c>
      <c r="G80" s="230">
        <f>SUMIFS('調査表(全体)'!BK:BK,'調査表(全体)'!$O:$O,$A82,'調査表(全体)'!$R:$R,$B80,'調査表(全体)'!$BA:$BA,'調査表(全体)'!$A$1,'調査表(全体)'!$BD:$BD,'調査表(全体)'!$A$1)</f>
        <v>0</v>
      </c>
      <c r="H80" s="230">
        <f>SUMIFS('調査表(全体)'!BL:BL,'調査表(全体)'!$O:$O,$A82,'調査表(全体)'!$R:$R,$B80,'調査表(全体)'!$BA:$BA,'調査表(全体)'!$A$1,'調査表(全体)'!$BD:$BD,'調査表(全体)'!$A$1)</f>
        <v>0</v>
      </c>
      <c r="I80" s="230">
        <f>SUMIFS('調査表(全体)'!BM:BM,'調査表(全体)'!$O:$O,$A82,'調査表(全体)'!$R:$R,$B80,'調査表(全体)'!$BA:$BA,'調査表(全体)'!$A$1,'調査表(全体)'!$BD:$BD,'調査表(全体)'!$A$1)</f>
        <v>0</v>
      </c>
      <c r="J80" s="230">
        <f>SUMIFS('調査表(全体)'!BN:BN,'調査表(全体)'!$O:$O,$A82,'調査表(全体)'!$R:$R,$B80,'調査表(全体)'!$BA:$BA,'調査表(全体)'!$A$1,'調査表(全体)'!$BD:$BD,'調査表(全体)'!$A$1)</f>
        <v>0</v>
      </c>
      <c r="K80" s="230">
        <f>SUMIFS('調査表(全体)'!BO:BO,'調査表(全体)'!$O:$O,$A82,'調査表(全体)'!$R:$R,$B80,'調査表(全体)'!$BA:$BA,'調査表(全体)'!$A$1,'調査表(全体)'!$BD:$BD,'調査表(全体)'!$A$1)</f>
        <v>0</v>
      </c>
      <c r="L80" s="231">
        <f>SUMIFS('調査表(全体)'!BP:BP,'調査表(全体)'!$O:$O,$A82,'調査表(全体)'!$R:$R,$B80,'調査表(全体)'!$BA:$BA,'調査表(全体)'!$A$1,'調査表(全体)'!$BD:$BD,'調査表(全体)'!$A$1)</f>
        <v>0</v>
      </c>
      <c r="M80" s="232">
        <f t="shared" si="38"/>
        <v>0</v>
      </c>
      <c r="N80" s="233">
        <f>SUMIFS('調査表(全体)'!$CL:$CL,'調査表(全体)'!$O:$O,$A82,'調査表(全体)'!$R:$R,$B80,'調査表(全体)'!$BA:$BA,'調査表(全体)'!$A$1,'調査表(全体)'!$BD:$BD,'調査表(全体)'!$A$1,'調査表(全体)'!$P:$P,N$6,'調査表(全体)'!$BE:$BE,10)</f>
        <v>0</v>
      </c>
      <c r="O80" s="230">
        <f>SUMIFS('調査表(全体)'!$CL:$CL,'調査表(全体)'!$O:$O,$A82,'調査表(全体)'!$R:$R,$B80,'調査表(全体)'!$BA:$BA,'調査表(全体)'!$A$1,'調査表(全体)'!$BD:$BD,'調査表(全体)'!$A$1,'調査表(全体)'!$P:$P,O$6,'調査表(全体)'!$BE:$BE,10)</f>
        <v>0</v>
      </c>
      <c r="P80" s="230">
        <f>SUMIFS('調査表(全体)'!$CL:$CL,'調査表(全体)'!$O:$O,$A82,'調査表(全体)'!$R:$R,$B80,'調査表(全体)'!$BA:$BA,'調査表(全体)'!$A$1,'調査表(全体)'!$BD:$BD,'調査表(全体)'!$A$1,'調査表(全体)'!$P:$P,P$6,'調査表(全体)'!$BE:$BE,10)</f>
        <v>0</v>
      </c>
      <c r="Q80" s="230">
        <f>SUMIFS('調査表(全体)'!$CL:$CL,'調査表(全体)'!$O:$O,$A82,'調査表(全体)'!$R:$R,$B80,'調査表(全体)'!$BA:$BA,'調査表(全体)'!$A$1,'調査表(全体)'!$BD:$BD,'調査表(全体)'!$A$1,'調査表(全体)'!$P:$P,Q$6,'調査表(全体)'!$BE:$BE,10)</f>
        <v>0</v>
      </c>
      <c r="R80" s="230">
        <f>SUMIFS('調査表(全体)'!$CL:$CL,'調査表(全体)'!$O:$O,$A82,'調査表(全体)'!$R:$R,$B80,'調査表(全体)'!$BA:$BA,'調査表(全体)'!$A$1,'調査表(全体)'!$BD:$BD,'調査表(全体)'!$A$1,'調査表(全体)'!$P:$P,R$6,'調査表(全体)'!$BE:$BE,10)</f>
        <v>0</v>
      </c>
      <c r="S80" s="230">
        <f>SUMIFS('調査表(全体)'!$CL:$CL,'調査表(全体)'!$O:$O,$A82,'調査表(全体)'!$R:$R,$B80,'調査表(全体)'!$BA:$BA,'調査表(全体)'!$A$1,'調査表(全体)'!$BD:$BD,'調査表(全体)'!$A$1,'調査表(全体)'!$P:$P,S$6,'調査表(全体)'!$BE:$BE,10)</f>
        <v>0</v>
      </c>
      <c r="T80" s="230">
        <f>SUMIFS('調査表(全体)'!$CL:$CL,'調査表(全体)'!$O:$O,$A82,'調査表(全体)'!$R:$R,$B80,'調査表(全体)'!$BA:$BA,'調査表(全体)'!$A$1,'調査表(全体)'!$BD:$BD,'調査表(全体)'!$A$1,'調査表(全体)'!$P:$P,T$6,'調査表(全体)'!$BE:$BE,10)</f>
        <v>0</v>
      </c>
      <c r="U80" s="230">
        <f>SUMIFS('調査表(全体)'!$CL:$CL,'調査表(全体)'!$O:$O,$A82,'調査表(全体)'!$R:$R,$B80,'調査表(全体)'!$BA:$BA,'調査表(全体)'!$A$1,'調査表(全体)'!$BD:$BD,'調査表(全体)'!$A$1,'調査表(全体)'!$P:$P,U$6,'調査表(全体)'!$BE:$BE,10)</f>
        <v>0</v>
      </c>
      <c r="V80" s="230">
        <f>SUMIFS('調査表(全体)'!$CL:$CL,'調査表(全体)'!$O:$O,$A82,'調査表(全体)'!$R:$R,$B80,'調査表(全体)'!$BA:$BA,'調査表(全体)'!$A$1,'調査表(全体)'!$BD:$BD,'調査表(全体)'!$A$1,'調査表(全体)'!$P:$P,V$6,'調査表(全体)'!$BE:$BE,10)</f>
        <v>0</v>
      </c>
      <c r="W80" s="230">
        <f>SUMIFS('調査表(全体)'!$CL:$CL,'調査表(全体)'!$O:$O,$A82,'調査表(全体)'!$R:$R,$B80,'調査表(全体)'!$BA:$BA,'調査表(全体)'!$A$1,'調査表(全体)'!$BD:$BD,'調査表(全体)'!$A$1,'調査表(全体)'!$P:$P,W$6,'調査表(全体)'!$BE:$BE,10)</f>
        <v>0</v>
      </c>
      <c r="X80" s="230">
        <f>SUMIFS('調査表(全体)'!$CL:$CL,'調査表(全体)'!$O:$O,$A82,'調査表(全体)'!$R:$R,$B80,'調査表(全体)'!$BA:$BA,'調査表(全体)'!$A$1,'調査表(全体)'!$BD:$BD,'調査表(全体)'!$A$1,'調査表(全体)'!$P:$P,X$6,'調査表(全体)'!$BE:$BE,10)</f>
        <v>0</v>
      </c>
      <c r="Y80" s="230">
        <f>SUMIFS('調査表(全体)'!$CL:$CL,'調査表(全体)'!$O:$O,$A82,'調査表(全体)'!$R:$R,$B80,'調査表(全体)'!$BA:$BA,'調査表(全体)'!$A$1,'調査表(全体)'!$BD:$BD,'調査表(全体)'!$A$1,'調査表(全体)'!$P:$P,Y$6,'調査表(全体)'!$BE:$BE,10)</f>
        <v>0</v>
      </c>
      <c r="Z80" s="230">
        <f>SUMIFS('調査表(全体)'!$CL:$CL,'調査表(全体)'!$O:$O,$A82,'調査表(全体)'!$R:$R,$B80,'調査表(全体)'!$BA:$BA,'調査表(全体)'!$A$1,'調査表(全体)'!$BD:$BD,'調査表(全体)'!$A$1,'調査表(全体)'!$P:$P,Z$6,'調査表(全体)'!$BE:$BE,10)</f>
        <v>0</v>
      </c>
      <c r="AA80" s="230">
        <f>SUMIFS('調査表(全体)'!$CL:$CL,'調査表(全体)'!$O:$O,$A82,'調査表(全体)'!$R:$R,$B80,'調査表(全体)'!$BA:$BA,'調査表(全体)'!$A$1,'調査表(全体)'!$BD:$BD,'調査表(全体)'!$A$1,'調査表(全体)'!$P:$P,AA$6,'調査表(全体)'!$BE:$BE,10)</f>
        <v>0</v>
      </c>
      <c r="AB80" s="230">
        <f>SUMIFS('調査表(全体)'!$CL:$CL,'調査表(全体)'!$O:$O,$A82,'調査表(全体)'!$R:$R,$B80,'調査表(全体)'!$BA:$BA,'調査表(全体)'!$A$1,'調査表(全体)'!$BD:$BD,'調査表(全体)'!$A$1,'調査表(全体)'!$P:$P,AB$6,'調査表(全体)'!$BE:$BE,10)</f>
        <v>0</v>
      </c>
      <c r="AC80" s="230">
        <f>SUMIFS('調査表(全体)'!$CL:$CL,'調査表(全体)'!$O:$O,$A82,'調査表(全体)'!$R:$R,$B80,'調査表(全体)'!$BA:$BA,'調査表(全体)'!$A$1,'調査表(全体)'!$BD:$BD,'調査表(全体)'!$A$1,'調査表(全体)'!$P:$P,AC$6,'調査表(全体)'!$BE:$BE,10)</f>
        <v>0</v>
      </c>
      <c r="AD80" s="230">
        <f>SUMIFS('調査表(全体)'!$CL:$CL,'調査表(全体)'!$O:$O,$A82,'調査表(全体)'!$R:$R,$B80,'調査表(全体)'!$BA:$BA,'調査表(全体)'!$A$1,'調査表(全体)'!$BD:$BD,'調査表(全体)'!$A$1,'調査表(全体)'!$P:$P,AD$6,'調査表(全体)'!$BE:$BE,10)</f>
        <v>0</v>
      </c>
      <c r="AE80" s="230">
        <f>SUMIFS('調査表(全体)'!$CL:$CL,'調査表(全体)'!$O:$O,$A82,'調査表(全体)'!$R:$R,$B80,'調査表(全体)'!$BA:$BA,'調査表(全体)'!$A$1,'調査表(全体)'!$BD:$BD,'調査表(全体)'!$A$1,'調査表(全体)'!$P:$P,AE$6,'調査表(全体)'!$BE:$BE,10)</f>
        <v>0</v>
      </c>
      <c r="AF80" s="230">
        <f>SUMIFS('調査表(全体)'!$CL:$CL,'調査表(全体)'!$O:$O,$A82,'調査表(全体)'!$R:$R,$B80,'調査表(全体)'!$BA:$BA,'調査表(全体)'!$A$1,'調査表(全体)'!$BD:$BD,'調査表(全体)'!$A$1,'調査表(全体)'!$P:$P,AF$6,'調査表(全体)'!$BE:$BE,10)</f>
        <v>0</v>
      </c>
      <c r="AG80" s="234">
        <f t="shared" si="39"/>
        <v>0</v>
      </c>
      <c r="AH80" s="235">
        <f>SUMIFS('調査表(全体)'!CF:CF,'調査表(全体)'!$O:$O,$A82,'調査表(全体)'!$R:$R,$B80,'調査表(全体)'!$BA:$BA,'調査表(全体)'!$A$1,'調査表(全体)'!$BD:$BD,'調査表(全体)'!$A$1,'調査表(全体)'!$BE:$BE,10)</f>
        <v>0</v>
      </c>
      <c r="AI80" s="230">
        <f>SUMIFS('調査表(全体)'!CG:CG,'調査表(全体)'!$O:$O,$A82,'調査表(全体)'!$R:$R,$B80,'調査表(全体)'!$BA:$BA,'調査表(全体)'!$A$1,'調査表(全体)'!$BD:$BD,'調査表(全体)'!$A$1,'調査表(全体)'!$BE:$BE,10)</f>
        <v>0</v>
      </c>
      <c r="AJ80" s="230">
        <f>SUMIFS('調査表(全体)'!CH:CH,'調査表(全体)'!$O:$O,$A82,'調査表(全体)'!$R:$R,$B80,'調査表(全体)'!$BA:$BA,'調査表(全体)'!$A$1,'調査表(全体)'!$BD:$BD,'調査表(全体)'!$A$1,'調査表(全体)'!$BE:$BE,10)</f>
        <v>0</v>
      </c>
      <c r="AK80" s="230">
        <f>SUMIFS('調査表(全体)'!CI:CI,'調査表(全体)'!$O:$O,$A82,'調査表(全体)'!$R:$R,$B80,'調査表(全体)'!$BA:$BA,'調査表(全体)'!$A$1,'調査表(全体)'!$BD:$BD,'調査表(全体)'!$A$1,'調査表(全体)'!$BE:$BE,10)</f>
        <v>0</v>
      </c>
      <c r="AL80" s="230">
        <f>SUMIFS('調査表(全体)'!CJ:CJ,'調査表(全体)'!$O:$O,$A82,'調査表(全体)'!$R:$R,$B80,'調査表(全体)'!$BA:$BA,'調査表(全体)'!$A$1,'調査表(全体)'!$BD:$BD,'調査表(全体)'!$A$1,'調査表(全体)'!$BE:$BE,10)</f>
        <v>0</v>
      </c>
      <c r="AM80" s="236">
        <f t="shared" si="40"/>
        <v>0</v>
      </c>
    </row>
    <row r="81" spans="1:39" x14ac:dyDescent="0.15">
      <c r="A81" s="1143"/>
      <c r="B81" s="228">
        <v>3</v>
      </c>
      <c r="C81" s="229">
        <f>SUMIFS('調査表(全体)'!BG:BG,'調査表(全体)'!$O:$O,$A82,'調査表(全体)'!$R:$R,$B81,'調査表(全体)'!$BA:$BA,'調査表(全体)'!$A$1,'調査表(全体)'!$BD:$BD,'調査表(全体)'!$A$1)</f>
        <v>0</v>
      </c>
      <c r="D81" s="230">
        <f>SUMIFS('調査表(全体)'!BH:BH,'調査表(全体)'!$O:$O,$A82,'調査表(全体)'!$R:$R,$B81,'調査表(全体)'!$BA:$BA,'調査表(全体)'!$A$1,'調査表(全体)'!$BD:$BD,'調査表(全体)'!$A$1)</f>
        <v>0</v>
      </c>
      <c r="E81" s="230">
        <f>SUMIFS('調査表(全体)'!BI:BI,'調査表(全体)'!$O:$O,$A82,'調査表(全体)'!$R:$R,$B81,'調査表(全体)'!$BA:$BA,'調査表(全体)'!$A$1,'調査表(全体)'!$BD:$BD,'調査表(全体)'!$A$1)</f>
        <v>0</v>
      </c>
      <c r="F81" s="230">
        <f>SUMIFS('調査表(全体)'!BJ:BJ,'調査表(全体)'!$O:$O,$A82,'調査表(全体)'!$R:$R,$B81,'調査表(全体)'!$BA:$BA,'調査表(全体)'!$A$1,'調査表(全体)'!$BD:$BD,'調査表(全体)'!$A$1)</f>
        <v>0</v>
      </c>
      <c r="G81" s="230">
        <f>SUMIFS('調査表(全体)'!BK:BK,'調査表(全体)'!$O:$O,$A82,'調査表(全体)'!$R:$R,$B81,'調査表(全体)'!$BA:$BA,'調査表(全体)'!$A$1,'調査表(全体)'!$BD:$BD,'調査表(全体)'!$A$1)</f>
        <v>0</v>
      </c>
      <c r="H81" s="230">
        <f>SUMIFS('調査表(全体)'!BL:BL,'調査表(全体)'!$O:$O,$A82,'調査表(全体)'!$R:$R,$B81,'調査表(全体)'!$BA:$BA,'調査表(全体)'!$A$1,'調査表(全体)'!$BD:$BD,'調査表(全体)'!$A$1)</f>
        <v>0</v>
      </c>
      <c r="I81" s="230">
        <f>SUMIFS('調査表(全体)'!BM:BM,'調査表(全体)'!$O:$O,$A82,'調査表(全体)'!$R:$R,$B81,'調査表(全体)'!$BA:$BA,'調査表(全体)'!$A$1,'調査表(全体)'!$BD:$BD,'調査表(全体)'!$A$1)</f>
        <v>0</v>
      </c>
      <c r="J81" s="230">
        <f>SUMIFS('調査表(全体)'!BN:BN,'調査表(全体)'!$O:$O,$A82,'調査表(全体)'!$R:$R,$B81,'調査表(全体)'!$BA:$BA,'調査表(全体)'!$A$1,'調査表(全体)'!$BD:$BD,'調査表(全体)'!$A$1)</f>
        <v>0</v>
      </c>
      <c r="K81" s="230">
        <f>SUMIFS('調査表(全体)'!BO:BO,'調査表(全体)'!$O:$O,$A82,'調査表(全体)'!$R:$R,$B81,'調査表(全体)'!$BA:$BA,'調査表(全体)'!$A$1,'調査表(全体)'!$BD:$BD,'調査表(全体)'!$A$1)</f>
        <v>0</v>
      </c>
      <c r="L81" s="231">
        <f>SUMIFS('調査表(全体)'!BP:BP,'調査表(全体)'!$O:$O,$A82,'調査表(全体)'!$R:$R,$B81,'調査表(全体)'!$BA:$BA,'調査表(全体)'!$A$1,'調査表(全体)'!$BD:$BD,'調査表(全体)'!$A$1)</f>
        <v>0</v>
      </c>
      <c r="M81" s="232">
        <f t="shared" si="38"/>
        <v>0</v>
      </c>
      <c r="N81" s="233">
        <f>SUMIFS('調査表(全体)'!$CL:$CL,'調査表(全体)'!$O:$O,$A82,'調査表(全体)'!$R:$R,$B81,'調査表(全体)'!$BA:$BA,'調査表(全体)'!$A$1,'調査表(全体)'!$BD:$BD,'調査表(全体)'!$A$1,'調査表(全体)'!$P:$P,N$6,'調査表(全体)'!$BE:$BE,10)</f>
        <v>0</v>
      </c>
      <c r="O81" s="230">
        <f>SUMIFS('調査表(全体)'!$CL:$CL,'調査表(全体)'!$O:$O,$A82,'調査表(全体)'!$R:$R,$B81,'調査表(全体)'!$BA:$BA,'調査表(全体)'!$A$1,'調査表(全体)'!$BD:$BD,'調査表(全体)'!$A$1,'調査表(全体)'!$P:$P,O$6,'調査表(全体)'!$BE:$BE,10)</f>
        <v>0</v>
      </c>
      <c r="P81" s="230">
        <f>SUMIFS('調査表(全体)'!$CL:$CL,'調査表(全体)'!$O:$O,$A82,'調査表(全体)'!$R:$R,$B81,'調査表(全体)'!$BA:$BA,'調査表(全体)'!$A$1,'調査表(全体)'!$BD:$BD,'調査表(全体)'!$A$1,'調査表(全体)'!$P:$P,P$6,'調査表(全体)'!$BE:$BE,10)</f>
        <v>0</v>
      </c>
      <c r="Q81" s="230">
        <f>SUMIFS('調査表(全体)'!$CL:$CL,'調査表(全体)'!$O:$O,$A82,'調査表(全体)'!$R:$R,$B81,'調査表(全体)'!$BA:$BA,'調査表(全体)'!$A$1,'調査表(全体)'!$BD:$BD,'調査表(全体)'!$A$1,'調査表(全体)'!$P:$P,Q$6,'調査表(全体)'!$BE:$BE,10)</f>
        <v>0</v>
      </c>
      <c r="R81" s="230">
        <f>SUMIFS('調査表(全体)'!$CL:$CL,'調査表(全体)'!$O:$O,$A82,'調査表(全体)'!$R:$R,$B81,'調査表(全体)'!$BA:$BA,'調査表(全体)'!$A$1,'調査表(全体)'!$BD:$BD,'調査表(全体)'!$A$1,'調査表(全体)'!$P:$P,R$6,'調査表(全体)'!$BE:$BE,10)</f>
        <v>0</v>
      </c>
      <c r="S81" s="230">
        <f>SUMIFS('調査表(全体)'!$CL:$CL,'調査表(全体)'!$O:$O,$A82,'調査表(全体)'!$R:$R,$B81,'調査表(全体)'!$BA:$BA,'調査表(全体)'!$A$1,'調査表(全体)'!$BD:$BD,'調査表(全体)'!$A$1,'調査表(全体)'!$P:$P,S$6,'調査表(全体)'!$BE:$BE,10)</f>
        <v>0</v>
      </c>
      <c r="T81" s="230">
        <f>SUMIFS('調査表(全体)'!$CL:$CL,'調査表(全体)'!$O:$O,$A82,'調査表(全体)'!$R:$R,$B81,'調査表(全体)'!$BA:$BA,'調査表(全体)'!$A$1,'調査表(全体)'!$BD:$BD,'調査表(全体)'!$A$1,'調査表(全体)'!$P:$P,T$6,'調査表(全体)'!$BE:$BE,10)</f>
        <v>0</v>
      </c>
      <c r="U81" s="230">
        <f>SUMIFS('調査表(全体)'!$CL:$CL,'調査表(全体)'!$O:$O,$A82,'調査表(全体)'!$R:$R,$B81,'調査表(全体)'!$BA:$BA,'調査表(全体)'!$A$1,'調査表(全体)'!$BD:$BD,'調査表(全体)'!$A$1,'調査表(全体)'!$P:$P,U$6,'調査表(全体)'!$BE:$BE,10)</f>
        <v>0</v>
      </c>
      <c r="V81" s="230">
        <f>SUMIFS('調査表(全体)'!$CL:$CL,'調査表(全体)'!$O:$O,$A82,'調査表(全体)'!$R:$R,$B81,'調査表(全体)'!$BA:$BA,'調査表(全体)'!$A$1,'調査表(全体)'!$BD:$BD,'調査表(全体)'!$A$1,'調査表(全体)'!$P:$P,V$6,'調査表(全体)'!$BE:$BE,10)</f>
        <v>0</v>
      </c>
      <c r="W81" s="230">
        <f>SUMIFS('調査表(全体)'!$CL:$CL,'調査表(全体)'!$O:$O,$A82,'調査表(全体)'!$R:$R,$B81,'調査表(全体)'!$BA:$BA,'調査表(全体)'!$A$1,'調査表(全体)'!$BD:$BD,'調査表(全体)'!$A$1,'調査表(全体)'!$P:$P,W$6,'調査表(全体)'!$BE:$BE,10)</f>
        <v>0</v>
      </c>
      <c r="X81" s="230">
        <f>SUMIFS('調査表(全体)'!$CL:$CL,'調査表(全体)'!$O:$O,$A82,'調査表(全体)'!$R:$R,$B81,'調査表(全体)'!$BA:$BA,'調査表(全体)'!$A$1,'調査表(全体)'!$BD:$BD,'調査表(全体)'!$A$1,'調査表(全体)'!$P:$P,X$6,'調査表(全体)'!$BE:$BE,10)</f>
        <v>0</v>
      </c>
      <c r="Y81" s="230">
        <f>SUMIFS('調査表(全体)'!$CL:$CL,'調査表(全体)'!$O:$O,$A82,'調査表(全体)'!$R:$R,$B81,'調査表(全体)'!$BA:$BA,'調査表(全体)'!$A$1,'調査表(全体)'!$BD:$BD,'調査表(全体)'!$A$1,'調査表(全体)'!$P:$P,Y$6,'調査表(全体)'!$BE:$BE,10)</f>
        <v>0</v>
      </c>
      <c r="Z81" s="230">
        <f>SUMIFS('調査表(全体)'!$CL:$CL,'調査表(全体)'!$O:$O,$A82,'調査表(全体)'!$R:$R,$B81,'調査表(全体)'!$BA:$BA,'調査表(全体)'!$A$1,'調査表(全体)'!$BD:$BD,'調査表(全体)'!$A$1,'調査表(全体)'!$P:$P,Z$6,'調査表(全体)'!$BE:$BE,10)</f>
        <v>0</v>
      </c>
      <c r="AA81" s="230">
        <f>SUMIFS('調査表(全体)'!$CL:$CL,'調査表(全体)'!$O:$O,$A82,'調査表(全体)'!$R:$R,$B81,'調査表(全体)'!$BA:$BA,'調査表(全体)'!$A$1,'調査表(全体)'!$BD:$BD,'調査表(全体)'!$A$1,'調査表(全体)'!$P:$P,AA$6,'調査表(全体)'!$BE:$BE,10)</f>
        <v>0</v>
      </c>
      <c r="AB81" s="230">
        <f>SUMIFS('調査表(全体)'!$CL:$CL,'調査表(全体)'!$O:$O,$A82,'調査表(全体)'!$R:$R,$B81,'調査表(全体)'!$BA:$BA,'調査表(全体)'!$A$1,'調査表(全体)'!$BD:$BD,'調査表(全体)'!$A$1,'調査表(全体)'!$P:$P,AB$6,'調査表(全体)'!$BE:$BE,10)</f>
        <v>0</v>
      </c>
      <c r="AC81" s="230">
        <f>SUMIFS('調査表(全体)'!$CL:$CL,'調査表(全体)'!$O:$O,$A82,'調査表(全体)'!$R:$R,$B81,'調査表(全体)'!$BA:$BA,'調査表(全体)'!$A$1,'調査表(全体)'!$BD:$BD,'調査表(全体)'!$A$1,'調査表(全体)'!$P:$P,AC$6,'調査表(全体)'!$BE:$BE,10)</f>
        <v>0</v>
      </c>
      <c r="AD81" s="230">
        <f>SUMIFS('調査表(全体)'!$CL:$CL,'調査表(全体)'!$O:$O,$A82,'調査表(全体)'!$R:$R,$B81,'調査表(全体)'!$BA:$BA,'調査表(全体)'!$A$1,'調査表(全体)'!$BD:$BD,'調査表(全体)'!$A$1,'調査表(全体)'!$P:$P,AD$6,'調査表(全体)'!$BE:$BE,10)</f>
        <v>0</v>
      </c>
      <c r="AE81" s="230">
        <f>SUMIFS('調査表(全体)'!$CL:$CL,'調査表(全体)'!$O:$O,$A82,'調査表(全体)'!$R:$R,$B81,'調査表(全体)'!$BA:$BA,'調査表(全体)'!$A$1,'調査表(全体)'!$BD:$BD,'調査表(全体)'!$A$1,'調査表(全体)'!$P:$P,AE$6,'調査表(全体)'!$BE:$BE,10)</f>
        <v>0</v>
      </c>
      <c r="AF81" s="230">
        <f>SUMIFS('調査表(全体)'!$CL:$CL,'調査表(全体)'!$O:$O,$A82,'調査表(全体)'!$R:$R,$B81,'調査表(全体)'!$BA:$BA,'調査表(全体)'!$A$1,'調査表(全体)'!$BD:$BD,'調査表(全体)'!$A$1,'調査表(全体)'!$P:$P,AF$6,'調査表(全体)'!$BE:$BE,10)</f>
        <v>0</v>
      </c>
      <c r="AG81" s="234">
        <f t="shared" si="39"/>
        <v>0</v>
      </c>
      <c r="AH81" s="235">
        <f>SUMIFS('調査表(全体)'!CF:CF,'調査表(全体)'!$O:$O,$A82,'調査表(全体)'!$R:$R,$B81,'調査表(全体)'!$BA:$BA,'調査表(全体)'!$A$1,'調査表(全体)'!$BD:$BD,'調査表(全体)'!$A$1,'調査表(全体)'!$BE:$BE,10)</f>
        <v>0</v>
      </c>
      <c r="AI81" s="230">
        <f>SUMIFS('調査表(全体)'!CG:CG,'調査表(全体)'!$O:$O,$A82,'調査表(全体)'!$R:$R,$B81,'調査表(全体)'!$BA:$BA,'調査表(全体)'!$A$1,'調査表(全体)'!$BD:$BD,'調査表(全体)'!$A$1,'調査表(全体)'!$BE:$BE,10)</f>
        <v>0</v>
      </c>
      <c r="AJ81" s="230">
        <f>SUMIFS('調査表(全体)'!CH:CH,'調査表(全体)'!$O:$O,$A82,'調査表(全体)'!$R:$R,$B81,'調査表(全体)'!$BA:$BA,'調査表(全体)'!$A$1,'調査表(全体)'!$BD:$BD,'調査表(全体)'!$A$1,'調査表(全体)'!$BE:$BE,10)</f>
        <v>0</v>
      </c>
      <c r="AK81" s="230">
        <f>SUMIFS('調査表(全体)'!CI:CI,'調査表(全体)'!$O:$O,$A82,'調査表(全体)'!$R:$R,$B81,'調査表(全体)'!$BA:$BA,'調査表(全体)'!$A$1,'調査表(全体)'!$BD:$BD,'調査表(全体)'!$A$1,'調査表(全体)'!$BE:$BE,10)</f>
        <v>0</v>
      </c>
      <c r="AL81" s="230">
        <f>SUMIFS('調査表(全体)'!CJ:CJ,'調査表(全体)'!$O:$O,$A82,'調査表(全体)'!$R:$R,$B81,'調査表(全体)'!$BA:$BA,'調査表(全体)'!$A$1,'調査表(全体)'!$BD:$BD,'調査表(全体)'!$A$1,'調査表(全体)'!$BE:$BE,10)</f>
        <v>0</v>
      </c>
      <c r="AM81" s="236">
        <f t="shared" si="40"/>
        <v>0</v>
      </c>
    </row>
    <row r="82" spans="1:39" x14ac:dyDescent="0.15">
      <c r="A82" s="411">
        <v>19</v>
      </c>
      <c r="B82" s="237" t="s">
        <v>85</v>
      </c>
      <c r="C82" s="238">
        <f t="shared" ref="C82:L82" si="45">SUM(C79:C81)</f>
        <v>0</v>
      </c>
      <c r="D82" s="239">
        <f t="shared" si="45"/>
        <v>0</v>
      </c>
      <c r="E82" s="239">
        <f t="shared" si="45"/>
        <v>0</v>
      </c>
      <c r="F82" s="239">
        <f t="shared" si="45"/>
        <v>0</v>
      </c>
      <c r="G82" s="239">
        <f t="shared" si="45"/>
        <v>0</v>
      </c>
      <c r="H82" s="239">
        <f t="shared" si="45"/>
        <v>0</v>
      </c>
      <c r="I82" s="239">
        <f t="shared" si="45"/>
        <v>0</v>
      </c>
      <c r="J82" s="239">
        <f t="shared" si="45"/>
        <v>0</v>
      </c>
      <c r="K82" s="239">
        <f t="shared" si="45"/>
        <v>0</v>
      </c>
      <c r="L82" s="240">
        <f t="shared" si="45"/>
        <v>0</v>
      </c>
      <c r="M82" s="232">
        <f t="shared" si="38"/>
        <v>0</v>
      </c>
      <c r="N82" s="241">
        <f t="shared" ref="N82:AF82" si="46">SUM(N79:N81)</f>
        <v>0</v>
      </c>
      <c r="O82" s="239">
        <f t="shared" si="46"/>
        <v>0</v>
      </c>
      <c r="P82" s="239">
        <f t="shared" si="46"/>
        <v>0</v>
      </c>
      <c r="Q82" s="239">
        <f t="shared" si="46"/>
        <v>0</v>
      </c>
      <c r="R82" s="239">
        <f t="shared" si="46"/>
        <v>0</v>
      </c>
      <c r="S82" s="239">
        <f t="shared" si="46"/>
        <v>0</v>
      </c>
      <c r="T82" s="239">
        <f t="shared" si="46"/>
        <v>0</v>
      </c>
      <c r="U82" s="239">
        <f t="shared" si="46"/>
        <v>0</v>
      </c>
      <c r="V82" s="239">
        <f t="shared" si="46"/>
        <v>0</v>
      </c>
      <c r="W82" s="239">
        <f t="shared" si="46"/>
        <v>0</v>
      </c>
      <c r="X82" s="239">
        <f t="shared" si="46"/>
        <v>0</v>
      </c>
      <c r="Y82" s="239">
        <f t="shared" si="46"/>
        <v>0</v>
      </c>
      <c r="Z82" s="239">
        <f t="shared" si="46"/>
        <v>0</v>
      </c>
      <c r="AA82" s="239">
        <f t="shared" si="46"/>
        <v>0</v>
      </c>
      <c r="AB82" s="239">
        <f t="shared" si="46"/>
        <v>0</v>
      </c>
      <c r="AC82" s="239">
        <f t="shared" si="46"/>
        <v>0</v>
      </c>
      <c r="AD82" s="239">
        <f t="shared" si="46"/>
        <v>0</v>
      </c>
      <c r="AE82" s="239">
        <f t="shared" si="46"/>
        <v>0</v>
      </c>
      <c r="AF82" s="239">
        <f t="shared" si="46"/>
        <v>0</v>
      </c>
      <c r="AG82" s="242">
        <f t="shared" si="39"/>
        <v>0</v>
      </c>
      <c r="AH82" s="243">
        <f>SUM(AH79:AH81)</f>
        <v>0</v>
      </c>
      <c r="AI82" s="239">
        <f>SUM(AI79:AI81)</f>
        <v>0</v>
      </c>
      <c r="AJ82" s="239">
        <f>SUM(AJ79:AJ81)</f>
        <v>0</v>
      </c>
      <c r="AK82" s="239">
        <f>SUM(AK79:AK81)</f>
        <v>0</v>
      </c>
      <c r="AL82" s="239">
        <f>SUM(AL79:AL81)</f>
        <v>0</v>
      </c>
      <c r="AM82" s="244">
        <f t="shared" si="40"/>
        <v>0</v>
      </c>
    </row>
    <row r="83" spans="1:39" x14ac:dyDescent="0.15">
      <c r="A83" s="1142">
        <f>LOOKUP(A86,会計区分コード!$B:$B,会計区分コード!$C:$C)</f>
        <v>0</v>
      </c>
      <c r="B83" s="219">
        <v>1</v>
      </c>
      <c r="C83" s="220">
        <f>SUMIFS('調査表(全体)'!BG:BG,'調査表(全体)'!$O:$O,$A86,'調査表(全体)'!$R:$R,$B83,'調査表(全体)'!$BA:$BA,'調査表(全体)'!$A$1,'調査表(全体)'!$BD:$BD,'調査表(全体)'!$A$1)</f>
        <v>0</v>
      </c>
      <c r="D83" s="221">
        <f>SUMIFS('調査表(全体)'!BH:BH,'調査表(全体)'!$O:$O,$A86,'調査表(全体)'!$R:$R,$B83,'調査表(全体)'!$BA:$BA,'調査表(全体)'!$A$1,'調査表(全体)'!$BD:$BD,'調査表(全体)'!$A$1)</f>
        <v>0</v>
      </c>
      <c r="E83" s="221">
        <f>SUMIFS('調査表(全体)'!BI:BI,'調査表(全体)'!$O:$O,$A86,'調査表(全体)'!$R:$R,$B83,'調査表(全体)'!$BA:$BA,'調査表(全体)'!$A$1,'調査表(全体)'!$BD:$BD,'調査表(全体)'!$A$1)</f>
        <v>0</v>
      </c>
      <c r="F83" s="221">
        <f>SUMIFS('調査表(全体)'!BJ:BJ,'調査表(全体)'!$O:$O,$A86,'調査表(全体)'!$R:$R,$B83,'調査表(全体)'!$BA:$BA,'調査表(全体)'!$A$1,'調査表(全体)'!$BD:$BD,'調査表(全体)'!$A$1)</f>
        <v>0</v>
      </c>
      <c r="G83" s="221">
        <f>SUMIFS('調査表(全体)'!BK:BK,'調査表(全体)'!$O:$O,$A86,'調査表(全体)'!$R:$R,$B83,'調査表(全体)'!$BA:$BA,'調査表(全体)'!$A$1,'調査表(全体)'!$BD:$BD,'調査表(全体)'!$A$1)</f>
        <v>0</v>
      </c>
      <c r="H83" s="221">
        <f>SUMIFS('調査表(全体)'!BL:BL,'調査表(全体)'!$O:$O,$A86,'調査表(全体)'!$R:$R,$B83,'調査表(全体)'!$BA:$BA,'調査表(全体)'!$A$1,'調査表(全体)'!$BD:$BD,'調査表(全体)'!$A$1)</f>
        <v>0</v>
      </c>
      <c r="I83" s="221">
        <f>SUMIFS('調査表(全体)'!BM:BM,'調査表(全体)'!$O:$O,$A86,'調査表(全体)'!$R:$R,$B83,'調査表(全体)'!$BA:$BA,'調査表(全体)'!$A$1,'調査表(全体)'!$BD:$BD,'調査表(全体)'!$A$1)</f>
        <v>0</v>
      </c>
      <c r="J83" s="221">
        <f>SUMIFS('調査表(全体)'!BN:BN,'調査表(全体)'!$O:$O,$A86,'調査表(全体)'!$R:$R,$B83,'調査表(全体)'!$BA:$BA,'調査表(全体)'!$A$1,'調査表(全体)'!$BD:$BD,'調査表(全体)'!$A$1)</f>
        <v>0</v>
      </c>
      <c r="K83" s="221">
        <f>SUMIFS('調査表(全体)'!BO:BO,'調査表(全体)'!$O:$O,$A86,'調査表(全体)'!$R:$R,$B83,'調査表(全体)'!$BA:$BA,'調査表(全体)'!$A$1,'調査表(全体)'!$BD:$BD,'調査表(全体)'!$A$1)</f>
        <v>0</v>
      </c>
      <c r="L83" s="222">
        <f>SUMIFS('調査表(全体)'!BP:BP,'調査表(全体)'!$O:$O,$A86,'調査表(全体)'!$R:$R,$B83,'調査表(全体)'!$BA:$BA,'調査表(全体)'!$A$1,'調査表(全体)'!$BD:$BD,'調査表(全体)'!$A$1)</f>
        <v>0</v>
      </c>
      <c r="M83" s="223">
        <f t="shared" si="38"/>
        <v>0</v>
      </c>
      <c r="N83" s="224">
        <f>SUMIFS('調査表(全体)'!$CL:$CL,'調査表(全体)'!$O:$O,$A86,'調査表(全体)'!$R:$R,$B83,'調査表(全体)'!$BA:$BA,'調査表(全体)'!$A$1,'調査表(全体)'!$BD:$BD,'調査表(全体)'!$A$1,'調査表(全体)'!$P:$P,N$6,'調査表(全体)'!BE:BE,10)</f>
        <v>0</v>
      </c>
      <c r="O83" s="221">
        <f>SUMIFS('調査表(全体)'!$CL:$CL,'調査表(全体)'!$O:$O,$A86,'調査表(全体)'!$R:$R,$B83,'調査表(全体)'!$BA:$BA,'調査表(全体)'!$A$1,'調査表(全体)'!$BD:$BD,'調査表(全体)'!$A$1,'調査表(全体)'!$P:$P,O$6,'調査表(全体)'!$BE:$BE,10)</f>
        <v>0</v>
      </c>
      <c r="P83" s="221">
        <f>SUMIFS('調査表(全体)'!$CL:$CL,'調査表(全体)'!$O:$O,$A86,'調査表(全体)'!$R:$R,$B83,'調査表(全体)'!$BA:$BA,'調査表(全体)'!$A$1,'調査表(全体)'!$BD:$BD,'調査表(全体)'!$A$1,'調査表(全体)'!$P:$P,P$6,'調査表(全体)'!$BE:$BE,10)</f>
        <v>0</v>
      </c>
      <c r="Q83" s="221">
        <f>SUMIFS('調査表(全体)'!$CL:$CL,'調査表(全体)'!$O:$O,$A86,'調査表(全体)'!$R:$R,$B83,'調査表(全体)'!$BA:$BA,'調査表(全体)'!$A$1,'調査表(全体)'!$BD:$BD,'調査表(全体)'!$A$1,'調査表(全体)'!$P:$P,Q$6,'調査表(全体)'!$BE:$BE,10)</f>
        <v>0</v>
      </c>
      <c r="R83" s="221">
        <f>SUMIFS('調査表(全体)'!$CL:$CL,'調査表(全体)'!$O:$O,$A86,'調査表(全体)'!$R:$R,$B83,'調査表(全体)'!$BA:$BA,'調査表(全体)'!$A$1,'調査表(全体)'!$BD:$BD,'調査表(全体)'!$A$1,'調査表(全体)'!$P:$P,R$6,'調査表(全体)'!$BE:$BE,10)</f>
        <v>0</v>
      </c>
      <c r="S83" s="221">
        <f>SUMIFS('調査表(全体)'!$CL:$CL,'調査表(全体)'!$O:$O,$A86,'調査表(全体)'!$R:$R,$B83,'調査表(全体)'!$BA:$BA,'調査表(全体)'!$A$1,'調査表(全体)'!$BD:$BD,'調査表(全体)'!$A$1,'調査表(全体)'!$P:$P,S$6,'調査表(全体)'!$BE:$BE,10)</f>
        <v>0</v>
      </c>
      <c r="T83" s="221">
        <f>SUMIFS('調査表(全体)'!$CL:$CL,'調査表(全体)'!$O:$O,$A86,'調査表(全体)'!$R:$R,$B83,'調査表(全体)'!$BA:$BA,'調査表(全体)'!$A$1,'調査表(全体)'!$BD:$BD,'調査表(全体)'!$A$1,'調査表(全体)'!$P:$P,T$6,'調査表(全体)'!$BE:$BE,10)</f>
        <v>0</v>
      </c>
      <c r="U83" s="221">
        <f>SUMIFS('調査表(全体)'!$CL:$CL,'調査表(全体)'!$O:$O,$A86,'調査表(全体)'!$R:$R,$B83,'調査表(全体)'!$BA:$BA,'調査表(全体)'!$A$1,'調査表(全体)'!$BD:$BD,'調査表(全体)'!$A$1,'調査表(全体)'!$P:$P,U$6,'調査表(全体)'!$BE:$BE,10)</f>
        <v>0</v>
      </c>
      <c r="V83" s="221">
        <f>SUMIFS('調査表(全体)'!$CL:$CL,'調査表(全体)'!$O:$O,$A86,'調査表(全体)'!$R:$R,$B83,'調査表(全体)'!$BA:$BA,'調査表(全体)'!$A$1,'調査表(全体)'!$BD:$BD,'調査表(全体)'!$A$1,'調査表(全体)'!$P:$P,V$6,'調査表(全体)'!$BE:$BE,10)</f>
        <v>0</v>
      </c>
      <c r="W83" s="221">
        <f>SUMIFS('調査表(全体)'!$CL:$CL,'調査表(全体)'!$O:$O,$A86,'調査表(全体)'!$R:$R,$B83,'調査表(全体)'!$BA:$BA,'調査表(全体)'!$A$1,'調査表(全体)'!$BD:$BD,'調査表(全体)'!$A$1,'調査表(全体)'!$P:$P,W$6,'調査表(全体)'!$BE:$BE,10)</f>
        <v>0</v>
      </c>
      <c r="X83" s="221">
        <f>SUMIFS('調査表(全体)'!$CL:$CL,'調査表(全体)'!$O:$O,$A86,'調査表(全体)'!$R:$R,$B83,'調査表(全体)'!$BA:$BA,'調査表(全体)'!$A$1,'調査表(全体)'!$BD:$BD,'調査表(全体)'!$A$1,'調査表(全体)'!$P:$P,X$6,'調査表(全体)'!$BE:$BE,10)</f>
        <v>0</v>
      </c>
      <c r="Y83" s="221">
        <f>SUMIFS('調査表(全体)'!$CL:$CL,'調査表(全体)'!$O:$O,$A86,'調査表(全体)'!$R:$R,$B83,'調査表(全体)'!$BA:$BA,'調査表(全体)'!$A$1,'調査表(全体)'!$BD:$BD,'調査表(全体)'!$A$1,'調査表(全体)'!$P:$P,Y$6,'調査表(全体)'!$BE:$BE,10)</f>
        <v>0</v>
      </c>
      <c r="Z83" s="221">
        <f>SUMIFS('調査表(全体)'!$CL:$CL,'調査表(全体)'!$O:$O,$A86,'調査表(全体)'!$R:$R,$B83,'調査表(全体)'!$BA:$BA,'調査表(全体)'!$A$1,'調査表(全体)'!$BD:$BD,'調査表(全体)'!$A$1,'調査表(全体)'!$P:$P,Z$6,'調査表(全体)'!$BE:$BE,10)</f>
        <v>0</v>
      </c>
      <c r="AA83" s="221">
        <f>SUMIFS('調査表(全体)'!$CL:$CL,'調査表(全体)'!$O:$O,$A86,'調査表(全体)'!$R:$R,$B83,'調査表(全体)'!$BA:$BA,'調査表(全体)'!$A$1,'調査表(全体)'!$BD:$BD,'調査表(全体)'!$A$1,'調査表(全体)'!$P:$P,AA$6,'調査表(全体)'!$BE:$BE,10)</f>
        <v>0</v>
      </c>
      <c r="AB83" s="221">
        <f>SUMIFS('調査表(全体)'!$CL:$CL,'調査表(全体)'!$O:$O,$A86,'調査表(全体)'!$R:$R,$B83,'調査表(全体)'!$BA:$BA,'調査表(全体)'!$A$1,'調査表(全体)'!$BD:$BD,'調査表(全体)'!$A$1,'調査表(全体)'!$P:$P,AB$6,'調査表(全体)'!$BE:$BE,10)</f>
        <v>0</v>
      </c>
      <c r="AC83" s="221">
        <f>SUMIFS('調査表(全体)'!$CL:$CL,'調査表(全体)'!$O:$O,$A86,'調査表(全体)'!$R:$R,$B83,'調査表(全体)'!$BA:$BA,'調査表(全体)'!$A$1,'調査表(全体)'!$BD:$BD,'調査表(全体)'!$A$1,'調査表(全体)'!$P:$P,AC$6,'調査表(全体)'!$BE:$BE,10)</f>
        <v>0</v>
      </c>
      <c r="AD83" s="221">
        <f>SUMIFS('調査表(全体)'!$CL:$CL,'調査表(全体)'!$O:$O,$A86,'調査表(全体)'!$R:$R,$B83,'調査表(全体)'!$BA:$BA,'調査表(全体)'!$A$1,'調査表(全体)'!$BD:$BD,'調査表(全体)'!$A$1,'調査表(全体)'!$P:$P,AD$6,'調査表(全体)'!$BE:$BE,10)</f>
        <v>0</v>
      </c>
      <c r="AE83" s="221">
        <f>SUMIFS('調査表(全体)'!$CL:$CL,'調査表(全体)'!$O:$O,$A86,'調査表(全体)'!$R:$R,$B83,'調査表(全体)'!$BA:$BA,'調査表(全体)'!$A$1,'調査表(全体)'!$BD:$BD,'調査表(全体)'!$A$1,'調査表(全体)'!$P:$P,AE$6,'調査表(全体)'!$BE:$BE,10)</f>
        <v>0</v>
      </c>
      <c r="AF83" s="221">
        <f>SUMIFS('調査表(全体)'!$CL:$CL,'調査表(全体)'!$O:$O,$A86,'調査表(全体)'!$R:$R,$B83,'調査表(全体)'!$BA:$BA,'調査表(全体)'!$A$1,'調査表(全体)'!$BD:$BD,'調査表(全体)'!$A$1,'調査表(全体)'!$P:$P,AF$6,'調査表(全体)'!$BE:$BE,10)</f>
        <v>0</v>
      </c>
      <c r="AG83" s="225">
        <f t="shared" si="39"/>
        <v>0</v>
      </c>
      <c r="AH83" s="226">
        <f>SUMIFS('調査表(全体)'!CF:CF,'調査表(全体)'!$O:$O,$A86,'調査表(全体)'!$R:$R,$B83,'調査表(全体)'!$BA:$BA,'調査表(全体)'!$A$1,'調査表(全体)'!$BD:$BD,'調査表(全体)'!$A$1,'調査表(全体)'!$BE:$BE,10)</f>
        <v>0</v>
      </c>
      <c r="AI83" s="221">
        <f>SUMIFS('調査表(全体)'!CG:CG,'調査表(全体)'!$O:$O,$A86,'調査表(全体)'!$R:$R,$B83,'調査表(全体)'!$BA:$BA,'調査表(全体)'!$A$1,'調査表(全体)'!$BD:$BD,'調査表(全体)'!$A$1,'調査表(全体)'!$BE:$BE,10)</f>
        <v>0</v>
      </c>
      <c r="AJ83" s="221">
        <f>SUMIFS('調査表(全体)'!CH:CH,'調査表(全体)'!$O:$O,$A86,'調査表(全体)'!$R:$R,$B83,'調査表(全体)'!$BA:$BA,'調査表(全体)'!$A$1,'調査表(全体)'!$BD:$BD,'調査表(全体)'!$A$1,'調査表(全体)'!$BE:$BE,10)</f>
        <v>0</v>
      </c>
      <c r="AK83" s="221">
        <f>SUMIFS('調査表(全体)'!CI:CI,'調査表(全体)'!$O:$O,$A86,'調査表(全体)'!$R:$R,$B83,'調査表(全体)'!$BA:$BA,'調査表(全体)'!$A$1,'調査表(全体)'!$BD:$BD,'調査表(全体)'!$A$1,'調査表(全体)'!$BE:$BE,10)</f>
        <v>0</v>
      </c>
      <c r="AL83" s="221">
        <f>SUMIFS('調査表(全体)'!CJ:CJ,'調査表(全体)'!$O:$O,$A86,'調査表(全体)'!$R:$R,$B83,'調査表(全体)'!$BA:$BA,'調査表(全体)'!$A$1,'調査表(全体)'!$BD:$BD,'調査表(全体)'!$A$1,'調査表(全体)'!$BE:$BE,10)</f>
        <v>0</v>
      </c>
      <c r="AM83" s="227">
        <f t="shared" si="40"/>
        <v>0</v>
      </c>
    </row>
    <row r="84" spans="1:39" x14ac:dyDescent="0.15">
      <c r="A84" s="1143"/>
      <c r="B84" s="228">
        <v>2</v>
      </c>
      <c r="C84" s="229">
        <f>SUMIFS('調査表(全体)'!BG:BG,'調査表(全体)'!$O:$O,$A86,'調査表(全体)'!$R:$R,$B84,'調査表(全体)'!$BA:$BA,'調査表(全体)'!$A$1,'調査表(全体)'!$BD:$BD,'調査表(全体)'!$A$1)</f>
        <v>0</v>
      </c>
      <c r="D84" s="230">
        <f>SUMIFS('調査表(全体)'!BH:BH,'調査表(全体)'!$O:$O,$A86,'調査表(全体)'!$R:$R,$B84,'調査表(全体)'!$BA:$BA,'調査表(全体)'!$A$1,'調査表(全体)'!$BD:$BD,'調査表(全体)'!$A$1)</f>
        <v>0</v>
      </c>
      <c r="E84" s="230">
        <f>SUMIFS('調査表(全体)'!BI:BI,'調査表(全体)'!$O:$O,$A86,'調査表(全体)'!$R:$R,$B84,'調査表(全体)'!$BA:$BA,'調査表(全体)'!$A$1,'調査表(全体)'!$BD:$BD,'調査表(全体)'!$A$1)</f>
        <v>0</v>
      </c>
      <c r="F84" s="230">
        <f>SUMIFS('調査表(全体)'!BJ:BJ,'調査表(全体)'!$O:$O,$A86,'調査表(全体)'!$R:$R,$B84,'調査表(全体)'!$BA:$BA,'調査表(全体)'!$A$1,'調査表(全体)'!$BD:$BD,'調査表(全体)'!$A$1)</f>
        <v>0</v>
      </c>
      <c r="G84" s="230">
        <f>SUMIFS('調査表(全体)'!BK:BK,'調査表(全体)'!$O:$O,$A86,'調査表(全体)'!$R:$R,$B84,'調査表(全体)'!$BA:$BA,'調査表(全体)'!$A$1,'調査表(全体)'!$BD:$BD,'調査表(全体)'!$A$1)</f>
        <v>0</v>
      </c>
      <c r="H84" s="230">
        <f>SUMIFS('調査表(全体)'!BL:BL,'調査表(全体)'!$O:$O,$A86,'調査表(全体)'!$R:$R,$B84,'調査表(全体)'!$BA:$BA,'調査表(全体)'!$A$1,'調査表(全体)'!$BD:$BD,'調査表(全体)'!$A$1)</f>
        <v>0</v>
      </c>
      <c r="I84" s="230">
        <f>SUMIFS('調査表(全体)'!BM:BM,'調査表(全体)'!$O:$O,$A86,'調査表(全体)'!$R:$R,$B84,'調査表(全体)'!$BA:$BA,'調査表(全体)'!$A$1,'調査表(全体)'!$BD:$BD,'調査表(全体)'!$A$1)</f>
        <v>0</v>
      </c>
      <c r="J84" s="230">
        <f>SUMIFS('調査表(全体)'!BN:BN,'調査表(全体)'!$O:$O,$A86,'調査表(全体)'!$R:$R,$B84,'調査表(全体)'!$BA:$BA,'調査表(全体)'!$A$1,'調査表(全体)'!$BD:$BD,'調査表(全体)'!$A$1)</f>
        <v>0</v>
      </c>
      <c r="K84" s="230">
        <f>SUMIFS('調査表(全体)'!BO:BO,'調査表(全体)'!$O:$O,$A86,'調査表(全体)'!$R:$R,$B84,'調査表(全体)'!$BA:$BA,'調査表(全体)'!$A$1,'調査表(全体)'!$BD:$BD,'調査表(全体)'!$A$1)</f>
        <v>0</v>
      </c>
      <c r="L84" s="231">
        <f>SUMIFS('調査表(全体)'!BP:BP,'調査表(全体)'!$O:$O,$A86,'調査表(全体)'!$R:$R,$B84,'調査表(全体)'!$BA:$BA,'調査表(全体)'!$A$1,'調査表(全体)'!$BD:$BD,'調査表(全体)'!$A$1)</f>
        <v>0</v>
      </c>
      <c r="M84" s="232">
        <f t="shared" si="38"/>
        <v>0</v>
      </c>
      <c r="N84" s="233">
        <f>SUMIFS('調査表(全体)'!$CL:$CL,'調査表(全体)'!$O:$O,$A86,'調査表(全体)'!$R:$R,$B84,'調査表(全体)'!$BA:$BA,'調査表(全体)'!$A$1,'調査表(全体)'!$BD:$BD,'調査表(全体)'!$A$1,'調査表(全体)'!$P:$P,N$6,'調査表(全体)'!$BE:$BE,10)</f>
        <v>0</v>
      </c>
      <c r="O84" s="230">
        <f>SUMIFS('調査表(全体)'!$CL:$CL,'調査表(全体)'!$O:$O,$A86,'調査表(全体)'!$R:$R,$B84,'調査表(全体)'!$BA:$BA,'調査表(全体)'!$A$1,'調査表(全体)'!$BD:$BD,'調査表(全体)'!$A$1,'調査表(全体)'!$P:$P,O$6,'調査表(全体)'!$BE:$BE,10)</f>
        <v>0</v>
      </c>
      <c r="P84" s="230">
        <f>SUMIFS('調査表(全体)'!$CL:$CL,'調査表(全体)'!$O:$O,$A86,'調査表(全体)'!$R:$R,$B84,'調査表(全体)'!$BA:$BA,'調査表(全体)'!$A$1,'調査表(全体)'!$BD:$BD,'調査表(全体)'!$A$1,'調査表(全体)'!$P:$P,P$6,'調査表(全体)'!$BE:$BE,10)</f>
        <v>0</v>
      </c>
      <c r="Q84" s="230">
        <f>SUMIFS('調査表(全体)'!$CL:$CL,'調査表(全体)'!$O:$O,$A86,'調査表(全体)'!$R:$R,$B84,'調査表(全体)'!$BA:$BA,'調査表(全体)'!$A$1,'調査表(全体)'!$BD:$BD,'調査表(全体)'!$A$1,'調査表(全体)'!$P:$P,Q$6,'調査表(全体)'!$BE:$BE,10)</f>
        <v>0</v>
      </c>
      <c r="R84" s="230">
        <f>SUMIFS('調査表(全体)'!$CL:$CL,'調査表(全体)'!$O:$O,$A86,'調査表(全体)'!$R:$R,$B84,'調査表(全体)'!$BA:$BA,'調査表(全体)'!$A$1,'調査表(全体)'!$BD:$BD,'調査表(全体)'!$A$1,'調査表(全体)'!$P:$P,R$6,'調査表(全体)'!$BE:$BE,10)</f>
        <v>0</v>
      </c>
      <c r="S84" s="230">
        <f>SUMIFS('調査表(全体)'!$CL:$CL,'調査表(全体)'!$O:$O,$A86,'調査表(全体)'!$R:$R,$B84,'調査表(全体)'!$BA:$BA,'調査表(全体)'!$A$1,'調査表(全体)'!$BD:$BD,'調査表(全体)'!$A$1,'調査表(全体)'!$P:$P,S$6,'調査表(全体)'!$BE:$BE,10)</f>
        <v>0</v>
      </c>
      <c r="T84" s="230">
        <f>SUMIFS('調査表(全体)'!$CL:$CL,'調査表(全体)'!$O:$O,$A86,'調査表(全体)'!$R:$R,$B84,'調査表(全体)'!$BA:$BA,'調査表(全体)'!$A$1,'調査表(全体)'!$BD:$BD,'調査表(全体)'!$A$1,'調査表(全体)'!$P:$P,T$6,'調査表(全体)'!$BE:$BE,10)</f>
        <v>0</v>
      </c>
      <c r="U84" s="230">
        <f>SUMIFS('調査表(全体)'!$CL:$CL,'調査表(全体)'!$O:$O,$A86,'調査表(全体)'!$R:$R,$B84,'調査表(全体)'!$BA:$BA,'調査表(全体)'!$A$1,'調査表(全体)'!$BD:$BD,'調査表(全体)'!$A$1,'調査表(全体)'!$P:$P,U$6,'調査表(全体)'!$BE:$BE,10)</f>
        <v>0</v>
      </c>
      <c r="V84" s="230">
        <f>SUMIFS('調査表(全体)'!$CL:$CL,'調査表(全体)'!$O:$O,$A86,'調査表(全体)'!$R:$R,$B84,'調査表(全体)'!$BA:$BA,'調査表(全体)'!$A$1,'調査表(全体)'!$BD:$BD,'調査表(全体)'!$A$1,'調査表(全体)'!$P:$P,V$6,'調査表(全体)'!$BE:$BE,10)</f>
        <v>0</v>
      </c>
      <c r="W84" s="230">
        <f>SUMIFS('調査表(全体)'!$CL:$CL,'調査表(全体)'!$O:$O,$A86,'調査表(全体)'!$R:$R,$B84,'調査表(全体)'!$BA:$BA,'調査表(全体)'!$A$1,'調査表(全体)'!$BD:$BD,'調査表(全体)'!$A$1,'調査表(全体)'!$P:$P,W$6,'調査表(全体)'!$BE:$BE,10)</f>
        <v>0</v>
      </c>
      <c r="X84" s="230">
        <f>SUMIFS('調査表(全体)'!$CL:$CL,'調査表(全体)'!$O:$O,$A86,'調査表(全体)'!$R:$R,$B84,'調査表(全体)'!$BA:$BA,'調査表(全体)'!$A$1,'調査表(全体)'!$BD:$BD,'調査表(全体)'!$A$1,'調査表(全体)'!$P:$P,X$6,'調査表(全体)'!$BE:$BE,10)</f>
        <v>0</v>
      </c>
      <c r="Y84" s="230">
        <f>SUMIFS('調査表(全体)'!$CL:$CL,'調査表(全体)'!$O:$O,$A86,'調査表(全体)'!$R:$R,$B84,'調査表(全体)'!$BA:$BA,'調査表(全体)'!$A$1,'調査表(全体)'!$BD:$BD,'調査表(全体)'!$A$1,'調査表(全体)'!$P:$P,Y$6,'調査表(全体)'!$BE:$BE,10)</f>
        <v>0</v>
      </c>
      <c r="Z84" s="230">
        <f>SUMIFS('調査表(全体)'!$CL:$CL,'調査表(全体)'!$O:$O,$A86,'調査表(全体)'!$R:$R,$B84,'調査表(全体)'!$BA:$BA,'調査表(全体)'!$A$1,'調査表(全体)'!$BD:$BD,'調査表(全体)'!$A$1,'調査表(全体)'!$P:$P,Z$6,'調査表(全体)'!$BE:$BE,10)</f>
        <v>0</v>
      </c>
      <c r="AA84" s="230">
        <f>SUMIFS('調査表(全体)'!$CL:$CL,'調査表(全体)'!$O:$O,$A86,'調査表(全体)'!$R:$R,$B84,'調査表(全体)'!$BA:$BA,'調査表(全体)'!$A$1,'調査表(全体)'!$BD:$BD,'調査表(全体)'!$A$1,'調査表(全体)'!$P:$P,AA$6,'調査表(全体)'!$BE:$BE,10)</f>
        <v>0</v>
      </c>
      <c r="AB84" s="230">
        <f>SUMIFS('調査表(全体)'!$CL:$CL,'調査表(全体)'!$O:$O,$A86,'調査表(全体)'!$R:$R,$B84,'調査表(全体)'!$BA:$BA,'調査表(全体)'!$A$1,'調査表(全体)'!$BD:$BD,'調査表(全体)'!$A$1,'調査表(全体)'!$P:$P,AB$6,'調査表(全体)'!$BE:$BE,10)</f>
        <v>0</v>
      </c>
      <c r="AC84" s="230">
        <f>SUMIFS('調査表(全体)'!$CL:$CL,'調査表(全体)'!$O:$O,$A86,'調査表(全体)'!$R:$R,$B84,'調査表(全体)'!$BA:$BA,'調査表(全体)'!$A$1,'調査表(全体)'!$BD:$BD,'調査表(全体)'!$A$1,'調査表(全体)'!$P:$P,AC$6,'調査表(全体)'!$BE:$BE,10)</f>
        <v>0</v>
      </c>
      <c r="AD84" s="230">
        <f>SUMIFS('調査表(全体)'!$CL:$CL,'調査表(全体)'!$O:$O,$A86,'調査表(全体)'!$R:$R,$B84,'調査表(全体)'!$BA:$BA,'調査表(全体)'!$A$1,'調査表(全体)'!$BD:$BD,'調査表(全体)'!$A$1,'調査表(全体)'!$P:$P,AD$6,'調査表(全体)'!$BE:$BE,10)</f>
        <v>0</v>
      </c>
      <c r="AE84" s="230">
        <f>SUMIFS('調査表(全体)'!$CL:$CL,'調査表(全体)'!$O:$O,$A86,'調査表(全体)'!$R:$R,$B84,'調査表(全体)'!$BA:$BA,'調査表(全体)'!$A$1,'調査表(全体)'!$BD:$BD,'調査表(全体)'!$A$1,'調査表(全体)'!$P:$P,AE$6,'調査表(全体)'!$BE:$BE,10)</f>
        <v>0</v>
      </c>
      <c r="AF84" s="230">
        <f>SUMIFS('調査表(全体)'!$CL:$CL,'調査表(全体)'!$O:$O,$A86,'調査表(全体)'!$R:$R,$B84,'調査表(全体)'!$BA:$BA,'調査表(全体)'!$A$1,'調査表(全体)'!$BD:$BD,'調査表(全体)'!$A$1,'調査表(全体)'!$P:$P,AF$6,'調査表(全体)'!$BE:$BE,10)</f>
        <v>0</v>
      </c>
      <c r="AG84" s="234">
        <f t="shared" si="39"/>
        <v>0</v>
      </c>
      <c r="AH84" s="235">
        <f>SUMIFS('調査表(全体)'!CF:CF,'調査表(全体)'!$O:$O,$A86,'調査表(全体)'!$R:$R,$B84,'調査表(全体)'!$BA:$BA,'調査表(全体)'!$A$1,'調査表(全体)'!$BD:$BD,'調査表(全体)'!$A$1,'調査表(全体)'!$BE:$BE,10)</f>
        <v>0</v>
      </c>
      <c r="AI84" s="230">
        <f>SUMIFS('調査表(全体)'!CG:CG,'調査表(全体)'!$O:$O,$A86,'調査表(全体)'!$R:$R,$B84,'調査表(全体)'!$BA:$BA,'調査表(全体)'!$A$1,'調査表(全体)'!$BD:$BD,'調査表(全体)'!$A$1,'調査表(全体)'!$BE:$BE,10)</f>
        <v>0</v>
      </c>
      <c r="AJ84" s="230">
        <f>SUMIFS('調査表(全体)'!CH:CH,'調査表(全体)'!$O:$O,$A86,'調査表(全体)'!$R:$R,$B84,'調査表(全体)'!$BA:$BA,'調査表(全体)'!$A$1,'調査表(全体)'!$BD:$BD,'調査表(全体)'!$A$1,'調査表(全体)'!$BE:$BE,10)</f>
        <v>0</v>
      </c>
      <c r="AK84" s="230">
        <f>SUMIFS('調査表(全体)'!CI:CI,'調査表(全体)'!$O:$O,$A86,'調査表(全体)'!$R:$R,$B84,'調査表(全体)'!$BA:$BA,'調査表(全体)'!$A$1,'調査表(全体)'!$BD:$BD,'調査表(全体)'!$A$1,'調査表(全体)'!$BE:$BE,10)</f>
        <v>0</v>
      </c>
      <c r="AL84" s="230">
        <f>SUMIFS('調査表(全体)'!CJ:CJ,'調査表(全体)'!$O:$O,$A86,'調査表(全体)'!$R:$R,$B84,'調査表(全体)'!$BA:$BA,'調査表(全体)'!$A$1,'調査表(全体)'!$BD:$BD,'調査表(全体)'!$A$1,'調査表(全体)'!$BE:$BE,10)</f>
        <v>0</v>
      </c>
      <c r="AM84" s="236">
        <f t="shared" si="40"/>
        <v>0</v>
      </c>
    </row>
    <row r="85" spans="1:39" x14ac:dyDescent="0.15">
      <c r="A85" s="1143"/>
      <c r="B85" s="228">
        <v>3</v>
      </c>
      <c r="C85" s="229">
        <f>SUMIFS('調査表(全体)'!BG:BG,'調査表(全体)'!$O:$O,$A86,'調査表(全体)'!$R:$R,$B85,'調査表(全体)'!$BA:$BA,'調査表(全体)'!$A$1,'調査表(全体)'!$BD:$BD,'調査表(全体)'!$A$1)</f>
        <v>0</v>
      </c>
      <c r="D85" s="230">
        <f>SUMIFS('調査表(全体)'!BH:BH,'調査表(全体)'!$O:$O,$A86,'調査表(全体)'!$R:$R,$B85,'調査表(全体)'!$BA:$BA,'調査表(全体)'!$A$1,'調査表(全体)'!$BD:$BD,'調査表(全体)'!$A$1)</f>
        <v>0</v>
      </c>
      <c r="E85" s="230">
        <f>SUMIFS('調査表(全体)'!BI:BI,'調査表(全体)'!$O:$O,$A86,'調査表(全体)'!$R:$R,$B85,'調査表(全体)'!$BA:$BA,'調査表(全体)'!$A$1,'調査表(全体)'!$BD:$BD,'調査表(全体)'!$A$1)</f>
        <v>0</v>
      </c>
      <c r="F85" s="230">
        <f>SUMIFS('調査表(全体)'!BJ:BJ,'調査表(全体)'!$O:$O,$A86,'調査表(全体)'!$R:$R,$B85,'調査表(全体)'!$BA:$BA,'調査表(全体)'!$A$1,'調査表(全体)'!$BD:$BD,'調査表(全体)'!$A$1)</f>
        <v>0</v>
      </c>
      <c r="G85" s="230">
        <f>SUMIFS('調査表(全体)'!BK:BK,'調査表(全体)'!$O:$O,$A86,'調査表(全体)'!$R:$R,$B85,'調査表(全体)'!$BA:$BA,'調査表(全体)'!$A$1,'調査表(全体)'!$BD:$BD,'調査表(全体)'!$A$1)</f>
        <v>0</v>
      </c>
      <c r="H85" s="230">
        <f>SUMIFS('調査表(全体)'!BL:BL,'調査表(全体)'!$O:$O,$A86,'調査表(全体)'!$R:$R,$B85,'調査表(全体)'!$BA:$BA,'調査表(全体)'!$A$1,'調査表(全体)'!$BD:$BD,'調査表(全体)'!$A$1)</f>
        <v>0</v>
      </c>
      <c r="I85" s="230">
        <f>SUMIFS('調査表(全体)'!BM:BM,'調査表(全体)'!$O:$O,$A86,'調査表(全体)'!$R:$R,$B85,'調査表(全体)'!$BA:$BA,'調査表(全体)'!$A$1,'調査表(全体)'!$BD:$BD,'調査表(全体)'!$A$1)</f>
        <v>0</v>
      </c>
      <c r="J85" s="230">
        <f>SUMIFS('調査表(全体)'!BN:BN,'調査表(全体)'!$O:$O,$A86,'調査表(全体)'!$R:$R,$B85,'調査表(全体)'!$BA:$BA,'調査表(全体)'!$A$1,'調査表(全体)'!$BD:$BD,'調査表(全体)'!$A$1)</f>
        <v>0</v>
      </c>
      <c r="K85" s="230">
        <f>SUMIFS('調査表(全体)'!BO:BO,'調査表(全体)'!$O:$O,$A86,'調査表(全体)'!$R:$R,$B85,'調査表(全体)'!$BA:$BA,'調査表(全体)'!$A$1,'調査表(全体)'!$BD:$BD,'調査表(全体)'!$A$1)</f>
        <v>0</v>
      </c>
      <c r="L85" s="231">
        <f>SUMIFS('調査表(全体)'!BP:BP,'調査表(全体)'!$O:$O,$A86,'調査表(全体)'!$R:$R,$B85,'調査表(全体)'!$BA:$BA,'調査表(全体)'!$A$1,'調査表(全体)'!$BD:$BD,'調査表(全体)'!$A$1)</f>
        <v>0</v>
      </c>
      <c r="M85" s="232">
        <f t="shared" si="38"/>
        <v>0</v>
      </c>
      <c r="N85" s="233">
        <f>SUMIFS('調査表(全体)'!$CL:$CL,'調査表(全体)'!$O:$O,$A86,'調査表(全体)'!$R:$R,$B85,'調査表(全体)'!$BA:$BA,'調査表(全体)'!$A$1,'調査表(全体)'!$BD:$BD,'調査表(全体)'!$A$1,'調査表(全体)'!$P:$P,N$6,'調査表(全体)'!$BE:$BE,10)</f>
        <v>0</v>
      </c>
      <c r="O85" s="230">
        <f>SUMIFS('調査表(全体)'!$CL:$CL,'調査表(全体)'!$O:$O,$A86,'調査表(全体)'!$R:$R,$B85,'調査表(全体)'!$BA:$BA,'調査表(全体)'!$A$1,'調査表(全体)'!$BD:$BD,'調査表(全体)'!$A$1,'調査表(全体)'!$P:$P,O$6,'調査表(全体)'!$BE:$BE,10)</f>
        <v>0</v>
      </c>
      <c r="P85" s="230">
        <f>SUMIFS('調査表(全体)'!$CL:$CL,'調査表(全体)'!$O:$O,$A86,'調査表(全体)'!$R:$R,$B85,'調査表(全体)'!$BA:$BA,'調査表(全体)'!$A$1,'調査表(全体)'!$BD:$BD,'調査表(全体)'!$A$1,'調査表(全体)'!$P:$P,P$6,'調査表(全体)'!$BE:$BE,10)</f>
        <v>0</v>
      </c>
      <c r="Q85" s="230">
        <f>SUMIFS('調査表(全体)'!$CL:$CL,'調査表(全体)'!$O:$O,$A86,'調査表(全体)'!$R:$R,$B85,'調査表(全体)'!$BA:$BA,'調査表(全体)'!$A$1,'調査表(全体)'!$BD:$BD,'調査表(全体)'!$A$1,'調査表(全体)'!$P:$P,Q$6,'調査表(全体)'!$BE:$BE,10)</f>
        <v>0</v>
      </c>
      <c r="R85" s="230">
        <f>SUMIFS('調査表(全体)'!$CL:$CL,'調査表(全体)'!$O:$O,$A86,'調査表(全体)'!$R:$R,$B85,'調査表(全体)'!$BA:$BA,'調査表(全体)'!$A$1,'調査表(全体)'!$BD:$BD,'調査表(全体)'!$A$1,'調査表(全体)'!$P:$P,R$6,'調査表(全体)'!$BE:$BE,10)</f>
        <v>0</v>
      </c>
      <c r="S85" s="230">
        <f>SUMIFS('調査表(全体)'!$CL:$CL,'調査表(全体)'!$O:$O,$A86,'調査表(全体)'!$R:$R,$B85,'調査表(全体)'!$BA:$BA,'調査表(全体)'!$A$1,'調査表(全体)'!$BD:$BD,'調査表(全体)'!$A$1,'調査表(全体)'!$P:$P,S$6,'調査表(全体)'!$BE:$BE,10)</f>
        <v>0</v>
      </c>
      <c r="T85" s="230">
        <f>SUMIFS('調査表(全体)'!$CL:$CL,'調査表(全体)'!$O:$O,$A86,'調査表(全体)'!$R:$R,$B85,'調査表(全体)'!$BA:$BA,'調査表(全体)'!$A$1,'調査表(全体)'!$BD:$BD,'調査表(全体)'!$A$1,'調査表(全体)'!$P:$P,T$6,'調査表(全体)'!$BE:$BE,10)</f>
        <v>0</v>
      </c>
      <c r="U85" s="230">
        <f>SUMIFS('調査表(全体)'!$CL:$CL,'調査表(全体)'!$O:$O,$A86,'調査表(全体)'!$R:$R,$B85,'調査表(全体)'!$BA:$BA,'調査表(全体)'!$A$1,'調査表(全体)'!$BD:$BD,'調査表(全体)'!$A$1,'調査表(全体)'!$P:$P,U$6,'調査表(全体)'!$BE:$BE,10)</f>
        <v>0</v>
      </c>
      <c r="V85" s="230">
        <f>SUMIFS('調査表(全体)'!$CL:$CL,'調査表(全体)'!$O:$O,$A86,'調査表(全体)'!$R:$R,$B85,'調査表(全体)'!$BA:$BA,'調査表(全体)'!$A$1,'調査表(全体)'!$BD:$BD,'調査表(全体)'!$A$1,'調査表(全体)'!$P:$P,V$6,'調査表(全体)'!$BE:$BE,10)</f>
        <v>0</v>
      </c>
      <c r="W85" s="230">
        <f>SUMIFS('調査表(全体)'!$CL:$CL,'調査表(全体)'!$O:$O,$A86,'調査表(全体)'!$R:$R,$B85,'調査表(全体)'!$BA:$BA,'調査表(全体)'!$A$1,'調査表(全体)'!$BD:$BD,'調査表(全体)'!$A$1,'調査表(全体)'!$P:$P,W$6,'調査表(全体)'!$BE:$BE,10)</f>
        <v>0</v>
      </c>
      <c r="X85" s="230">
        <f>SUMIFS('調査表(全体)'!$CL:$CL,'調査表(全体)'!$O:$O,$A86,'調査表(全体)'!$R:$R,$B85,'調査表(全体)'!$BA:$BA,'調査表(全体)'!$A$1,'調査表(全体)'!$BD:$BD,'調査表(全体)'!$A$1,'調査表(全体)'!$P:$P,X$6,'調査表(全体)'!$BE:$BE,10)</f>
        <v>0</v>
      </c>
      <c r="Y85" s="230">
        <f>SUMIFS('調査表(全体)'!$CL:$CL,'調査表(全体)'!$O:$O,$A86,'調査表(全体)'!$R:$R,$B85,'調査表(全体)'!$BA:$BA,'調査表(全体)'!$A$1,'調査表(全体)'!$BD:$BD,'調査表(全体)'!$A$1,'調査表(全体)'!$P:$P,Y$6,'調査表(全体)'!$BE:$BE,10)</f>
        <v>0</v>
      </c>
      <c r="Z85" s="230">
        <f>SUMIFS('調査表(全体)'!$CL:$CL,'調査表(全体)'!$O:$O,$A86,'調査表(全体)'!$R:$R,$B85,'調査表(全体)'!$BA:$BA,'調査表(全体)'!$A$1,'調査表(全体)'!$BD:$BD,'調査表(全体)'!$A$1,'調査表(全体)'!$P:$P,Z$6,'調査表(全体)'!$BE:$BE,10)</f>
        <v>0</v>
      </c>
      <c r="AA85" s="230">
        <f>SUMIFS('調査表(全体)'!$CL:$CL,'調査表(全体)'!$O:$O,$A86,'調査表(全体)'!$R:$R,$B85,'調査表(全体)'!$BA:$BA,'調査表(全体)'!$A$1,'調査表(全体)'!$BD:$BD,'調査表(全体)'!$A$1,'調査表(全体)'!$P:$P,AA$6,'調査表(全体)'!$BE:$BE,10)</f>
        <v>0</v>
      </c>
      <c r="AB85" s="230">
        <f>SUMIFS('調査表(全体)'!$CL:$CL,'調査表(全体)'!$O:$O,$A86,'調査表(全体)'!$R:$R,$B85,'調査表(全体)'!$BA:$BA,'調査表(全体)'!$A$1,'調査表(全体)'!$BD:$BD,'調査表(全体)'!$A$1,'調査表(全体)'!$P:$P,AB$6,'調査表(全体)'!$BE:$BE,10)</f>
        <v>0</v>
      </c>
      <c r="AC85" s="230">
        <f>SUMIFS('調査表(全体)'!$CL:$CL,'調査表(全体)'!$O:$O,$A86,'調査表(全体)'!$R:$R,$B85,'調査表(全体)'!$BA:$BA,'調査表(全体)'!$A$1,'調査表(全体)'!$BD:$BD,'調査表(全体)'!$A$1,'調査表(全体)'!$P:$P,AC$6,'調査表(全体)'!$BE:$BE,10)</f>
        <v>0</v>
      </c>
      <c r="AD85" s="230">
        <f>SUMIFS('調査表(全体)'!$CL:$CL,'調査表(全体)'!$O:$O,$A86,'調査表(全体)'!$R:$R,$B85,'調査表(全体)'!$BA:$BA,'調査表(全体)'!$A$1,'調査表(全体)'!$BD:$BD,'調査表(全体)'!$A$1,'調査表(全体)'!$P:$P,AD$6,'調査表(全体)'!$BE:$BE,10)</f>
        <v>0</v>
      </c>
      <c r="AE85" s="230">
        <f>SUMIFS('調査表(全体)'!$CL:$CL,'調査表(全体)'!$O:$O,$A86,'調査表(全体)'!$R:$R,$B85,'調査表(全体)'!$BA:$BA,'調査表(全体)'!$A$1,'調査表(全体)'!$BD:$BD,'調査表(全体)'!$A$1,'調査表(全体)'!$P:$P,AE$6,'調査表(全体)'!$BE:$BE,10)</f>
        <v>0</v>
      </c>
      <c r="AF85" s="230">
        <f>SUMIFS('調査表(全体)'!$CL:$CL,'調査表(全体)'!$O:$O,$A86,'調査表(全体)'!$R:$R,$B85,'調査表(全体)'!$BA:$BA,'調査表(全体)'!$A$1,'調査表(全体)'!$BD:$BD,'調査表(全体)'!$A$1,'調査表(全体)'!$P:$P,AF$6,'調査表(全体)'!$BE:$BE,10)</f>
        <v>0</v>
      </c>
      <c r="AG85" s="234">
        <f t="shared" si="39"/>
        <v>0</v>
      </c>
      <c r="AH85" s="235">
        <f>SUMIFS('調査表(全体)'!CF:CF,'調査表(全体)'!$O:$O,$A86,'調査表(全体)'!$R:$R,$B85,'調査表(全体)'!$BA:$BA,'調査表(全体)'!$A$1,'調査表(全体)'!$BD:$BD,'調査表(全体)'!$A$1,'調査表(全体)'!$BE:$BE,10)</f>
        <v>0</v>
      </c>
      <c r="AI85" s="230">
        <f>SUMIFS('調査表(全体)'!CG:CG,'調査表(全体)'!$O:$O,$A86,'調査表(全体)'!$R:$R,$B85,'調査表(全体)'!$BA:$BA,'調査表(全体)'!$A$1,'調査表(全体)'!$BD:$BD,'調査表(全体)'!$A$1,'調査表(全体)'!$BE:$BE,10)</f>
        <v>0</v>
      </c>
      <c r="AJ85" s="230">
        <f>SUMIFS('調査表(全体)'!CH:CH,'調査表(全体)'!$O:$O,$A86,'調査表(全体)'!$R:$R,$B85,'調査表(全体)'!$BA:$BA,'調査表(全体)'!$A$1,'調査表(全体)'!$BD:$BD,'調査表(全体)'!$A$1,'調査表(全体)'!$BE:$BE,10)</f>
        <v>0</v>
      </c>
      <c r="AK85" s="230">
        <f>SUMIFS('調査表(全体)'!CI:CI,'調査表(全体)'!$O:$O,$A86,'調査表(全体)'!$R:$R,$B85,'調査表(全体)'!$BA:$BA,'調査表(全体)'!$A$1,'調査表(全体)'!$BD:$BD,'調査表(全体)'!$A$1,'調査表(全体)'!$BE:$BE,10)</f>
        <v>0</v>
      </c>
      <c r="AL85" s="230">
        <f>SUMIFS('調査表(全体)'!CJ:CJ,'調査表(全体)'!$O:$O,$A86,'調査表(全体)'!$R:$R,$B85,'調査表(全体)'!$BA:$BA,'調査表(全体)'!$A$1,'調査表(全体)'!$BD:$BD,'調査表(全体)'!$A$1,'調査表(全体)'!$BE:$BE,10)</f>
        <v>0</v>
      </c>
      <c r="AM85" s="236">
        <f t="shared" si="40"/>
        <v>0</v>
      </c>
    </row>
    <row r="86" spans="1:39" x14ac:dyDescent="0.15">
      <c r="A86" s="411">
        <v>20</v>
      </c>
      <c r="B86" s="237" t="s">
        <v>85</v>
      </c>
      <c r="C86" s="238">
        <f t="shared" ref="C86:L86" si="47">SUM(C83:C85)</f>
        <v>0</v>
      </c>
      <c r="D86" s="239">
        <f t="shared" si="47"/>
        <v>0</v>
      </c>
      <c r="E86" s="239">
        <f t="shared" si="47"/>
        <v>0</v>
      </c>
      <c r="F86" s="239">
        <f t="shared" si="47"/>
        <v>0</v>
      </c>
      <c r="G86" s="239">
        <f t="shared" si="47"/>
        <v>0</v>
      </c>
      <c r="H86" s="239">
        <f t="shared" si="47"/>
        <v>0</v>
      </c>
      <c r="I86" s="239">
        <f t="shared" si="47"/>
        <v>0</v>
      </c>
      <c r="J86" s="239">
        <f t="shared" si="47"/>
        <v>0</v>
      </c>
      <c r="K86" s="239">
        <f t="shared" si="47"/>
        <v>0</v>
      </c>
      <c r="L86" s="240">
        <f t="shared" si="47"/>
        <v>0</v>
      </c>
      <c r="M86" s="232">
        <f t="shared" si="38"/>
        <v>0</v>
      </c>
      <c r="N86" s="241">
        <f t="shared" ref="N86:AF86" si="48">SUM(N83:N85)</f>
        <v>0</v>
      </c>
      <c r="O86" s="239">
        <f t="shared" si="48"/>
        <v>0</v>
      </c>
      <c r="P86" s="239">
        <f t="shared" si="48"/>
        <v>0</v>
      </c>
      <c r="Q86" s="239">
        <f t="shared" si="48"/>
        <v>0</v>
      </c>
      <c r="R86" s="239">
        <f t="shared" si="48"/>
        <v>0</v>
      </c>
      <c r="S86" s="239">
        <f t="shared" si="48"/>
        <v>0</v>
      </c>
      <c r="T86" s="239">
        <f t="shared" si="48"/>
        <v>0</v>
      </c>
      <c r="U86" s="239">
        <f t="shared" si="48"/>
        <v>0</v>
      </c>
      <c r="V86" s="239">
        <f t="shared" si="48"/>
        <v>0</v>
      </c>
      <c r="W86" s="239">
        <f t="shared" si="48"/>
        <v>0</v>
      </c>
      <c r="X86" s="239">
        <f t="shared" si="48"/>
        <v>0</v>
      </c>
      <c r="Y86" s="239">
        <f t="shared" si="48"/>
        <v>0</v>
      </c>
      <c r="Z86" s="239">
        <f t="shared" si="48"/>
        <v>0</v>
      </c>
      <c r="AA86" s="239">
        <f t="shared" si="48"/>
        <v>0</v>
      </c>
      <c r="AB86" s="239">
        <f t="shared" si="48"/>
        <v>0</v>
      </c>
      <c r="AC86" s="239">
        <f t="shared" si="48"/>
        <v>0</v>
      </c>
      <c r="AD86" s="239">
        <f t="shared" si="48"/>
        <v>0</v>
      </c>
      <c r="AE86" s="239">
        <f t="shared" si="48"/>
        <v>0</v>
      </c>
      <c r="AF86" s="239">
        <f t="shared" si="48"/>
        <v>0</v>
      </c>
      <c r="AG86" s="242">
        <f t="shared" si="39"/>
        <v>0</v>
      </c>
      <c r="AH86" s="243">
        <f>SUM(AH83:AH85)</f>
        <v>0</v>
      </c>
      <c r="AI86" s="239">
        <f>SUM(AI83:AI85)</f>
        <v>0</v>
      </c>
      <c r="AJ86" s="239">
        <f>SUM(AJ83:AJ85)</f>
        <v>0</v>
      </c>
      <c r="AK86" s="239">
        <f>SUM(AK83:AK85)</f>
        <v>0</v>
      </c>
      <c r="AL86" s="239">
        <f>SUM(AL83:AL85)</f>
        <v>0</v>
      </c>
      <c r="AM86" s="244">
        <f t="shared" si="40"/>
        <v>0</v>
      </c>
    </row>
    <row r="87" spans="1:39" x14ac:dyDescent="0.15">
      <c r="A87" s="412" t="s">
        <v>134</v>
      </c>
      <c r="B87" s="219">
        <v>1</v>
      </c>
      <c r="C87" s="245">
        <f>C7+C11+C15+C19+C23+C27+C31+C35+C39+C43+C47+C51+C55+C59+C63+C67+C71+C75+C79+C83</f>
        <v>0</v>
      </c>
      <c r="D87" s="246">
        <f t="shared" ref="D87:L87" si="49">D7+D11+D15+D19+D23+D27+D31+D35+D39+D43+D47+D51+D55+D59+D63+D67+D71+D75+D79+D83</f>
        <v>0</v>
      </c>
      <c r="E87" s="246">
        <f t="shared" si="49"/>
        <v>0</v>
      </c>
      <c r="F87" s="246">
        <f t="shared" si="49"/>
        <v>0</v>
      </c>
      <c r="G87" s="246">
        <f t="shared" si="49"/>
        <v>0</v>
      </c>
      <c r="H87" s="246">
        <f t="shared" si="49"/>
        <v>0</v>
      </c>
      <c r="I87" s="246">
        <f t="shared" si="49"/>
        <v>0</v>
      </c>
      <c r="J87" s="246">
        <f t="shared" si="49"/>
        <v>0</v>
      </c>
      <c r="K87" s="246">
        <f t="shared" si="49"/>
        <v>0</v>
      </c>
      <c r="L87" s="247">
        <f t="shared" si="49"/>
        <v>0</v>
      </c>
      <c r="M87" s="223">
        <f t="shared" si="38"/>
        <v>0</v>
      </c>
      <c r="N87" s="248">
        <f t="shared" ref="N87:O89" si="50">N7+N11+N15+N19+N23+N27+N31+N35+N39+N43+N47+N51+N55+N59+N63+N67+N71+N75+N79+N83</f>
        <v>0</v>
      </c>
      <c r="O87" s="249">
        <f t="shared" si="50"/>
        <v>0</v>
      </c>
      <c r="P87" s="249">
        <f t="shared" ref="P87:AF87" si="51">P7+P11+P15+P19+P23+P27+P31+P35+P39+P43+P47+P51+P55+P59+P63+P67+P71+P75+P79+P83</f>
        <v>0</v>
      </c>
      <c r="Q87" s="249">
        <f t="shared" si="51"/>
        <v>0</v>
      </c>
      <c r="R87" s="249">
        <f t="shared" si="51"/>
        <v>0</v>
      </c>
      <c r="S87" s="249">
        <f t="shared" si="51"/>
        <v>0</v>
      </c>
      <c r="T87" s="249">
        <f t="shared" si="51"/>
        <v>0</v>
      </c>
      <c r="U87" s="249">
        <f t="shared" si="51"/>
        <v>0</v>
      </c>
      <c r="V87" s="249">
        <f t="shared" si="51"/>
        <v>0</v>
      </c>
      <c r="W87" s="249">
        <f t="shared" si="51"/>
        <v>0</v>
      </c>
      <c r="X87" s="249">
        <f t="shared" si="51"/>
        <v>0</v>
      </c>
      <c r="Y87" s="249">
        <f t="shared" si="51"/>
        <v>0</v>
      </c>
      <c r="Z87" s="249">
        <f t="shared" si="51"/>
        <v>0</v>
      </c>
      <c r="AA87" s="249">
        <f t="shared" si="51"/>
        <v>0</v>
      </c>
      <c r="AB87" s="249">
        <f t="shared" si="51"/>
        <v>0</v>
      </c>
      <c r="AC87" s="249">
        <f t="shared" si="51"/>
        <v>0</v>
      </c>
      <c r="AD87" s="249">
        <f t="shared" si="51"/>
        <v>0</v>
      </c>
      <c r="AE87" s="249">
        <f t="shared" si="51"/>
        <v>0</v>
      </c>
      <c r="AF87" s="250">
        <f t="shared" si="51"/>
        <v>0</v>
      </c>
      <c r="AG87" s="251">
        <f t="shared" ref="AG87:AM89" si="52">AG7+AG11+AG15+AG19+AG23+AG27+AG31+AG35+AG39+AG43+AG47+AG51+AG55+AG59+AG63+AG67+AG71+AG75+AG79+AG83</f>
        <v>0</v>
      </c>
      <c r="AH87" s="252">
        <f t="shared" si="52"/>
        <v>0</v>
      </c>
      <c r="AI87" s="252">
        <f t="shared" si="52"/>
        <v>0</v>
      </c>
      <c r="AJ87" s="252">
        <f t="shared" si="52"/>
        <v>0</v>
      </c>
      <c r="AK87" s="252">
        <f t="shared" si="52"/>
        <v>0</v>
      </c>
      <c r="AL87" s="252">
        <f t="shared" si="52"/>
        <v>0</v>
      </c>
      <c r="AM87" s="253">
        <f t="shared" si="52"/>
        <v>0</v>
      </c>
    </row>
    <row r="88" spans="1:39" x14ac:dyDescent="0.15">
      <c r="A88" s="413"/>
      <c r="B88" s="228">
        <v>2</v>
      </c>
      <c r="C88" s="254">
        <f t="shared" ref="C88:L89" si="53">C8+C12+C16+C20+C24+C28+C32+C36+C40+C44+C48+C52+C56+C60+C64+C68+C72+C76+C80+C84</f>
        <v>0</v>
      </c>
      <c r="D88" s="255">
        <f t="shared" si="53"/>
        <v>0</v>
      </c>
      <c r="E88" s="255">
        <f t="shared" si="53"/>
        <v>0</v>
      </c>
      <c r="F88" s="255">
        <f t="shared" si="53"/>
        <v>0</v>
      </c>
      <c r="G88" s="255">
        <f t="shared" si="53"/>
        <v>0</v>
      </c>
      <c r="H88" s="255">
        <f t="shared" si="53"/>
        <v>0</v>
      </c>
      <c r="I88" s="255">
        <f t="shared" si="53"/>
        <v>0</v>
      </c>
      <c r="J88" s="255">
        <f t="shared" si="53"/>
        <v>0</v>
      </c>
      <c r="K88" s="255">
        <f t="shared" si="53"/>
        <v>0</v>
      </c>
      <c r="L88" s="256">
        <f t="shared" si="53"/>
        <v>0</v>
      </c>
      <c r="M88" s="232">
        <f t="shared" si="38"/>
        <v>0</v>
      </c>
      <c r="N88" s="257">
        <f t="shared" si="50"/>
        <v>0</v>
      </c>
      <c r="O88" s="258">
        <f t="shared" si="50"/>
        <v>0</v>
      </c>
      <c r="P88" s="258">
        <f t="shared" ref="P88:AF88" si="54">P8+P12+P16+P20+P24+P28+P32+P36+P40+P44+P48+P52+P56+P60+P64+P68+P72+P76+P80+P84</f>
        <v>0</v>
      </c>
      <c r="Q88" s="258">
        <f t="shared" si="54"/>
        <v>0</v>
      </c>
      <c r="R88" s="258">
        <f t="shared" si="54"/>
        <v>0</v>
      </c>
      <c r="S88" s="258">
        <f t="shared" si="54"/>
        <v>0</v>
      </c>
      <c r="T88" s="258">
        <f t="shared" si="54"/>
        <v>0</v>
      </c>
      <c r="U88" s="258">
        <f t="shared" si="54"/>
        <v>0</v>
      </c>
      <c r="V88" s="258">
        <f t="shared" si="54"/>
        <v>0</v>
      </c>
      <c r="W88" s="258">
        <f t="shared" si="54"/>
        <v>0</v>
      </c>
      <c r="X88" s="258">
        <f t="shared" si="54"/>
        <v>0</v>
      </c>
      <c r="Y88" s="258">
        <f t="shared" si="54"/>
        <v>0</v>
      </c>
      <c r="Z88" s="258">
        <f t="shared" si="54"/>
        <v>0</v>
      </c>
      <c r="AA88" s="258">
        <f t="shared" si="54"/>
        <v>0</v>
      </c>
      <c r="AB88" s="258">
        <f t="shared" si="54"/>
        <v>0</v>
      </c>
      <c r="AC88" s="258">
        <f t="shared" si="54"/>
        <v>0</v>
      </c>
      <c r="AD88" s="258">
        <f t="shared" si="54"/>
        <v>0</v>
      </c>
      <c r="AE88" s="258">
        <f t="shared" si="54"/>
        <v>0</v>
      </c>
      <c r="AF88" s="259">
        <f t="shared" si="54"/>
        <v>0</v>
      </c>
      <c r="AG88" s="260">
        <f t="shared" si="52"/>
        <v>0</v>
      </c>
      <c r="AH88" s="261">
        <f t="shared" si="52"/>
        <v>0</v>
      </c>
      <c r="AI88" s="261">
        <f t="shared" si="52"/>
        <v>0</v>
      </c>
      <c r="AJ88" s="261">
        <f t="shared" si="52"/>
        <v>0</v>
      </c>
      <c r="AK88" s="261">
        <f t="shared" si="52"/>
        <v>0</v>
      </c>
      <c r="AL88" s="261">
        <f t="shared" si="52"/>
        <v>0</v>
      </c>
      <c r="AM88" s="262">
        <f t="shared" si="52"/>
        <v>0</v>
      </c>
    </row>
    <row r="89" spans="1:39" x14ac:dyDescent="0.15">
      <c r="A89" s="414"/>
      <c r="B89" s="228">
        <v>3</v>
      </c>
      <c r="C89" s="254">
        <f t="shared" si="53"/>
        <v>57006828</v>
      </c>
      <c r="D89" s="255">
        <f t="shared" si="53"/>
        <v>0</v>
      </c>
      <c r="E89" s="255">
        <f t="shared" si="53"/>
        <v>0</v>
      </c>
      <c r="F89" s="255">
        <f t="shared" si="53"/>
        <v>0</v>
      </c>
      <c r="G89" s="255">
        <f t="shared" si="53"/>
        <v>0</v>
      </c>
      <c r="H89" s="255">
        <f t="shared" si="53"/>
        <v>0</v>
      </c>
      <c r="I89" s="255">
        <f t="shared" si="53"/>
        <v>0</v>
      </c>
      <c r="J89" s="255">
        <f t="shared" si="53"/>
        <v>0</v>
      </c>
      <c r="K89" s="255">
        <f t="shared" si="53"/>
        <v>0</v>
      </c>
      <c r="L89" s="256">
        <f t="shared" si="53"/>
        <v>0</v>
      </c>
      <c r="M89" s="232">
        <f t="shared" si="38"/>
        <v>57006828</v>
      </c>
      <c r="N89" s="257">
        <f t="shared" si="50"/>
        <v>0</v>
      </c>
      <c r="O89" s="258">
        <f t="shared" si="50"/>
        <v>0</v>
      </c>
      <c r="P89" s="258">
        <f t="shared" ref="P89:AF89" si="55">P9+P13+P17+P21+P25+P29+P33+P37+P41+P45+P49+P53+P57+P61+P65+P69+P73+P77+P81+P85</f>
        <v>0</v>
      </c>
      <c r="Q89" s="258">
        <f t="shared" si="55"/>
        <v>0</v>
      </c>
      <c r="R89" s="258">
        <f t="shared" si="55"/>
        <v>0</v>
      </c>
      <c r="S89" s="258">
        <f t="shared" si="55"/>
        <v>0</v>
      </c>
      <c r="T89" s="258">
        <f t="shared" si="55"/>
        <v>0</v>
      </c>
      <c r="U89" s="258">
        <f t="shared" si="55"/>
        <v>0</v>
      </c>
      <c r="V89" s="258">
        <f t="shared" si="55"/>
        <v>57006828</v>
      </c>
      <c r="W89" s="258">
        <f t="shared" si="55"/>
        <v>0</v>
      </c>
      <c r="X89" s="258">
        <f t="shared" si="55"/>
        <v>0</v>
      </c>
      <c r="Y89" s="258">
        <f t="shared" si="55"/>
        <v>0</v>
      </c>
      <c r="Z89" s="258">
        <f t="shared" si="55"/>
        <v>0</v>
      </c>
      <c r="AA89" s="258">
        <f t="shared" si="55"/>
        <v>0</v>
      </c>
      <c r="AB89" s="258">
        <f t="shared" si="55"/>
        <v>0</v>
      </c>
      <c r="AC89" s="258">
        <f t="shared" si="55"/>
        <v>0</v>
      </c>
      <c r="AD89" s="258">
        <f t="shared" si="55"/>
        <v>0</v>
      </c>
      <c r="AE89" s="258">
        <f t="shared" si="55"/>
        <v>0</v>
      </c>
      <c r="AF89" s="259">
        <f t="shared" si="55"/>
        <v>0</v>
      </c>
      <c r="AG89" s="260">
        <f t="shared" si="52"/>
        <v>57006828</v>
      </c>
      <c r="AH89" s="261">
        <f t="shared" si="52"/>
        <v>57006828</v>
      </c>
      <c r="AI89" s="261">
        <f t="shared" si="52"/>
        <v>0</v>
      </c>
      <c r="AJ89" s="261">
        <f t="shared" si="52"/>
        <v>0</v>
      </c>
      <c r="AK89" s="261">
        <f t="shared" si="52"/>
        <v>0</v>
      </c>
      <c r="AL89" s="261">
        <f t="shared" si="52"/>
        <v>0</v>
      </c>
      <c r="AM89" s="262">
        <f t="shared" si="52"/>
        <v>57006828</v>
      </c>
    </row>
    <row r="90" spans="1:39" x14ac:dyDescent="0.15">
      <c r="A90" s="415"/>
      <c r="B90" s="237" t="s">
        <v>57</v>
      </c>
      <c r="C90" s="263">
        <f>SUM(C87:C89)</f>
        <v>57006828</v>
      </c>
      <c r="D90" s="264">
        <f t="shared" ref="D90:O90" si="56">SUM(D87:D89)</f>
        <v>0</v>
      </c>
      <c r="E90" s="264">
        <f t="shared" si="56"/>
        <v>0</v>
      </c>
      <c r="F90" s="264">
        <f t="shared" si="56"/>
        <v>0</v>
      </c>
      <c r="G90" s="264">
        <f t="shared" si="56"/>
        <v>0</v>
      </c>
      <c r="H90" s="264">
        <f t="shared" si="56"/>
        <v>0</v>
      </c>
      <c r="I90" s="264">
        <f t="shared" si="56"/>
        <v>0</v>
      </c>
      <c r="J90" s="264">
        <f t="shared" si="56"/>
        <v>0</v>
      </c>
      <c r="K90" s="264">
        <f t="shared" si="56"/>
        <v>0</v>
      </c>
      <c r="L90" s="265">
        <f t="shared" si="56"/>
        <v>0</v>
      </c>
      <c r="M90" s="266">
        <f t="shared" si="38"/>
        <v>57006828</v>
      </c>
      <c r="N90" s="267">
        <f t="shared" si="56"/>
        <v>0</v>
      </c>
      <c r="O90" s="268">
        <f t="shared" si="56"/>
        <v>0</v>
      </c>
      <c r="P90" s="268">
        <f t="shared" ref="P90:AM90" si="57">SUM(P87:P89)</f>
        <v>0</v>
      </c>
      <c r="Q90" s="268">
        <f t="shared" si="57"/>
        <v>0</v>
      </c>
      <c r="R90" s="268">
        <f t="shared" si="57"/>
        <v>0</v>
      </c>
      <c r="S90" s="268">
        <f t="shared" si="57"/>
        <v>0</v>
      </c>
      <c r="T90" s="268">
        <f t="shared" si="57"/>
        <v>0</v>
      </c>
      <c r="U90" s="268">
        <f t="shared" si="57"/>
        <v>0</v>
      </c>
      <c r="V90" s="268">
        <f t="shared" si="57"/>
        <v>57006828</v>
      </c>
      <c r="W90" s="268">
        <f t="shared" si="57"/>
        <v>0</v>
      </c>
      <c r="X90" s="268">
        <f t="shared" si="57"/>
        <v>0</v>
      </c>
      <c r="Y90" s="268">
        <f t="shared" si="57"/>
        <v>0</v>
      </c>
      <c r="Z90" s="268">
        <f t="shared" si="57"/>
        <v>0</v>
      </c>
      <c r="AA90" s="268">
        <f t="shared" si="57"/>
        <v>0</v>
      </c>
      <c r="AB90" s="268">
        <f t="shared" si="57"/>
        <v>0</v>
      </c>
      <c r="AC90" s="268">
        <f t="shared" si="57"/>
        <v>0</v>
      </c>
      <c r="AD90" s="268">
        <f t="shared" si="57"/>
        <v>0</v>
      </c>
      <c r="AE90" s="268">
        <f t="shared" si="57"/>
        <v>0</v>
      </c>
      <c r="AF90" s="269">
        <f t="shared" si="57"/>
        <v>0</v>
      </c>
      <c r="AG90" s="270">
        <f t="shared" si="57"/>
        <v>57006828</v>
      </c>
      <c r="AH90" s="271">
        <f t="shared" si="57"/>
        <v>57006828</v>
      </c>
      <c r="AI90" s="271">
        <f t="shared" si="57"/>
        <v>0</v>
      </c>
      <c r="AJ90" s="271">
        <f t="shared" si="57"/>
        <v>0</v>
      </c>
      <c r="AK90" s="271">
        <f t="shared" si="57"/>
        <v>0</v>
      </c>
      <c r="AL90" s="271">
        <f t="shared" si="57"/>
        <v>0</v>
      </c>
      <c r="AM90" s="272">
        <f t="shared" si="57"/>
        <v>57006828</v>
      </c>
    </row>
    <row r="91" spans="1:39" x14ac:dyDescent="0.15">
      <c r="A91" s="416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4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4"/>
      <c r="AH91" s="275"/>
      <c r="AI91" s="275"/>
      <c r="AJ91" s="275"/>
      <c r="AK91" s="275"/>
      <c r="AL91" s="275"/>
      <c r="AM91" s="275"/>
    </row>
    <row r="92" spans="1:39" x14ac:dyDescent="0.15">
      <c r="A92" s="417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276"/>
      <c r="AI92" s="276"/>
      <c r="AJ92" s="276"/>
      <c r="AK92" s="276"/>
      <c r="AL92" s="276"/>
      <c r="AM92" s="276"/>
    </row>
  </sheetData>
  <mergeCells count="36">
    <mergeCell ref="A31:A33"/>
    <mergeCell ref="A35:A37"/>
    <mergeCell ref="M4:M6"/>
    <mergeCell ref="B4:B5"/>
    <mergeCell ref="A7:A9"/>
    <mergeCell ref="A11:A13"/>
    <mergeCell ref="A15:A17"/>
    <mergeCell ref="A19:A21"/>
    <mergeCell ref="A23:A25"/>
    <mergeCell ref="A27:A29"/>
    <mergeCell ref="AH4:AL5"/>
    <mergeCell ref="AM4:AM5"/>
    <mergeCell ref="A4:A5"/>
    <mergeCell ref="C4:C5"/>
    <mergeCell ref="D4:D5"/>
    <mergeCell ref="H4:H5"/>
    <mergeCell ref="I4:I5"/>
    <mergeCell ref="L4:L5"/>
    <mergeCell ref="N4:AF5"/>
    <mergeCell ref="G4:G5"/>
    <mergeCell ref="F4:F5"/>
    <mergeCell ref="E4:E5"/>
    <mergeCell ref="J4:J5"/>
    <mergeCell ref="K4:K5"/>
    <mergeCell ref="A39:A41"/>
    <mergeCell ref="A43:A45"/>
    <mergeCell ref="A47:A49"/>
    <mergeCell ref="A51:A53"/>
    <mergeCell ref="A55:A57"/>
    <mergeCell ref="A79:A81"/>
    <mergeCell ref="A83:A85"/>
    <mergeCell ref="A59:A61"/>
    <mergeCell ref="A63:A65"/>
    <mergeCell ref="A67:A69"/>
    <mergeCell ref="A71:A73"/>
    <mergeCell ref="A75:A77"/>
  </mergeCells>
  <phoneticPr fontId="5"/>
  <pageMargins left="0.7" right="0.7" top="0.75" bottom="0.75" header="0.3" footer="0.3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view="pageBreakPreview" zoomScale="75" zoomScaleNormal="75" zoomScaleSheetLayoutView="75" workbookViewId="0">
      <selection activeCell="D8" sqref="D8"/>
    </sheetView>
  </sheetViews>
  <sheetFormatPr defaultColWidth="8.875" defaultRowHeight="13.5" x14ac:dyDescent="0.15"/>
  <cols>
    <col min="1" max="1" width="12.625" style="353" customWidth="1"/>
    <col min="2" max="2" width="8.875" style="279" customWidth="1"/>
    <col min="3" max="3" width="5.375" style="279" customWidth="1"/>
    <col min="4" max="14" width="14.875" style="279" customWidth="1"/>
    <col min="15" max="16384" width="8.875" style="279"/>
  </cols>
  <sheetData>
    <row r="1" spans="1:14" x14ac:dyDescent="0.15">
      <c r="A1" s="399" t="s">
        <v>307</v>
      </c>
      <c r="B1" s="277" t="str">
        <f>'調査表(全体)'!C7</f>
        <v>物品</v>
      </c>
      <c r="C1" s="278"/>
      <c r="E1" s="280"/>
      <c r="F1" s="191"/>
    </row>
    <row r="2" spans="1:14" ht="14.25" thickBot="1" x14ac:dyDescent="0.2">
      <c r="A2" s="400"/>
      <c r="B2" s="281"/>
      <c r="C2" s="282">
        <f>'調査表(全体)'!A1</f>
        <v>2018</v>
      </c>
      <c r="D2" s="283" t="s">
        <v>147</v>
      </c>
      <c r="F2" s="194"/>
    </row>
    <row r="3" spans="1:14" ht="14.25" thickTop="1" x14ac:dyDescent="0.15">
      <c r="A3" s="401"/>
      <c r="C3" s="280"/>
    </row>
    <row r="4" spans="1:14" s="285" customFormat="1" ht="14.1" customHeight="1" x14ac:dyDescent="0.15">
      <c r="A4" s="1172" t="s">
        <v>165</v>
      </c>
      <c r="B4" s="1168" t="s">
        <v>170</v>
      </c>
      <c r="C4" s="1170" t="s">
        <v>171</v>
      </c>
      <c r="D4" s="284" t="s">
        <v>156</v>
      </c>
      <c r="E4" s="284" t="s">
        <v>157</v>
      </c>
      <c r="F4" s="284" t="s">
        <v>136</v>
      </c>
      <c r="G4" s="284" t="s">
        <v>158</v>
      </c>
      <c r="H4" s="284" t="s">
        <v>159</v>
      </c>
      <c r="I4" s="284" t="s">
        <v>160</v>
      </c>
      <c r="J4" s="284" t="s">
        <v>161</v>
      </c>
      <c r="K4" s="284" t="s">
        <v>162</v>
      </c>
      <c r="L4" s="284" t="s">
        <v>163</v>
      </c>
      <c r="M4" s="284" t="s">
        <v>164</v>
      </c>
      <c r="N4" s="284" t="s">
        <v>134</v>
      </c>
    </row>
    <row r="5" spans="1:14" s="285" customFormat="1" x14ac:dyDescent="0.15">
      <c r="A5" s="1173"/>
      <c r="B5" s="1169"/>
      <c r="C5" s="1171"/>
      <c r="D5" s="286">
        <v>20</v>
      </c>
      <c r="E5" s="287">
        <v>21</v>
      </c>
      <c r="F5" s="288">
        <v>22</v>
      </c>
      <c r="G5" s="287">
        <v>23</v>
      </c>
      <c r="H5" s="287">
        <v>24</v>
      </c>
      <c r="I5" s="287">
        <v>25</v>
      </c>
      <c r="J5" s="287">
        <v>26</v>
      </c>
      <c r="K5" s="287">
        <v>41</v>
      </c>
      <c r="L5" s="287">
        <v>51</v>
      </c>
      <c r="M5" s="287">
        <v>61</v>
      </c>
      <c r="N5" s="287"/>
    </row>
    <row r="6" spans="1:14" x14ac:dyDescent="0.15">
      <c r="A6" s="1165" t="str">
        <f>LOOKUP(A9,会計区分コード!$B:$B,会計区分コード!$C:$C)</f>
        <v>士別地方消防事務組合</v>
      </c>
      <c r="B6" s="289">
        <v>1</v>
      </c>
      <c r="C6" s="290">
        <f>COUNTIFS('調査表(全体)'!$O:$O,$A8,'調査表(全体)'!$R:$R,$B6,'調査表(全体)'!$BR:$BR,'調査表(全体)'!$A$1,'調査表(全体)'!$BS:$BS,D$5)+COUNTIFS('調査表(全体)'!$O:$O,$A8,'調査表(全体)'!$R:$R,$B6,'調査表(全体)'!$BR:$BR,'調査表(全体)'!$A$1,'調査表(全体)'!$BS:$BS,E$5)+COUNTIFS('調査表(全体)'!$O:$O,$A8,'調査表(全体)'!$R:$R,$B6,'調査表(全体)'!$BR:$BR,'調査表(全体)'!$A$1,'調査表(全体)'!$BS:$BS,F$5)+COUNTIFS('調査表(全体)'!$O:$O,$A8,'調査表(全体)'!$R:$R,$B6,'調査表(全体)'!$BR:$BR,'調査表(全体)'!$A$1,'調査表(全体)'!$BS:$BS,G$5)+COUNTIFS('調査表(全体)'!$O:$O,$A8,'調査表(全体)'!$R:$R,$B6,'調査表(全体)'!$BR:$BR,'調査表(全体)'!$A$1,'調査表(全体)'!$BS:$BS,H$5)+COUNTIFS('調査表(全体)'!$O:$O,$A8,'調査表(全体)'!$R:$R,$B6,'調査表(全体)'!$BR:$BR,'調査表(全体)'!$A$1,'調査表(全体)'!$BS:$BS,I$5)+COUNTIFS('調査表(全体)'!$O:$O,$A8,'調査表(全体)'!$R:$R,$B6,'調査表(全体)'!$BR:$BR,'調査表(全体)'!$A$1,'調査表(全体)'!$BS:$BS,J$5)+COUNTIFS('調査表(全体)'!$O:$O,$A8,'調査表(全体)'!$R:$R,$B6,'調査表(全体)'!$BR:$BR,'調査表(全体)'!$A$1,'調査表(全体)'!$BS:$BS,K$5)+COUNTIFS('調査表(全体)'!$O:$O,$A8,'調査表(全体)'!$R:$R,$B6,'調査表(全体)'!$BR:$BR,'調査表(全体)'!$A$1,'調査表(全体)'!$BS:$BS,L$5)+COUNTIFS('調査表(全体)'!$O:$O,$A8,'調査表(全体)'!$R:$R,$B6,'調査表(全体)'!$BR:$BR,'調査表(全体)'!$A$1,'調査表(全体)'!$BS:$BS,M$5)</f>
        <v>0</v>
      </c>
      <c r="D6" s="291">
        <f>SUMIFS('調査表(全体)'!BU:BU,'調査表(全体)'!$O:$O,$A9,'調査表(全体)'!$R:$R,$B6,'調査表(全体)'!$BR:$BR,'調査表(全体)'!$A$1,'調査表(全体)'!$BS:$BS,D$5)</f>
        <v>0</v>
      </c>
      <c r="E6" s="291">
        <f>SUMIFS('調査表(全体)'!BV:BV,'調査表(全体)'!$O:$O,$A9,'調査表(全体)'!$R:$R,$B6,'調査表(全体)'!$BR:$BR,'調査表(全体)'!$A$1,'調査表(全体)'!$BS:$BS,E$5)</f>
        <v>0</v>
      </c>
      <c r="F6" s="291">
        <f>SUMIFS('調査表(全体)'!BW:BW,'調査表(全体)'!$O:$O,$A9,'調査表(全体)'!$R:$R,$B6,'調査表(全体)'!$BR:$BR,'調査表(全体)'!$A$1,'調査表(全体)'!$BS:$BS,F$5)</f>
        <v>0</v>
      </c>
      <c r="G6" s="291">
        <f>SUMIFS('調査表(全体)'!BX:BX,'調査表(全体)'!$O:$O,$A9,'調査表(全体)'!$R:$R,$B6,'調査表(全体)'!$BR:$BR,'調査表(全体)'!$A$1,'調査表(全体)'!$BS:$BS,G$5)</f>
        <v>0</v>
      </c>
      <c r="H6" s="291">
        <f>SUMIFS('調査表(全体)'!BY:BY,'調査表(全体)'!$O:$O,$A9,'調査表(全体)'!$R:$R,$B6,'調査表(全体)'!$BR:$BR,'調査表(全体)'!$A$1,'調査表(全体)'!$BS:$BS,H$5)</f>
        <v>0</v>
      </c>
      <c r="I6" s="291">
        <f>SUMIFS('調査表(全体)'!BZ:BZ,'調査表(全体)'!$O:$O,$A9,'調査表(全体)'!$R:$R,$B6,'調査表(全体)'!$BR:$BR,'調査表(全体)'!$A$1,'調査表(全体)'!$BS:$BS,I$5)</f>
        <v>0</v>
      </c>
      <c r="J6" s="291">
        <f>SUMIFS('調査表(全体)'!CB:CB,'調査表(全体)'!$O:$O,$A9,'調査表(全体)'!$R:$R,$B6,'調査表(全体)'!$BR:$BR,'調査表(全体)'!$A$1,'調査表(全体)'!$BS:$BS,J$5)</f>
        <v>0</v>
      </c>
      <c r="K6" s="291">
        <f>SUMIFS('調査表(全体)'!CC:CC,'調査表(全体)'!$O:$O,$A9,'調査表(全体)'!$R:$R,$B6,'調査表(全体)'!$BR:$BR,'調査表(全体)'!$A$1,'調査表(全体)'!$BS:$BS,K$5)</f>
        <v>0</v>
      </c>
      <c r="L6" s="291">
        <f>SUMIFS('調査表(全体)'!CD:CD,'調査表(全体)'!$O:$O,$A9,'調査表(全体)'!$R:$R,$B6,'調査表(全体)'!$BR:$BR,'調査表(全体)'!$A$1,'調査表(全体)'!$BS:$BS,L$5)</f>
        <v>0</v>
      </c>
      <c r="M6" s="291">
        <f>SUMIFS('調査表(全体)'!CE:CE,'調査表(全体)'!$O:$O,$A9,'調査表(全体)'!$R:$R,$B6,'調査表(全体)'!$BR:$BR,'調査表(全体)'!$A$1,'調査表(全体)'!$BS:$BS,M$5)</f>
        <v>0</v>
      </c>
      <c r="N6" s="292">
        <f>SUM(D6:M6)</f>
        <v>0</v>
      </c>
    </row>
    <row r="7" spans="1:14" x14ac:dyDescent="0.15">
      <c r="A7" s="1166"/>
      <c r="B7" s="293">
        <v>2</v>
      </c>
      <c r="C7" s="294">
        <f>COUNTIFS('調査表(全体)'!$O:$O,$A9,'調査表(全体)'!$R:$R,$B7,'調査表(全体)'!$BR:$BR,'調査表(全体)'!$A$1,'調査表(全体)'!$BS:$BS,D$5)+COUNTIFS('調査表(全体)'!$O:$O,$A9,'調査表(全体)'!$R:$R,$B7,'調査表(全体)'!$BR:$BR,'調査表(全体)'!$A$1,'調査表(全体)'!$BS:$BS,E$5)+COUNTIFS('調査表(全体)'!$O:$O,$A9,'調査表(全体)'!$R:$R,$B7,'調査表(全体)'!$BR:$BR,'調査表(全体)'!$A$1,'調査表(全体)'!$BS:$BS,F$5)+COUNTIFS('調査表(全体)'!$O:$O,$A9,'調査表(全体)'!$R:$R,$B7,'調査表(全体)'!$BR:$BR,'調査表(全体)'!$A$1,'調査表(全体)'!$BS:$BS,G$5)+COUNTIFS('調査表(全体)'!$O:$O,$A9,'調査表(全体)'!$R:$R,$B7,'調査表(全体)'!$BR:$BR,'調査表(全体)'!$A$1,'調査表(全体)'!$BS:$BS,H$5)+COUNTIFS('調査表(全体)'!$O:$O,$A9,'調査表(全体)'!$R:$R,$B7,'調査表(全体)'!$BR:$BR,'調査表(全体)'!$A$1,'調査表(全体)'!$BS:$BS,I$5)+COUNTIFS('調査表(全体)'!$O:$O,$A9,'調査表(全体)'!$R:$R,$B7,'調査表(全体)'!$BR:$BR,'調査表(全体)'!$A$1,'調査表(全体)'!$BS:$BS,J$5)+COUNTIFS('調査表(全体)'!$O:$O,$A9,'調査表(全体)'!$R:$R,$B7,'調査表(全体)'!$BR:$BR,'調査表(全体)'!$A$1,'調査表(全体)'!$BS:$BS,K$5)+COUNTIFS('調査表(全体)'!$O:$O,$A9,'調査表(全体)'!$R:$R,$B7,'調査表(全体)'!$BR:$BR,'調査表(全体)'!$A$1,'調査表(全体)'!$BS:$BS,L$5)+COUNTIFS('調査表(全体)'!$O:$O,$A9,'調査表(全体)'!$R:$R,$B7,'調査表(全体)'!$BR:$BR,'調査表(全体)'!$A$1,'調査表(全体)'!$BS:$BS,M$5)</f>
        <v>0</v>
      </c>
      <c r="D7" s="295">
        <f>SUMIFS('調査表(全体)'!BU:BU,'調査表(全体)'!$O:$O,$A9,'調査表(全体)'!$R:$R,$B7,'調査表(全体)'!$BR:$BR,'調査表(全体)'!$A$1,'調査表(全体)'!$BS:$BS,D$5)</f>
        <v>0</v>
      </c>
      <c r="E7" s="295">
        <f>SUMIFS('調査表(全体)'!BV:BV,'調査表(全体)'!$O:$O,$A9,'調査表(全体)'!$R:$R,$B7,'調査表(全体)'!$BR:$BR,'調査表(全体)'!$A$1,'調査表(全体)'!$BS:$BS,E$5)</f>
        <v>0</v>
      </c>
      <c r="F7" s="295">
        <f>SUMIFS('調査表(全体)'!BW:BW,'調査表(全体)'!$O:$O,$A9,'調査表(全体)'!$R:$R,$B7,'調査表(全体)'!$BR:$BR,'調査表(全体)'!$A$1,'調査表(全体)'!$BS:$BS,F$5)</f>
        <v>0</v>
      </c>
      <c r="G7" s="295">
        <f>SUMIFS('調査表(全体)'!BX:BX,'調査表(全体)'!$O:$O,$A9,'調査表(全体)'!$R:$R,$B7,'調査表(全体)'!$BR:$BR,'調査表(全体)'!$A$1,'調査表(全体)'!$BS:$BS,G$5)</f>
        <v>0</v>
      </c>
      <c r="H7" s="295">
        <f>SUMIFS('調査表(全体)'!BY:BY,'調査表(全体)'!$O:$O,$A9,'調査表(全体)'!$R:$R,$B7,'調査表(全体)'!$BR:$BR,'調査表(全体)'!$A$1,'調査表(全体)'!$BS:$BS,H$5)</f>
        <v>0</v>
      </c>
      <c r="I7" s="295">
        <f>SUMIFS('調査表(全体)'!BZ:BZ,'調査表(全体)'!$O:$O,$A9,'調査表(全体)'!$R:$R,$B7,'調査表(全体)'!$BR:$BR,'調査表(全体)'!$A$1,'調査表(全体)'!$BS:$BS,I$5)</f>
        <v>0</v>
      </c>
      <c r="J7" s="295">
        <f>SUMIFS('調査表(全体)'!CB:CB,'調査表(全体)'!$O:$O,$A9,'調査表(全体)'!$R:$R,$B7,'調査表(全体)'!$BR:$BR,'調査表(全体)'!$A$1,'調査表(全体)'!$BS:$BS,J$5)</f>
        <v>0</v>
      </c>
      <c r="K7" s="295">
        <f>SUMIFS('調査表(全体)'!CC:CC,'調査表(全体)'!$O:$O,$A9,'調査表(全体)'!$R:$R,$B7,'調査表(全体)'!$BR:$BR,'調査表(全体)'!$A$1,'調査表(全体)'!$BS:$BS,K$5)</f>
        <v>0</v>
      </c>
      <c r="L7" s="295">
        <f>SUMIFS('調査表(全体)'!CD:CD,'調査表(全体)'!$O:$O,$A9,'調査表(全体)'!$R:$R,$B7,'調査表(全体)'!$BR:$BR,'調査表(全体)'!$A$1,'調査表(全体)'!$BS:$BS,L$5)</f>
        <v>0</v>
      </c>
      <c r="M7" s="295">
        <f>SUMIFS('調査表(全体)'!CE:CE,'調査表(全体)'!$O:$O,$A9,'調査表(全体)'!$R:$R,$B7,'調査表(全体)'!$BR:$BR,'調査表(全体)'!$A$1,'調査表(全体)'!$BS:$BS,M$5)</f>
        <v>0</v>
      </c>
      <c r="N7" s="296">
        <f>SUM(D7:M7)</f>
        <v>0</v>
      </c>
    </row>
    <row r="8" spans="1:14" x14ac:dyDescent="0.15">
      <c r="A8" s="1167"/>
      <c r="B8" s="297">
        <v>3</v>
      </c>
      <c r="C8" s="294">
        <f>COUNTIFS('調査表(全体)'!$O:$O,$A10,'調査表(全体)'!$R:$R,$B8,'調査表(全体)'!$BR:$BR,'調査表(全体)'!$A$1,'調査表(全体)'!$BS:$BS,D$5)+COUNTIFS('調査表(全体)'!$O:$O,$A10,'調査表(全体)'!$R:$R,$B8,'調査表(全体)'!$BR:$BR,'調査表(全体)'!$A$1,'調査表(全体)'!$BS:$BS,E$5)+COUNTIFS('調査表(全体)'!$O:$O,$A10,'調査表(全体)'!$R:$R,$B8,'調査表(全体)'!$BR:$BR,'調査表(全体)'!$A$1,'調査表(全体)'!$BS:$BS,F$5)+COUNTIFS('調査表(全体)'!$O:$O,$A10,'調査表(全体)'!$R:$R,$B8,'調査表(全体)'!$BR:$BR,'調査表(全体)'!$A$1,'調査表(全体)'!$BS:$BS,G$5)+COUNTIFS('調査表(全体)'!$O:$O,$A10,'調査表(全体)'!$R:$R,$B8,'調査表(全体)'!$BR:$BR,'調査表(全体)'!$A$1,'調査表(全体)'!$BS:$BS,H$5)+COUNTIFS('調査表(全体)'!$O:$O,$A10,'調査表(全体)'!$R:$R,$B8,'調査表(全体)'!$BR:$BR,'調査表(全体)'!$A$1,'調査表(全体)'!$BS:$BS,I$5)+COUNTIFS('調査表(全体)'!$O:$O,$A10,'調査表(全体)'!$R:$R,$B8,'調査表(全体)'!$BR:$BR,'調査表(全体)'!$A$1,'調査表(全体)'!$BS:$BS,J$5)+COUNTIFS('調査表(全体)'!$O:$O,$A10,'調査表(全体)'!$R:$R,$B8,'調査表(全体)'!$BR:$BR,'調査表(全体)'!$A$1,'調査表(全体)'!$BS:$BS,K$5)+COUNTIFS('調査表(全体)'!$O:$O,$A10,'調査表(全体)'!$R:$R,$B8,'調査表(全体)'!$BR:$BR,'調査表(全体)'!$A$1,'調査表(全体)'!$BS:$BS,L$5)+COUNTIFS('調査表(全体)'!$O:$O,$A10,'調査表(全体)'!$R:$R,$B8,'調査表(全体)'!$BR:$BR,'調査表(全体)'!$A$1,'調査表(全体)'!$BS:$BS,M$5)</f>
        <v>0</v>
      </c>
      <c r="D8" s="295">
        <f>SUMIFS('調査表(全体)'!BU:BU,'調査表(全体)'!$O:$O,$A9,'調査表(全体)'!$R:$R,$B8,'調査表(全体)'!$BR:$BR,'調査表(全体)'!$A$1,'調査表(全体)'!$BS:$BS,D$5)</f>
        <v>1</v>
      </c>
      <c r="E8" s="295">
        <f>SUMIFS('調査表(全体)'!BV:BV,'調査表(全体)'!$O:$O,$A9,'調査表(全体)'!$R:$R,$B8,'調査表(全体)'!$BR:$BR,'調査表(全体)'!$A$1,'調査表(全体)'!$BS:$BS,E$5)</f>
        <v>132553</v>
      </c>
      <c r="F8" s="295">
        <f>SUMIFS('調査表(全体)'!BW:BW,'調査表(全体)'!$O:$O,$A9,'調査表(全体)'!$R:$R,$B8,'調査表(全体)'!$BR:$BR,'調査表(全体)'!$A$1,'調査表(全体)'!$BS:$BS,F$5)</f>
        <v>0</v>
      </c>
      <c r="G8" s="295">
        <f>SUMIFS('調査表(全体)'!BX:BX,'調査表(全体)'!$O:$O,$A9,'調査表(全体)'!$R:$R,$B8,'調査表(全体)'!$BR:$BR,'調査表(全体)'!$A$1,'調査表(全体)'!$BS:$BS,G$5)</f>
        <v>0</v>
      </c>
      <c r="H8" s="295">
        <f>SUMIFS('調査表(全体)'!BY:BY,'調査表(全体)'!$O:$O,$A9,'調査表(全体)'!$R:$R,$B8,'調査表(全体)'!$BR:$BR,'調査表(全体)'!$A$1,'調査表(全体)'!$BS:$BS,H$5)</f>
        <v>0</v>
      </c>
      <c r="I8" s="295">
        <f>SUMIFS('調査表(全体)'!BZ:BZ,'調査表(全体)'!$O:$O,$A9,'調査表(全体)'!$R:$R,$B8,'調査表(全体)'!$BR:$BR,'調査表(全体)'!$A$1,'調査表(全体)'!$BS:$BS,I$5)</f>
        <v>0</v>
      </c>
      <c r="J8" s="295">
        <f>SUMIFS('調査表(全体)'!CB:CB,'調査表(全体)'!$O:$O,$A9,'調査表(全体)'!$R:$R,$B8,'調査表(全体)'!$BR:$BR,'調査表(全体)'!$A$1,'調査表(全体)'!$BS:$BS,J$5)</f>
        <v>0</v>
      </c>
      <c r="K8" s="295">
        <f>SUMIFS('調査表(全体)'!CC:CC,'調査表(全体)'!$O:$O,$A9,'調査表(全体)'!$R:$R,$B8,'調査表(全体)'!$BR:$BR,'調査表(全体)'!$A$1,'調査表(全体)'!$BS:$BS,K$5)</f>
        <v>0</v>
      </c>
      <c r="L8" s="295">
        <f>SUMIFS('調査表(全体)'!CD:CD,'調査表(全体)'!$O:$O,$A9,'調査表(全体)'!$R:$R,$B8,'調査表(全体)'!$BR:$BR,'調査表(全体)'!$A$1,'調査表(全体)'!$BS:$BS,L$5)</f>
        <v>0</v>
      </c>
      <c r="M8" s="295">
        <f>SUMIFS('調査表(全体)'!CE:CE,'調査表(全体)'!$O:$O,$A9,'調査表(全体)'!$R:$R,$B8,'調査表(全体)'!$BR:$BR,'調査表(全体)'!$A$1,'調査表(全体)'!$BS:$BS,M$5)</f>
        <v>0</v>
      </c>
      <c r="N8" s="296">
        <f>SUM(D8:M8)</f>
        <v>132554</v>
      </c>
    </row>
    <row r="9" spans="1:14" x14ac:dyDescent="0.15">
      <c r="A9" s="402">
        <v>1</v>
      </c>
      <c r="B9" s="298" t="s">
        <v>166</v>
      </c>
      <c r="C9" s="299">
        <f t="shared" ref="C9:N9" si="0">SUM(C6:C8)</f>
        <v>0</v>
      </c>
      <c r="D9" s="300">
        <f t="shared" si="0"/>
        <v>1</v>
      </c>
      <c r="E9" s="300">
        <f t="shared" si="0"/>
        <v>132553</v>
      </c>
      <c r="F9" s="300">
        <f t="shared" si="0"/>
        <v>0</v>
      </c>
      <c r="G9" s="300">
        <f t="shared" si="0"/>
        <v>0</v>
      </c>
      <c r="H9" s="300">
        <f t="shared" si="0"/>
        <v>0</v>
      </c>
      <c r="I9" s="300">
        <f t="shared" si="0"/>
        <v>0</v>
      </c>
      <c r="J9" s="300">
        <f t="shared" si="0"/>
        <v>0</v>
      </c>
      <c r="K9" s="300">
        <f>SUM(K6:K8)</f>
        <v>0</v>
      </c>
      <c r="L9" s="300">
        <f t="shared" si="0"/>
        <v>0</v>
      </c>
      <c r="M9" s="300">
        <f>SUM(M6:M8)</f>
        <v>0</v>
      </c>
      <c r="N9" s="300">
        <f t="shared" si="0"/>
        <v>132554</v>
      </c>
    </row>
    <row r="10" spans="1:14" x14ac:dyDescent="0.15">
      <c r="A10" s="1165">
        <f>LOOKUP(A13,会計区分コード!$B:$B,会計区分コード!$C:$C)</f>
        <v>0</v>
      </c>
      <c r="B10" s="289">
        <v>1</v>
      </c>
      <c r="C10" s="290">
        <f>COUNTIFS('調査表(全体)'!$O:$O,$A12,'調査表(全体)'!$R:$R,$B10,'調査表(全体)'!$BR:$BR,'調査表(全体)'!$A$1,'調査表(全体)'!$BS:$BS,D$5)+COUNTIFS('調査表(全体)'!$O:$O,$A12,'調査表(全体)'!$R:$R,$B10,'調査表(全体)'!$BR:$BR,'調査表(全体)'!$A$1,'調査表(全体)'!$BS:$BS,E$5)+COUNTIFS('調査表(全体)'!$O:$O,$A12,'調査表(全体)'!$R:$R,$B10,'調査表(全体)'!$BR:$BR,'調査表(全体)'!$A$1,'調査表(全体)'!$BS:$BS,F$5)+COUNTIFS('調査表(全体)'!$O:$O,$A12,'調査表(全体)'!$R:$R,$B10,'調査表(全体)'!$BR:$BR,'調査表(全体)'!$A$1,'調査表(全体)'!$BS:$BS,G$5)+COUNTIFS('調査表(全体)'!$O:$O,$A12,'調査表(全体)'!$R:$R,$B10,'調査表(全体)'!$BR:$BR,'調査表(全体)'!$A$1,'調査表(全体)'!$BS:$BS,H$5)+COUNTIFS('調査表(全体)'!$O:$O,$A12,'調査表(全体)'!$R:$R,$B10,'調査表(全体)'!$BR:$BR,'調査表(全体)'!$A$1,'調査表(全体)'!$BS:$BS,I$5)+COUNTIFS('調査表(全体)'!$O:$O,$A12,'調査表(全体)'!$R:$R,$B10,'調査表(全体)'!$BR:$BR,'調査表(全体)'!$A$1,'調査表(全体)'!$BS:$BS,J$5)+COUNTIFS('調査表(全体)'!$O:$O,$A12,'調査表(全体)'!$R:$R,$B10,'調査表(全体)'!$BR:$BR,'調査表(全体)'!$A$1,'調査表(全体)'!$BS:$BS,K$5)+COUNTIFS('調査表(全体)'!$O:$O,$A12,'調査表(全体)'!$R:$R,$B10,'調査表(全体)'!$BR:$BR,'調査表(全体)'!$A$1,'調査表(全体)'!$BS:$BS,L$5)+COUNTIFS('調査表(全体)'!$O:$O,$A12,'調査表(全体)'!$R:$R,$B10,'調査表(全体)'!$BR:$BR,'調査表(全体)'!$A$1,'調査表(全体)'!$BS:$BS,M$5)</f>
        <v>0</v>
      </c>
      <c r="D10" s="291">
        <f>SUMIFS('調査表(全体)'!BU:BU,'調査表(全体)'!$O:$O,$A13,'調査表(全体)'!$R:$R,$B10,'調査表(全体)'!$BR:$BR,'調査表(全体)'!$A$1,'調査表(全体)'!$BS:$BS,D$5)</f>
        <v>0</v>
      </c>
      <c r="E10" s="291">
        <f>SUMIFS('調査表(全体)'!BV:BV,'調査表(全体)'!$O:$O,$A13,'調査表(全体)'!$R:$R,$B10,'調査表(全体)'!$BR:$BR,'調査表(全体)'!$A$1,'調査表(全体)'!$BS:$BS,E$5)</f>
        <v>0</v>
      </c>
      <c r="F10" s="291">
        <f>SUMIFS('調査表(全体)'!BW:BW,'調査表(全体)'!$O:$O,$A13,'調査表(全体)'!$R:$R,$B10,'調査表(全体)'!$BR:$BR,'調査表(全体)'!$A$1,'調査表(全体)'!$BS:$BS,F$5)</f>
        <v>0</v>
      </c>
      <c r="G10" s="291">
        <f>SUMIFS('調査表(全体)'!BX:BX,'調査表(全体)'!$O:$O,$A13,'調査表(全体)'!$R:$R,$B10,'調査表(全体)'!$BR:$BR,'調査表(全体)'!$A$1,'調査表(全体)'!$BS:$BS,G$5)</f>
        <v>0</v>
      </c>
      <c r="H10" s="291">
        <f>SUMIFS('調査表(全体)'!BY:BY,'調査表(全体)'!$O:$O,$A13,'調査表(全体)'!$R:$R,$B10,'調査表(全体)'!$BR:$BR,'調査表(全体)'!$A$1,'調査表(全体)'!$BS:$BS,H$5)</f>
        <v>0</v>
      </c>
      <c r="I10" s="291">
        <f>SUMIFS('調査表(全体)'!BZ:BZ,'調査表(全体)'!$O:$O,$A13,'調査表(全体)'!$R:$R,$B10,'調査表(全体)'!$BR:$BR,'調査表(全体)'!$A$1,'調査表(全体)'!$BS:$BS,I$5)</f>
        <v>0</v>
      </c>
      <c r="J10" s="291">
        <f>SUMIFS('調査表(全体)'!CB:CB,'調査表(全体)'!$O:$O,$A13,'調査表(全体)'!$R:$R,$B10,'調査表(全体)'!$BR:$BR,'調査表(全体)'!$A$1,'調査表(全体)'!$BS:$BS,J$5)</f>
        <v>0</v>
      </c>
      <c r="K10" s="291">
        <f>SUMIFS('調査表(全体)'!CC:CC,'調査表(全体)'!$O:$O,$A13,'調査表(全体)'!$R:$R,$B10,'調査表(全体)'!$BR:$BR,'調査表(全体)'!$A$1,'調査表(全体)'!$BS:$BS,K$5)</f>
        <v>0</v>
      </c>
      <c r="L10" s="291">
        <f>SUMIFS('調査表(全体)'!CD:CD,'調査表(全体)'!$O:$O,$A13,'調査表(全体)'!$R:$R,$B10,'調査表(全体)'!$BR:$BR,'調査表(全体)'!$A$1,'調査表(全体)'!$BS:$BS,L$5)</f>
        <v>0</v>
      </c>
      <c r="M10" s="291">
        <f>SUMIFS('調査表(全体)'!CE:CE,'調査表(全体)'!$O:$O,$A13,'調査表(全体)'!$R:$R,$B10,'調査表(全体)'!$BR:$BR,'調査表(全体)'!$A$1,'調査表(全体)'!$BS:$BS,M$5)</f>
        <v>0</v>
      </c>
      <c r="N10" s="292">
        <f>SUM(D10:M10)</f>
        <v>0</v>
      </c>
    </row>
    <row r="11" spans="1:14" x14ac:dyDescent="0.15">
      <c r="A11" s="1166"/>
      <c r="B11" s="293">
        <v>2</v>
      </c>
      <c r="C11" s="294">
        <f>COUNTIFS('調査表(全体)'!$O:$O,$A13,'調査表(全体)'!$R:$R,$B11,'調査表(全体)'!$BR:$BR,'調査表(全体)'!$A$1,'調査表(全体)'!$BS:$BS,D$5)+COUNTIFS('調査表(全体)'!$O:$O,$A13,'調査表(全体)'!$R:$R,$B11,'調査表(全体)'!$BR:$BR,'調査表(全体)'!$A$1,'調査表(全体)'!$BS:$BS,E$5)+COUNTIFS('調査表(全体)'!$O:$O,$A13,'調査表(全体)'!$R:$R,$B11,'調査表(全体)'!$BR:$BR,'調査表(全体)'!$A$1,'調査表(全体)'!$BS:$BS,F$5)+COUNTIFS('調査表(全体)'!$O:$O,$A13,'調査表(全体)'!$R:$R,$B11,'調査表(全体)'!$BR:$BR,'調査表(全体)'!$A$1,'調査表(全体)'!$BS:$BS,G$5)+COUNTIFS('調査表(全体)'!$O:$O,$A13,'調査表(全体)'!$R:$R,$B11,'調査表(全体)'!$BR:$BR,'調査表(全体)'!$A$1,'調査表(全体)'!$BS:$BS,H$5)+COUNTIFS('調査表(全体)'!$O:$O,$A13,'調査表(全体)'!$R:$R,$B11,'調査表(全体)'!$BR:$BR,'調査表(全体)'!$A$1,'調査表(全体)'!$BS:$BS,I$5)+COUNTIFS('調査表(全体)'!$O:$O,$A13,'調査表(全体)'!$R:$R,$B11,'調査表(全体)'!$BR:$BR,'調査表(全体)'!$A$1,'調査表(全体)'!$BS:$BS,J$5)+COUNTIFS('調査表(全体)'!$O:$O,$A13,'調査表(全体)'!$R:$R,$B11,'調査表(全体)'!$BR:$BR,'調査表(全体)'!$A$1,'調査表(全体)'!$BS:$BS,K$5)+COUNTIFS('調査表(全体)'!$O:$O,$A13,'調査表(全体)'!$R:$R,$B11,'調査表(全体)'!$BR:$BR,'調査表(全体)'!$A$1,'調査表(全体)'!$BS:$BS,L$5)+COUNTIFS('調査表(全体)'!$O:$O,$A13,'調査表(全体)'!$R:$R,$B11,'調査表(全体)'!$BR:$BR,'調査表(全体)'!$A$1,'調査表(全体)'!$BS:$BS,M$5)</f>
        <v>0</v>
      </c>
      <c r="D11" s="295">
        <f>SUMIFS('調査表(全体)'!BU:BU,'調査表(全体)'!$O:$O,$A13,'調査表(全体)'!$R:$R,$B11,'調査表(全体)'!$BR:$BR,'調査表(全体)'!$A$1,'調査表(全体)'!$BS:$BS,D$5)</f>
        <v>0</v>
      </c>
      <c r="E11" s="295">
        <f>SUMIFS('調査表(全体)'!BV:BV,'調査表(全体)'!$O:$O,$A13,'調査表(全体)'!$R:$R,$B11,'調査表(全体)'!$BR:$BR,'調査表(全体)'!$A$1,'調査表(全体)'!$BS:$BS,E$5)</f>
        <v>0</v>
      </c>
      <c r="F11" s="295">
        <f>SUMIFS('調査表(全体)'!BW:BW,'調査表(全体)'!$O:$O,$A13,'調査表(全体)'!$R:$R,$B11,'調査表(全体)'!$BR:$BR,'調査表(全体)'!$A$1,'調査表(全体)'!$BS:$BS,F$5)</f>
        <v>0</v>
      </c>
      <c r="G11" s="295">
        <f>SUMIFS('調査表(全体)'!BX:BX,'調査表(全体)'!$O:$O,$A13,'調査表(全体)'!$R:$R,$B11,'調査表(全体)'!$BR:$BR,'調査表(全体)'!$A$1,'調査表(全体)'!$BS:$BS,G$5)</f>
        <v>0</v>
      </c>
      <c r="H11" s="295">
        <f>SUMIFS('調査表(全体)'!BY:BY,'調査表(全体)'!$O:$O,$A13,'調査表(全体)'!$R:$R,$B11,'調査表(全体)'!$BR:$BR,'調査表(全体)'!$A$1,'調査表(全体)'!$BS:$BS,H$5)</f>
        <v>0</v>
      </c>
      <c r="I11" s="295">
        <f>SUMIFS('調査表(全体)'!BZ:BZ,'調査表(全体)'!$O:$O,$A13,'調査表(全体)'!$R:$R,$B11,'調査表(全体)'!$BR:$BR,'調査表(全体)'!$A$1,'調査表(全体)'!$BS:$BS,I$5)</f>
        <v>0</v>
      </c>
      <c r="J11" s="295">
        <f>SUMIFS('調査表(全体)'!CB:CB,'調査表(全体)'!$O:$O,$A13,'調査表(全体)'!$R:$R,$B11,'調査表(全体)'!$BR:$BR,'調査表(全体)'!$A$1,'調査表(全体)'!$BS:$BS,J$5)</f>
        <v>0</v>
      </c>
      <c r="K11" s="295">
        <f>SUMIFS('調査表(全体)'!CC:CC,'調査表(全体)'!$O:$O,$A13,'調査表(全体)'!$R:$R,$B11,'調査表(全体)'!$BR:$BR,'調査表(全体)'!$A$1,'調査表(全体)'!$BS:$BS,K$5)</f>
        <v>0</v>
      </c>
      <c r="L11" s="295">
        <f>SUMIFS('調査表(全体)'!CD:CD,'調査表(全体)'!$O:$O,$A13,'調査表(全体)'!$R:$R,$B11,'調査表(全体)'!$BR:$BR,'調査表(全体)'!$A$1,'調査表(全体)'!$BS:$BS,L$5)</f>
        <v>0</v>
      </c>
      <c r="M11" s="295">
        <f>SUMIFS('調査表(全体)'!CE:CE,'調査表(全体)'!$O:$O,$A13,'調査表(全体)'!$R:$R,$B11,'調査表(全体)'!$BR:$BR,'調査表(全体)'!$A$1,'調査表(全体)'!$BS:$BS,M$5)</f>
        <v>0</v>
      </c>
      <c r="N11" s="296">
        <f>SUM(D11:M11)</f>
        <v>0</v>
      </c>
    </row>
    <row r="12" spans="1:14" x14ac:dyDescent="0.15">
      <c r="A12" s="1167"/>
      <c r="B12" s="297">
        <v>3</v>
      </c>
      <c r="C12" s="294">
        <f>COUNTIFS('調査表(全体)'!$O:$O,$A14,'調査表(全体)'!$R:$R,$B12,'調査表(全体)'!$BR:$BR,'調査表(全体)'!$A$1,'調査表(全体)'!$BS:$BS,D$5)+COUNTIFS('調査表(全体)'!$O:$O,$A14,'調査表(全体)'!$R:$R,$B12,'調査表(全体)'!$BR:$BR,'調査表(全体)'!$A$1,'調査表(全体)'!$BS:$BS,E$5)+COUNTIFS('調査表(全体)'!$O:$O,$A14,'調査表(全体)'!$R:$R,$B12,'調査表(全体)'!$BR:$BR,'調査表(全体)'!$A$1,'調査表(全体)'!$BS:$BS,F$5)+COUNTIFS('調査表(全体)'!$O:$O,$A14,'調査表(全体)'!$R:$R,$B12,'調査表(全体)'!$BR:$BR,'調査表(全体)'!$A$1,'調査表(全体)'!$BS:$BS,G$5)+COUNTIFS('調査表(全体)'!$O:$O,$A14,'調査表(全体)'!$R:$R,$B12,'調査表(全体)'!$BR:$BR,'調査表(全体)'!$A$1,'調査表(全体)'!$BS:$BS,H$5)+COUNTIFS('調査表(全体)'!$O:$O,$A14,'調査表(全体)'!$R:$R,$B12,'調査表(全体)'!$BR:$BR,'調査表(全体)'!$A$1,'調査表(全体)'!$BS:$BS,I$5)+COUNTIFS('調査表(全体)'!$O:$O,$A14,'調査表(全体)'!$R:$R,$B12,'調査表(全体)'!$BR:$BR,'調査表(全体)'!$A$1,'調査表(全体)'!$BS:$BS,J$5)+COUNTIFS('調査表(全体)'!$O:$O,$A14,'調査表(全体)'!$R:$R,$B12,'調査表(全体)'!$BR:$BR,'調査表(全体)'!$A$1,'調査表(全体)'!$BS:$BS,K$5)+COUNTIFS('調査表(全体)'!$O:$O,$A14,'調査表(全体)'!$R:$R,$B12,'調査表(全体)'!$BR:$BR,'調査表(全体)'!$A$1,'調査表(全体)'!$BS:$BS,L$5)+COUNTIFS('調査表(全体)'!$O:$O,$A14,'調査表(全体)'!$R:$R,$B12,'調査表(全体)'!$BR:$BR,'調査表(全体)'!$A$1,'調査表(全体)'!$BS:$BS,M$5)</f>
        <v>0</v>
      </c>
      <c r="D12" s="295">
        <f>SUMIFS('調査表(全体)'!BU:BU,'調査表(全体)'!$O:$O,$A13,'調査表(全体)'!$R:$R,$B12,'調査表(全体)'!$BR:$BR,'調査表(全体)'!$A$1,'調査表(全体)'!$BS:$BS,D$5)</f>
        <v>0</v>
      </c>
      <c r="E12" s="295">
        <f>SUMIFS('調査表(全体)'!BV:BV,'調査表(全体)'!$O:$O,$A13,'調査表(全体)'!$R:$R,$B12,'調査表(全体)'!$BR:$BR,'調査表(全体)'!$A$1,'調査表(全体)'!$BS:$BS,E$5)</f>
        <v>0</v>
      </c>
      <c r="F12" s="295">
        <f>SUMIFS('調査表(全体)'!BW:BW,'調査表(全体)'!$O:$O,$A13,'調査表(全体)'!$R:$R,$B12,'調査表(全体)'!$BR:$BR,'調査表(全体)'!$A$1,'調査表(全体)'!$BS:$BS,F$5)</f>
        <v>0</v>
      </c>
      <c r="G12" s="295">
        <f>SUMIFS('調査表(全体)'!BX:BX,'調査表(全体)'!$O:$O,$A13,'調査表(全体)'!$R:$R,$B12,'調査表(全体)'!$BR:$BR,'調査表(全体)'!$A$1,'調査表(全体)'!$BS:$BS,G$5)</f>
        <v>0</v>
      </c>
      <c r="H12" s="295">
        <f>SUMIFS('調査表(全体)'!BY:BY,'調査表(全体)'!$O:$O,$A13,'調査表(全体)'!$R:$R,$B12,'調査表(全体)'!$BR:$BR,'調査表(全体)'!$A$1,'調査表(全体)'!$BS:$BS,H$5)</f>
        <v>0</v>
      </c>
      <c r="I12" s="295">
        <f>SUMIFS('調査表(全体)'!BZ:BZ,'調査表(全体)'!$O:$O,$A13,'調査表(全体)'!$R:$R,$B12,'調査表(全体)'!$BR:$BR,'調査表(全体)'!$A$1,'調査表(全体)'!$BS:$BS,I$5)</f>
        <v>0</v>
      </c>
      <c r="J12" s="295">
        <f>SUMIFS('調査表(全体)'!CB:CB,'調査表(全体)'!$O:$O,$A13,'調査表(全体)'!$R:$R,$B12,'調査表(全体)'!$BR:$BR,'調査表(全体)'!$A$1,'調査表(全体)'!$BS:$BS,J$5)</f>
        <v>0</v>
      </c>
      <c r="K12" s="295">
        <f>SUMIFS('調査表(全体)'!CC:CC,'調査表(全体)'!$O:$O,$A13,'調査表(全体)'!$R:$R,$B12,'調査表(全体)'!$BR:$BR,'調査表(全体)'!$A$1,'調査表(全体)'!$BS:$BS,K$5)</f>
        <v>0</v>
      </c>
      <c r="L12" s="295">
        <f>SUMIFS('調査表(全体)'!CD:CD,'調査表(全体)'!$O:$O,$A13,'調査表(全体)'!$R:$R,$B12,'調査表(全体)'!$BR:$BR,'調査表(全体)'!$A$1,'調査表(全体)'!$BS:$BS,L$5)</f>
        <v>0</v>
      </c>
      <c r="M12" s="295">
        <f>SUMIFS('調査表(全体)'!CE:CE,'調査表(全体)'!$O:$O,$A13,'調査表(全体)'!$R:$R,$B12,'調査表(全体)'!$BR:$BR,'調査表(全体)'!$A$1,'調査表(全体)'!$BS:$BS,M$5)</f>
        <v>0</v>
      </c>
      <c r="N12" s="296">
        <f>SUM(D12:M12)</f>
        <v>0</v>
      </c>
    </row>
    <row r="13" spans="1:14" x14ac:dyDescent="0.15">
      <c r="A13" s="403">
        <v>2</v>
      </c>
      <c r="B13" s="298" t="s">
        <v>166</v>
      </c>
      <c r="C13" s="299">
        <f t="shared" ref="C13:N13" si="1">SUM(C10:C12)</f>
        <v>0</v>
      </c>
      <c r="D13" s="300">
        <f t="shared" si="1"/>
        <v>0</v>
      </c>
      <c r="E13" s="300">
        <f t="shared" si="1"/>
        <v>0</v>
      </c>
      <c r="F13" s="300">
        <f t="shared" si="1"/>
        <v>0</v>
      </c>
      <c r="G13" s="300">
        <f t="shared" si="1"/>
        <v>0</v>
      </c>
      <c r="H13" s="300">
        <f t="shared" si="1"/>
        <v>0</v>
      </c>
      <c r="I13" s="300">
        <f t="shared" si="1"/>
        <v>0</v>
      </c>
      <c r="J13" s="300">
        <f>SUM(J10:J12)</f>
        <v>0</v>
      </c>
      <c r="K13" s="300">
        <f t="shared" si="1"/>
        <v>0</v>
      </c>
      <c r="L13" s="300">
        <f t="shared" si="1"/>
        <v>0</v>
      </c>
      <c r="M13" s="300">
        <f t="shared" si="1"/>
        <v>0</v>
      </c>
      <c r="N13" s="300">
        <f t="shared" si="1"/>
        <v>0</v>
      </c>
    </row>
    <row r="14" spans="1:14" x14ac:dyDescent="0.15">
      <c r="A14" s="1165">
        <f>LOOKUP(A17,会計区分コード!$B:$B,会計区分コード!$C:$C)</f>
        <v>0</v>
      </c>
      <c r="B14" s="289">
        <v>1</v>
      </c>
      <c r="C14" s="290">
        <f>COUNTIFS('調査表(全体)'!$O:$O,$A16,'調査表(全体)'!$R:$R,$B14,'調査表(全体)'!$BR:$BR,'調査表(全体)'!$A$1,'調査表(全体)'!$BS:$BS,D$5)+COUNTIFS('調査表(全体)'!$O:$O,$A16,'調査表(全体)'!$R:$R,$B14,'調査表(全体)'!$BR:$BR,'調査表(全体)'!$A$1,'調査表(全体)'!$BS:$BS,E$5)+COUNTIFS('調査表(全体)'!$O:$O,$A16,'調査表(全体)'!$R:$R,$B14,'調査表(全体)'!$BR:$BR,'調査表(全体)'!$A$1,'調査表(全体)'!$BS:$BS,F$5)+COUNTIFS('調査表(全体)'!$O:$O,$A16,'調査表(全体)'!$R:$R,$B14,'調査表(全体)'!$BR:$BR,'調査表(全体)'!$A$1,'調査表(全体)'!$BS:$BS,G$5)+COUNTIFS('調査表(全体)'!$O:$O,$A16,'調査表(全体)'!$R:$R,$B14,'調査表(全体)'!$BR:$BR,'調査表(全体)'!$A$1,'調査表(全体)'!$BS:$BS,H$5)+COUNTIFS('調査表(全体)'!$O:$O,$A16,'調査表(全体)'!$R:$R,$B14,'調査表(全体)'!$BR:$BR,'調査表(全体)'!$A$1,'調査表(全体)'!$BS:$BS,I$5)+COUNTIFS('調査表(全体)'!$O:$O,$A16,'調査表(全体)'!$R:$R,$B14,'調査表(全体)'!$BR:$BR,'調査表(全体)'!$A$1,'調査表(全体)'!$BS:$BS,J$5)+COUNTIFS('調査表(全体)'!$O:$O,$A16,'調査表(全体)'!$R:$R,$B14,'調査表(全体)'!$BR:$BR,'調査表(全体)'!$A$1,'調査表(全体)'!$BS:$BS,K$5)+COUNTIFS('調査表(全体)'!$O:$O,$A16,'調査表(全体)'!$R:$R,$B14,'調査表(全体)'!$BR:$BR,'調査表(全体)'!$A$1,'調査表(全体)'!$BS:$BS,L$5)+COUNTIFS('調査表(全体)'!$O:$O,$A16,'調査表(全体)'!$R:$R,$B14,'調査表(全体)'!$BR:$BR,'調査表(全体)'!$A$1,'調査表(全体)'!$BS:$BS,M$5)</f>
        <v>0</v>
      </c>
      <c r="D14" s="291">
        <f>SUMIFS('調査表(全体)'!BU:BU,'調査表(全体)'!$O:$O,$A17,'調査表(全体)'!$R:$R,$B14,'調査表(全体)'!$BR:$BR,'調査表(全体)'!$A$1,'調査表(全体)'!$BS:$BS,D$5)</f>
        <v>0</v>
      </c>
      <c r="E14" s="291">
        <f>SUMIFS('調査表(全体)'!BV:BV,'調査表(全体)'!$O:$O,$A17,'調査表(全体)'!$R:$R,$B14,'調査表(全体)'!$BR:$BR,'調査表(全体)'!$A$1,'調査表(全体)'!$BS:$BS,E$5)</f>
        <v>0</v>
      </c>
      <c r="F14" s="291">
        <f>SUMIFS('調査表(全体)'!BW:BW,'調査表(全体)'!$O:$O,$A17,'調査表(全体)'!$R:$R,$B14,'調査表(全体)'!$BR:$BR,'調査表(全体)'!$A$1,'調査表(全体)'!$BS:$BS,F$5)</f>
        <v>0</v>
      </c>
      <c r="G14" s="291">
        <f>SUMIFS('調査表(全体)'!BX:BX,'調査表(全体)'!$O:$O,$A17,'調査表(全体)'!$R:$R,$B14,'調査表(全体)'!$BR:$BR,'調査表(全体)'!$A$1,'調査表(全体)'!$BS:$BS,G$5)</f>
        <v>0</v>
      </c>
      <c r="H14" s="291">
        <f>SUMIFS('調査表(全体)'!BY:BY,'調査表(全体)'!$O:$O,$A17,'調査表(全体)'!$R:$R,$B14,'調査表(全体)'!$BR:$BR,'調査表(全体)'!$A$1,'調査表(全体)'!$BS:$BS,H$5)</f>
        <v>0</v>
      </c>
      <c r="I14" s="291">
        <f>SUMIFS('調査表(全体)'!BZ:BZ,'調査表(全体)'!$O:$O,$A17,'調査表(全体)'!$R:$R,$B14,'調査表(全体)'!$BR:$BR,'調査表(全体)'!$A$1,'調査表(全体)'!$BS:$BS,I$5)</f>
        <v>0</v>
      </c>
      <c r="J14" s="291">
        <f>SUMIFS('調査表(全体)'!CB:CB,'調査表(全体)'!$O:$O,$A17,'調査表(全体)'!$R:$R,$B14,'調査表(全体)'!$BR:$BR,'調査表(全体)'!$A$1,'調査表(全体)'!$BS:$BS,J$5)</f>
        <v>0</v>
      </c>
      <c r="K14" s="291">
        <f>SUMIFS('調査表(全体)'!CC:CC,'調査表(全体)'!$O:$O,$A17,'調査表(全体)'!$R:$R,$B14,'調査表(全体)'!$BR:$BR,'調査表(全体)'!$A$1,'調査表(全体)'!$BS:$BS,K$5)</f>
        <v>0</v>
      </c>
      <c r="L14" s="291">
        <f>SUMIFS('調査表(全体)'!CD:CD,'調査表(全体)'!$O:$O,$A17,'調査表(全体)'!$R:$R,$B14,'調査表(全体)'!$BR:$BR,'調査表(全体)'!$A$1,'調査表(全体)'!$BS:$BS,L$5)</f>
        <v>0</v>
      </c>
      <c r="M14" s="291">
        <f>SUMIFS('調査表(全体)'!CE:CE,'調査表(全体)'!$O:$O,$A17,'調査表(全体)'!$R:$R,$B14,'調査表(全体)'!$BR:$BR,'調査表(全体)'!$A$1,'調査表(全体)'!$BS:$BS,M$5)</f>
        <v>0</v>
      </c>
      <c r="N14" s="292">
        <f>SUM(D14:M14)</f>
        <v>0</v>
      </c>
    </row>
    <row r="15" spans="1:14" x14ac:dyDescent="0.15">
      <c r="A15" s="1166"/>
      <c r="B15" s="293">
        <v>2</v>
      </c>
      <c r="C15" s="294">
        <f>COUNTIFS('調査表(全体)'!$O:$O,$A17,'調査表(全体)'!$R:$R,$B15,'調査表(全体)'!$BR:$BR,'調査表(全体)'!$A$1,'調査表(全体)'!$BS:$BS,D$5)+COUNTIFS('調査表(全体)'!$O:$O,$A17,'調査表(全体)'!$R:$R,$B15,'調査表(全体)'!$BR:$BR,'調査表(全体)'!$A$1,'調査表(全体)'!$BS:$BS,E$5)+COUNTIFS('調査表(全体)'!$O:$O,$A17,'調査表(全体)'!$R:$R,$B15,'調査表(全体)'!$BR:$BR,'調査表(全体)'!$A$1,'調査表(全体)'!$BS:$BS,F$5)+COUNTIFS('調査表(全体)'!$O:$O,$A17,'調査表(全体)'!$R:$R,$B15,'調査表(全体)'!$BR:$BR,'調査表(全体)'!$A$1,'調査表(全体)'!$BS:$BS,G$5)+COUNTIFS('調査表(全体)'!$O:$O,$A17,'調査表(全体)'!$R:$R,$B15,'調査表(全体)'!$BR:$BR,'調査表(全体)'!$A$1,'調査表(全体)'!$BS:$BS,H$5)+COUNTIFS('調査表(全体)'!$O:$O,$A17,'調査表(全体)'!$R:$R,$B15,'調査表(全体)'!$BR:$BR,'調査表(全体)'!$A$1,'調査表(全体)'!$BS:$BS,I$5)+COUNTIFS('調査表(全体)'!$O:$O,$A17,'調査表(全体)'!$R:$R,$B15,'調査表(全体)'!$BR:$BR,'調査表(全体)'!$A$1,'調査表(全体)'!$BS:$BS,J$5)+COUNTIFS('調査表(全体)'!$O:$O,$A17,'調査表(全体)'!$R:$R,$B15,'調査表(全体)'!$BR:$BR,'調査表(全体)'!$A$1,'調査表(全体)'!$BS:$BS,K$5)+COUNTIFS('調査表(全体)'!$O:$O,$A17,'調査表(全体)'!$R:$R,$B15,'調査表(全体)'!$BR:$BR,'調査表(全体)'!$A$1,'調査表(全体)'!$BS:$BS,L$5)+COUNTIFS('調査表(全体)'!$O:$O,$A17,'調査表(全体)'!$R:$R,$B15,'調査表(全体)'!$BR:$BR,'調査表(全体)'!$A$1,'調査表(全体)'!$BS:$BS,M$5)</f>
        <v>0</v>
      </c>
      <c r="D15" s="295">
        <f>SUMIFS('調査表(全体)'!BU:BU,'調査表(全体)'!$O:$O,$A17,'調査表(全体)'!$R:$R,$B15,'調査表(全体)'!$BR:$BR,'調査表(全体)'!$A$1,'調査表(全体)'!$BS:$BS,D$5)</f>
        <v>0</v>
      </c>
      <c r="E15" s="295">
        <f>SUMIFS('調査表(全体)'!BV:BV,'調査表(全体)'!$O:$O,$A17,'調査表(全体)'!$R:$R,$B15,'調査表(全体)'!$BR:$BR,'調査表(全体)'!$A$1,'調査表(全体)'!$BS:$BS,E$5)</f>
        <v>0</v>
      </c>
      <c r="F15" s="295">
        <f>SUMIFS('調査表(全体)'!BW:BW,'調査表(全体)'!$O:$O,$A17,'調査表(全体)'!$R:$R,$B15,'調査表(全体)'!$BR:$BR,'調査表(全体)'!$A$1,'調査表(全体)'!$BS:$BS,F$5)</f>
        <v>0</v>
      </c>
      <c r="G15" s="295">
        <f>SUMIFS('調査表(全体)'!BX:BX,'調査表(全体)'!$O:$O,$A17,'調査表(全体)'!$R:$R,$B15,'調査表(全体)'!$BR:$BR,'調査表(全体)'!$A$1,'調査表(全体)'!$BS:$BS,G$5)</f>
        <v>0</v>
      </c>
      <c r="H15" s="295">
        <f>SUMIFS('調査表(全体)'!BY:BY,'調査表(全体)'!$O:$O,$A17,'調査表(全体)'!$R:$R,$B15,'調査表(全体)'!$BR:$BR,'調査表(全体)'!$A$1,'調査表(全体)'!$BS:$BS,H$5)</f>
        <v>0</v>
      </c>
      <c r="I15" s="295">
        <f>SUMIFS('調査表(全体)'!BZ:BZ,'調査表(全体)'!$O:$O,$A17,'調査表(全体)'!$R:$R,$B15,'調査表(全体)'!$BR:$BR,'調査表(全体)'!$A$1,'調査表(全体)'!$BS:$BS,I$5)</f>
        <v>0</v>
      </c>
      <c r="J15" s="295">
        <f>SUMIFS('調査表(全体)'!CB:CB,'調査表(全体)'!$O:$O,$A17,'調査表(全体)'!$R:$R,$B15,'調査表(全体)'!$BR:$BR,'調査表(全体)'!$A$1,'調査表(全体)'!$BS:$BS,J$5)</f>
        <v>0</v>
      </c>
      <c r="K15" s="295">
        <f>SUMIFS('調査表(全体)'!CC:CC,'調査表(全体)'!$O:$O,$A17,'調査表(全体)'!$R:$R,$B15,'調査表(全体)'!$BR:$BR,'調査表(全体)'!$A$1,'調査表(全体)'!$BS:$BS,K$5)</f>
        <v>0</v>
      </c>
      <c r="L15" s="295">
        <f>SUMIFS('調査表(全体)'!CD:CD,'調査表(全体)'!$O:$O,$A17,'調査表(全体)'!$R:$R,$B15,'調査表(全体)'!$BR:$BR,'調査表(全体)'!$A$1,'調査表(全体)'!$BS:$BS,L$5)</f>
        <v>0</v>
      </c>
      <c r="M15" s="295">
        <f>SUMIFS('調査表(全体)'!CE:CE,'調査表(全体)'!$O:$O,$A17,'調査表(全体)'!$R:$R,$B15,'調査表(全体)'!$BR:$BR,'調査表(全体)'!$A$1,'調査表(全体)'!$BS:$BS,M$5)</f>
        <v>0</v>
      </c>
      <c r="N15" s="296">
        <f>SUM(D15:M15)</f>
        <v>0</v>
      </c>
    </row>
    <row r="16" spans="1:14" x14ac:dyDescent="0.15">
      <c r="A16" s="1167"/>
      <c r="B16" s="297">
        <v>3</v>
      </c>
      <c r="C16" s="294">
        <f>COUNTIFS('調査表(全体)'!$O:$O,$A18,'調査表(全体)'!$R:$R,$B16,'調査表(全体)'!$BR:$BR,'調査表(全体)'!$A$1,'調査表(全体)'!$BS:$BS,D$5)+COUNTIFS('調査表(全体)'!$O:$O,$A18,'調査表(全体)'!$R:$R,$B16,'調査表(全体)'!$BR:$BR,'調査表(全体)'!$A$1,'調査表(全体)'!$BS:$BS,E$5)+COUNTIFS('調査表(全体)'!$O:$O,$A18,'調査表(全体)'!$R:$R,$B16,'調査表(全体)'!$BR:$BR,'調査表(全体)'!$A$1,'調査表(全体)'!$BS:$BS,F$5)+COUNTIFS('調査表(全体)'!$O:$O,$A18,'調査表(全体)'!$R:$R,$B16,'調査表(全体)'!$BR:$BR,'調査表(全体)'!$A$1,'調査表(全体)'!$BS:$BS,G$5)+COUNTIFS('調査表(全体)'!$O:$O,$A18,'調査表(全体)'!$R:$R,$B16,'調査表(全体)'!$BR:$BR,'調査表(全体)'!$A$1,'調査表(全体)'!$BS:$BS,H$5)+COUNTIFS('調査表(全体)'!$O:$O,$A18,'調査表(全体)'!$R:$R,$B16,'調査表(全体)'!$BR:$BR,'調査表(全体)'!$A$1,'調査表(全体)'!$BS:$BS,I$5)+COUNTIFS('調査表(全体)'!$O:$O,$A18,'調査表(全体)'!$R:$R,$B16,'調査表(全体)'!$BR:$BR,'調査表(全体)'!$A$1,'調査表(全体)'!$BS:$BS,J$5)+COUNTIFS('調査表(全体)'!$O:$O,$A18,'調査表(全体)'!$R:$R,$B16,'調査表(全体)'!$BR:$BR,'調査表(全体)'!$A$1,'調査表(全体)'!$BS:$BS,K$5)+COUNTIFS('調査表(全体)'!$O:$O,$A18,'調査表(全体)'!$R:$R,$B16,'調査表(全体)'!$BR:$BR,'調査表(全体)'!$A$1,'調査表(全体)'!$BS:$BS,L$5)+COUNTIFS('調査表(全体)'!$O:$O,$A18,'調査表(全体)'!$R:$R,$B16,'調査表(全体)'!$BR:$BR,'調査表(全体)'!$A$1,'調査表(全体)'!$BS:$BS,M$5)</f>
        <v>0</v>
      </c>
      <c r="D16" s="295">
        <f>SUMIFS('調査表(全体)'!BU:BU,'調査表(全体)'!$O:$O,$A17,'調査表(全体)'!$R:$R,$B16,'調査表(全体)'!$BR:$BR,'調査表(全体)'!$A$1,'調査表(全体)'!$BS:$BS,D$5)</f>
        <v>0</v>
      </c>
      <c r="E16" s="295">
        <f>SUMIFS('調査表(全体)'!BV:BV,'調査表(全体)'!$O:$O,$A17,'調査表(全体)'!$R:$R,$B16,'調査表(全体)'!$BR:$BR,'調査表(全体)'!$A$1,'調査表(全体)'!$BS:$BS,E$5)</f>
        <v>0</v>
      </c>
      <c r="F16" s="295">
        <f>SUMIFS('調査表(全体)'!BW:BW,'調査表(全体)'!$O:$O,$A17,'調査表(全体)'!$R:$R,$B16,'調査表(全体)'!$BR:$BR,'調査表(全体)'!$A$1,'調査表(全体)'!$BS:$BS,F$5)</f>
        <v>0</v>
      </c>
      <c r="G16" s="295">
        <f>SUMIFS('調査表(全体)'!BX:BX,'調査表(全体)'!$O:$O,$A17,'調査表(全体)'!$R:$R,$B16,'調査表(全体)'!$BR:$BR,'調査表(全体)'!$A$1,'調査表(全体)'!$BS:$BS,G$5)</f>
        <v>0</v>
      </c>
      <c r="H16" s="295">
        <f>SUMIFS('調査表(全体)'!BY:BY,'調査表(全体)'!$O:$O,$A17,'調査表(全体)'!$R:$R,$B16,'調査表(全体)'!$BR:$BR,'調査表(全体)'!$A$1,'調査表(全体)'!$BS:$BS,H$5)</f>
        <v>0</v>
      </c>
      <c r="I16" s="295">
        <f>SUMIFS('調査表(全体)'!BZ:BZ,'調査表(全体)'!$O:$O,$A17,'調査表(全体)'!$R:$R,$B16,'調査表(全体)'!$BR:$BR,'調査表(全体)'!$A$1,'調査表(全体)'!$BS:$BS,I$5)</f>
        <v>0</v>
      </c>
      <c r="J16" s="295">
        <f>SUMIFS('調査表(全体)'!CB:CB,'調査表(全体)'!$O:$O,$A17,'調査表(全体)'!$R:$R,$B16,'調査表(全体)'!$BR:$BR,'調査表(全体)'!$A$1,'調査表(全体)'!$BS:$BS,J$5)</f>
        <v>0</v>
      </c>
      <c r="K16" s="295">
        <f>SUMIFS('調査表(全体)'!CC:CC,'調査表(全体)'!$O:$O,$A17,'調査表(全体)'!$R:$R,$B16,'調査表(全体)'!$BR:$BR,'調査表(全体)'!$A$1,'調査表(全体)'!$BS:$BS,K$5)</f>
        <v>0</v>
      </c>
      <c r="L16" s="295">
        <f>SUMIFS('調査表(全体)'!CD:CD,'調査表(全体)'!$O:$O,$A17,'調査表(全体)'!$R:$R,$B16,'調査表(全体)'!$BR:$BR,'調査表(全体)'!$A$1,'調査表(全体)'!$BS:$BS,L$5)</f>
        <v>0</v>
      </c>
      <c r="M16" s="295">
        <f>SUMIFS('調査表(全体)'!CE:CE,'調査表(全体)'!$O:$O,$A17,'調査表(全体)'!$R:$R,$B16,'調査表(全体)'!$BR:$BR,'調査表(全体)'!$A$1,'調査表(全体)'!$BS:$BS,M$5)</f>
        <v>0</v>
      </c>
      <c r="N16" s="296">
        <f>SUM(D16:M16)</f>
        <v>0</v>
      </c>
    </row>
    <row r="17" spans="1:14" x14ac:dyDescent="0.15">
      <c r="A17" s="402">
        <v>3</v>
      </c>
      <c r="B17" s="298" t="s">
        <v>166</v>
      </c>
      <c r="C17" s="299">
        <f t="shared" ref="C17:N17" si="2">SUM(C14:C16)</f>
        <v>0</v>
      </c>
      <c r="D17" s="300">
        <f t="shared" si="2"/>
        <v>0</v>
      </c>
      <c r="E17" s="300">
        <f t="shared" si="2"/>
        <v>0</v>
      </c>
      <c r="F17" s="300">
        <f t="shared" si="2"/>
        <v>0</v>
      </c>
      <c r="G17" s="300">
        <f t="shared" si="2"/>
        <v>0</v>
      </c>
      <c r="H17" s="300">
        <f t="shared" si="2"/>
        <v>0</v>
      </c>
      <c r="I17" s="300">
        <f t="shared" si="2"/>
        <v>0</v>
      </c>
      <c r="J17" s="300">
        <f>SUM(J14:J16)</f>
        <v>0</v>
      </c>
      <c r="K17" s="300">
        <f>SUM(K14:K16)</f>
        <v>0</v>
      </c>
      <c r="L17" s="300">
        <f t="shared" si="2"/>
        <v>0</v>
      </c>
      <c r="M17" s="300">
        <f>SUM(M14:M16)</f>
        <v>0</v>
      </c>
      <c r="N17" s="300">
        <f t="shared" si="2"/>
        <v>0</v>
      </c>
    </row>
    <row r="18" spans="1:14" x14ac:dyDescent="0.15">
      <c r="A18" s="1165">
        <f>LOOKUP(A21,会計区分コード!$B:$B,会計区分コード!$C:$C)</f>
        <v>0</v>
      </c>
      <c r="B18" s="289">
        <v>1</v>
      </c>
      <c r="C18" s="290">
        <f>COUNTIFS('調査表(全体)'!$O:$O,$A20,'調査表(全体)'!$R:$R,$B18,'調査表(全体)'!$BR:$BR,'調査表(全体)'!$A$1,'調査表(全体)'!$BS:$BS,D$5)+COUNTIFS('調査表(全体)'!$O:$O,$A20,'調査表(全体)'!$R:$R,$B18,'調査表(全体)'!$BR:$BR,'調査表(全体)'!$A$1,'調査表(全体)'!$BS:$BS,E$5)+COUNTIFS('調査表(全体)'!$O:$O,$A20,'調査表(全体)'!$R:$R,$B18,'調査表(全体)'!$BR:$BR,'調査表(全体)'!$A$1,'調査表(全体)'!$BS:$BS,F$5)+COUNTIFS('調査表(全体)'!$O:$O,$A20,'調査表(全体)'!$R:$R,$B18,'調査表(全体)'!$BR:$BR,'調査表(全体)'!$A$1,'調査表(全体)'!$BS:$BS,G$5)+COUNTIFS('調査表(全体)'!$O:$O,$A20,'調査表(全体)'!$R:$R,$B18,'調査表(全体)'!$BR:$BR,'調査表(全体)'!$A$1,'調査表(全体)'!$BS:$BS,H$5)+COUNTIFS('調査表(全体)'!$O:$O,$A20,'調査表(全体)'!$R:$R,$B18,'調査表(全体)'!$BR:$BR,'調査表(全体)'!$A$1,'調査表(全体)'!$BS:$BS,I$5)+COUNTIFS('調査表(全体)'!$O:$O,$A20,'調査表(全体)'!$R:$R,$B18,'調査表(全体)'!$BR:$BR,'調査表(全体)'!$A$1,'調査表(全体)'!$BS:$BS,J$5)+COUNTIFS('調査表(全体)'!$O:$O,$A20,'調査表(全体)'!$R:$R,$B18,'調査表(全体)'!$BR:$BR,'調査表(全体)'!$A$1,'調査表(全体)'!$BS:$BS,K$5)+COUNTIFS('調査表(全体)'!$O:$O,$A20,'調査表(全体)'!$R:$R,$B18,'調査表(全体)'!$BR:$BR,'調査表(全体)'!$A$1,'調査表(全体)'!$BS:$BS,L$5)+COUNTIFS('調査表(全体)'!$O:$O,$A20,'調査表(全体)'!$R:$R,$B18,'調査表(全体)'!$BR:$BR,'調査表(全体)'!$A$1,'調査表(全体)'!$BS:$BS,M$5)</f>
        <v>0</v>
      </c>
      <c r="D18" s="291">
        <f>SUMIFS('調査表(全体)'!BU:BU,'調査表(全体)'!$O:$O,$A21,'調査表(全体)'!$R:$R,$B18,'調査表(全体)'!$BR:$BR,'調査表(全体)'!$A$1,'調査表(全体)'!$BS:$BS,D$5)</f>
        <v>0</v>
      </c>
      <c r="E18" s="291">
        <f>SUMIFS('調査表(全体)'!BV:BV,'調査表(全体)'!$O:$O,$A21,'調査表(全体)'!$R:$R,$B18,'調査表(全体)'!$BR:$BR,'調査表(全体)'!$A$1,'調査表(全体)'!$BS:$BS,E$5)</f>
        <v>0</v>
      </c>
      <c r="F18" s="291">
        <f>SUMIFS('調査表(全体)'!BW:BW,'調査表(全体)'!$O:$O,$A21,'調査表(全体)'!$R:$R,$B18,'調査表(全体)'!$BR:$BR,'調査表(全体)'!$A$1,'調査表(全体)'!$BS:$BS,F$5)</f>
        <v>0</v>
      </c>
      <c r="G18" s="291">
        <f>SUMIFS('調査表(全体)'!BX:BX,'調査表(全体)'!$O:$O,$A21,'調査表(全体)'!$R:$R,$B18,'調査表(全体)'!$BR:$BR,'調査表(全体)'!$A$1,'調査表(全体)'!$BS:$BS,G$5)</f>
        <v>0</v>
      </c>
      <c r="H18" s="291">
        <f>SUMIFS('調査表(全体)'!BY:BY,'調査表(全体)'!$O:$O,$A21,'調査表(全体)'!$R:$R,$B18,'調査表(全体)'!$BR:$BR,'調査表(全体)'!$A$1,'調査表(全体)'!$BS:$BS,H$5)</f>
        <v>0</v>
      </c>
      <c r="I18" s="291">
        <f>SUMIFS('調査表(全体)'!BZ:BZ,'調査表(全体)'!$O:$O,$A21,'調査表(全体)'!$R:$R,$B18,'調査表(全体)'!$BR:$BR,'調査表(全体)'!$A$1,'調査表(全体)'!$BS:$BS,I$5)</f>
        <v>0</v>
      </c>
      <c r="J18" s="291">
        <f>SUMIFS('調査表(全体)'!CB:CB,'調査表(全体)'!$O:$O,$A21,'調査表(全体)'!$R:$R,$B18,'調査表(全体)'!$BR:$BR,'調査表(全体)'!$A$1,'調査表(全体)'!$BS:$BS,J$5)</f>
        <v>0</v>
      </c>
      <c r="K18" s="291">
        <f>SUMIFS('調査表(全体)'!CC:CC,'調査表(全体)'!$O:$O,$A21,'調査表(全体)'!$R:$R,$B18,'調査表(全体)'!$BR:$BR,'調査表(全体)'!$A$1,'調査表(全体)'!$BS:$BS,K$5)</f>
        <v>0</v>
      </c>
      <c r="L18" s="291">
        <f>SUMIFS('調査表(全体)'!CD:CD,'調査表(全体)'!$O:$O,$A21,'調査表(全体)'!$R:$R,$B18,'調査表(全体)'!$BR:$BR,'調査表(全体)'!$A$1,'調査表(全体)'!$BS:$BS,L$5)</f>
        <v>0</v>
      </c>
      <c r="M18" s="291">
        <f>SUMIFS('調査表(全体)'!CE:CE,'調査表(全体)'!$O:$O,$A21,'調査表(全体)'!$R:$R,$B18,'調査表(全体)'!$BR:$BR,'調査表(全体)'!$A$1,'調査表(全体)'!$BS:$BS,M$5)</f>
        <v>0</v>
      </c>
      <c r="N18" s="292">
        <f>SUM(D18:M18)</f>
        <v>0</v>
      </c>
    </row>
    <row r="19" spans="1:14" x14ac:dyDescent="0.15">
      <c r="A19" s="1166"/>
      <c r="B19" s="293">
        <v>2</v>
      </c>
      <c r="C19" s="294">
        <f>COUNTIFS('調査表(全体)'!$O:$O,$A21,'調査表(全体)'!$R:$R,$B19,'調査表(全体)'!$BR:$BR,'調査表(全体)'!$A$1,'調査表(全体)'!$BS:$BS,D$5)+COUNTIFS('調査表(全体)'!$O:$O,$A21,'調査表(全体)'!$R:$R,$B19,'調査表(全体)'!$BR:$BR,'調査表(全体)'!$A$1,'調査表(全体)'!$BS:$BS,E$5)+COUNTIFS('調査表(全体)'!$O:$O,$A21,'調査表(全体)'!$R:$R,$B19,'調査表(全体)'!$BR:$BR,'調査表(全体)'!$A$1,'調査表(全体)'!$BS:$BS,F$5)+COUNTIFS('調査表(全体)'!$O:$O,$A21,'調査表(全体)'!$R:$R,$B19,'調査表(全体)'!$BR:$BR,'調査表(全体)'!$A$1,'調査表(全体)'!$BS:$BS,G$5)+COUNTIFS('調査表(全体)'!$O:$O,$A21,'調査表(全体)'!$R:$R,$B19,'調査表(全体)'!$BR:$BR,'調査表(全体)'!$A$1,'調査表(全体)'!$BS:$BS,H$5)+COUNTIFS('調査表(全体)'!$O:$O,$A21,'調査表(全体)'!$R:$R,$B19,'調査表(全体)'!$BR:$BR,'調査表(全体)'!$A$1,'調査表(全体)'!$BS:$BS,I$5)+COUNTIFS('調査表(全体)'!$O:$O,$A21,'調査表(全体)'!$R:$R,$B19,'調査表(全体)'!$BR:$BR,'調査表(全体)'!$A$1,'調査表(全体)'!$BS:$BS,J$5)+COUNTIFS('調査表(全体)'!$O:$O,$A21,'調査表(全体)'!$R:$R,$B19,'調査表(全体)'!$BR:$BR,'調査表(全体)'!$A$1,'調査表(全体)'!$BS:$BS,K$5)+COUNTIFS('調査表(全体)'!$O:$O,$A21,'調査表(全体)'!$R:$R,$B19,'調査表(全体)'!$BR:$BR,'調査表(全体)'!$A$1,'調査表(全体)'!$BS:$BS,L$5)+COUNTIFS('調査表(全体)'!$O:$O,$A21,'調査表(全体)'!$R:$R,$B19,'調査表(全体)'!$BR:$BR,'調査表(全体)'!$A$1,'調査表(全体)'!$BS:$BS,M$5)</f>
        <v>0</v>
      </c>
      <c r="D19" s="295">
        <f>SUMIFS('調査表(全体)'!BU:BU,'調査表(全体)'!$O:$O,$A21,'調査表(全体)'!$R:$R,$B19,'調査表(全体)'!$BR:$BR,'調査表(全体)'!$A$1,'調査表(全体)'!$BS:$BS,D$5)</f>
        <v>0</v>
      </c>
      <c r="E19" s="295">
        <f>SUMIFS('調査表(全体)'!BV:BV,'調査表(全体)'!$O:$O,$A21,'調査表(全体)'!$R:$R,$B19,'調査表(全体)'!$BR:$BR,'調査表(全体)'!$A$1,'調査表(全体)'!$BS:$BS,E$5)</f>
        <v>0</v>
      </c>
      <c r="F19" s="295">
        <f>SUMIFS('調査表(全体)'!BW:BW,'調査表(全体)'!$O:$O,$A21,'調査表(全体)'!$R:$R,$B19,'調査表(全体)'!$BR:$BR,'調査表(全体)'!$A$1,'調査表(全体)'!$BS:$BS,F$5)</f>
        <v>0</v>
      </c>
      <c r="G19" s="295">
        <f>SUMIFS('調査表(全体)'!BX:BX,'調査表(全体)'!$O:$O,$A21,'調査表(全体)'!$R:$R,$B19,'調査表(全体)'!$BR:$BR,'調査表(全体)'!$A$1,'調査表(全体)'!$BS:$BS,G$5)</f>
        <v>0</v>
      </c>
      <c r="H19" s="295">
        <f>SUMIFS('調査表(全体)'!BY:BY,'調査表(全体)'!$O:$O,$A21,'調査表(全体)'!$R:$R,$B19,'調査表(全体)'!$BR:$BR,'調査表(全体)'!$A$1,'調査表(全体)'!$BS:$BS,H$5)</f>
        <v>0</v>
      </c>
      <c r="I19" s="295">
        <f>SUMIFS('調査表(全体)'!BZ:BZ,'調査表(全体)'!$O:$O,$A21,'調査表(全体)'!$R:$R,$B19,'調査表(全体)'!$BR:$BR,'調査表(全体)'!$A$1,'調査表(全体)'!$BS:$BS,I$5)</f>
        <v>0</v>
      </c>
      <c r="J19" s="295">
        <f>SUMIFS('調査表(全体)'!CB:CB,'調査表(全体)'!$O:$O,$A21,'調査表(全体)'!$R:$R,$B19,'調査表(全体)'!$BR:$BR,'調査表(全体)'!$A$1,'調査表(全体)'!$BS:$BS,J$5)</f>
        <v>0</v>
      </c>
      <c r="K19" s="295">
        <f>SUMIFS('調査表(全体)'!CC:CC,'調査表(全体)'!$O:$O,$A21,'調査表(全体)'!$R:$R,$B19,'調査表(全体)'!$BR:$BR,'調査表(全体)'!$A$1,'調査表(全体)'!$BS:$BS,K$5)</f>
        <v>0</v>
      </c>
      <c r="L19" s="295">
        <f>SUMIFS('調査表(全体)'!CD:CD,'調査表(全体)'!$O:$O,$A21,'調査表(全体)'!$R:$R,$B19,'調査表(全体)'!$BR:$BR,'調査表(全体)'!$A$1,'調査表(全体)'!$BS:$BS,L$5)</f>
        <v>0</v>
      </c>
      <c r="M19" s="295">
        <f>SUMIFS('調査表(全体)'!CE:CE,'調査表(全体)'!$O:$O,$A21,'調査表(全体)'!$R:$R,$B19,'調査表(全体)'!$BR:$BR,'調査表(全体)'!$A$1,'調査表(全体)'!$BS:$BS,M$5)</f>
        <v>0</v>
      </c>
      <c r="N19" s="296">
        <f>SUM(D19:M19)</f>
        <v>0</v>
      </c>
    </row>
    <row r="20" spans="1:14" x14ac:dyDescent="0.15">
      <c r="A20" s="1167"/>
      <c r="B20" s="297">
        <v>3</v>
      </c>
      <c r="C20" s="294">
        <f>COUNTIFS('調査表(全体)'!$O:$O,$A22,'調査表(全体)'!$R:$R,$B20,'調査表(全体)'!$BR:$BR,'調査表(全体)'!$A$1,'調査表(全体)'!$BS:$BS,D$5)+COUNTIFS('調査表(全体)'!$O:$O,$A22,'調査表(全体)'!$R:$R,$B20,'調査表(全体)'!$BR:$BR,'調査表(全体)'!$A$1,'調査表(全体)'!$BS:$BS,E$5)+COUNTIFS('調査表(全体)'!$O:$O,$A22,'調査表(全体)'!$R:$R,$B20,'調査表(全体)'!$BR:$BR,'調査表(全体)'!$A$1,'調査表(全体)'!$BS:$BS,F$5)+COUNTIFS('調査表(全体)'!$O:$O,$A22,'調査表(全体)'!$R:$R,$B20,'調査表(全体)'!$BR:$BR,'調査表(全体)'!$A$1,'調査表(全体)'!$BS:$BS,G$5)+COUNTIFS('調査表(全体)'!$O:$O,$A22,'調査表(全体)'!$R:$R,$B20,'調査表(全体)'!$BR:$BR,'調査表(全体)'!$A$1,'調査表(全体)'!$BS:$BS,H$5)+COUNTIFS('調査表(全体)'!$O:$O,$A22,'調査表(全体)'!$R:$R,$B20,'調査表(全体)'!$BR:$BR,'調査表(全体)'!$A$1,'調査表(全体)'!$BS:$BS,I$5)+COUNTIFS('調査表(全体)'!$O:$O,$A22,'調査表(全体)'!$R:$R,$B20,'調査表(全体)'!$BR:$BR,'調査表(全体)'!$A$1,'調査表(全体)'!$BS:$BS,J$5)+COUNTIFS('調査表(全体)'!$O:$O,$A22,'調査表(全体)'!$R:$R,$B20,'調査表(全体)'!$BR:$BR,'調査表(全体)'!$A$1,'調査表(全体)'!$BS:$BS,K$5)+COUNTIFS('調査表(全体)'!$O:$O,$A22,'調査表(全体)'!$R:$R,$B20,'調査表(全体)'!$BR:$BR,'調査表(全体)'!$A$1,'調査表(全体)'!$BS:$BS,L$5)+COUNTIFS('調査表(全体)'!$O:$O,$A22,'調査表(全体)'!$R:$R,$B20,'調査表(全体)'!$BR:$BR,'調査表(全体)'!$A$1,'調査表(全体)'!$BS:$BS,M$5)</f>
        <v>0</v>
      </c>
      <c r="D20" s="295">
        <f>SUMIFS('調査表(全体)'!BU:BU,'調査表(全体)'!$O:$O,$A21,'調査表(全体)'!$R:$R,$B20,'調査表(全体)'!$BR:$BR,'調査表(全体)'!$A$1,'調査表(全体)'!$BS:$BS,D$5)</f>
        <v>0</v>
      </c>
      <c r="E20" s="295">
        <f>SUMIFS('調査表(全体)'!BV:BV,'調査表(全体)'!$O:$O,$A21,'調査表(全体)'!$R:$R,$B20,'調査表(全体)'!$BR:$BR,'調査表(全体)'!$A$1,'調査表(全体)'!$BS:$BS,E$5)</f>
        <v>0</v>
      </c>
      <c r="F20" s="295">
        <f>SUMIFS('調査表(全体)'!BW:BW,'調査表(全体)'!$O:$O,$A21,'調査表(全体)'!$R:$R,$B20,'調査表(全体)'!$BR:$BR,'調査表(全体)'!$A$1,'調査表(全体)'!$BS:$BS,F$5)</f>
        <v>0</v>
      </c>
      <c r="G20" s="295">
        <f>SUMIFS('調査表(全体)'!BX:BX,'調査表(全体)'!$O:$O,$A21,'調査表(全体)'!$R:$R,$B20,'調査表(全体)'!$BR:$BR,'調査表(全体)'!$A$1,'調査表(全体)'!$BS:$BS,G$5)</f>
        <v>0</v>
      </c>
      <c r="H20" s="295">
        <f>SUMIFS('調査表(全体)'!BY:BY,'調査表(全体)'!$O:$O,$A21,'調査表(全体)'!$R:$R,$B20,'調査表(全体)'!$BR:$BR,'調査表(全体)'!$A$1,'調査表(全体)'!$BS:$BS,H$5)</f>
        <v>0</v>
      </c>
      <c r="I20" s="295">
        <f>SUMIFS('調査表(全体)'!BZ:BZ,'調査表(全体)'!$O:$O,$A21,'調査表(全体)'!$R:$R,$B20,'調査表(全体)'!$BR:$BR,'調査表(全体)'!$A$1,'調査表(全体)'!$BS:$BS,I$5)</f>
        <v>0</v>
      </c>
      <c r="J20" s="295">
        <f>SUMIFS('調査表(全体)'!CB:CB,'調査表(全体)'!$O:$O,$A21,'調査表(全体)'!$R:$R,$B20,'調査表(全体)'!$BR:$BR,'調査表(全体)'!$A$1,'調査表(全体)'!$BS:$BS,J$5)</f>
        <v>0</v>
      </c>
      <c r="K20" s="295">
        <f>SUMIFS('調査表(全体)'!CC:CC,'調査表(全体)'!$O:$O,$A21,'調査表(全体)'!$R:$R,$B20,'調査表(全体)'!$BR:$BR,'調査表(全体)'!$A$1,'調査表(全体)'!$BS:$BS,K$5)</f>
        <v>0</v>
      </c>
      <c r="L20" s="295">
        <f>SUMIFS('調査表(全体)'!CD:CD,'調査表(全体)'!$O:$O,$A21,'調査表(全体)'!$R:$R,$B20,'調査表(全体)'!$BR:$BR,'調査表(全体)'!$A$1,'調査表(全体)'!$BS:$BS,L$5)</f>
        <v>0</v>
      </c>
      <c r="M20" s="295">
        <f>SUMIFS('調査表(全体)'!CE:CE,'調査表(全体)'!$O:$O,$A21,'調査表(全体)'!$R:$R,$B20,'調査表(全体)'!$BR:$BR,'調査表(全体)'!$A$1,'調査表(全体)'!$BS:$BS,M$5)</f>
        <v>0</v>
      </c>
      <c r="N20" s="296">
        <f>SUM(D20:M20)</f>
        <v>0</v>
      </c>
    </row>
    <row r="21" spans="1:14" x14ac:dyDescent="0.15">
      <c r="A21" s="403">
        <v>4</v>
      </c>
      <c r="B21" s="298" t="s">
        <v>166</v>
      </c>
      <c r="C21" s="299">
        <f t="shared" ref="C21:N21" si="3">SUM(C18:C20)</f>
        <v>0</v>
      </c>
      <c r="D21" s="300">
        <f t="shared" si="3"/>
        <v>0</v>
      </c>
      <c r="E21" s="300">
        <f t="shared" si="3"/>
        <v>0</v>
      </c>
      <c r="F21" s="300">
        <f t="shared" si="3"/>
        <v>0</v>
      </c>
      <c r="G21" s="300">
        <f t="shared" si="3"/>
        <v>0</v>
      </c>
      <c r="H21" s="300">
        <f t="shared" si="3"/>
        <v>0</v>
      </c>
      <c r="I21" s="300">
        <f t="shared" si="3"/>
        <v>0</v>
      </c>
      <c r="J21" s="300">
        <f>SUM(J18:J20)</f>
        <v>0</v>
      </c>
      <c r="K21" s="300">
        <f t="shared" si="3"/>
        <v>0</v>
      </c>
      <c r="L21" s="300">
        <f>SUM(L18:L20)</f>
        <v>0</v>
      </c>
      <c r="M21" s="300">
        <f>SUM(M18:M20)</f>
        <v>0</v>
      </c>
      <c r="N21" s="300">
        <f t="shared" si="3"/>
        <v>0</v>
      </c>
    </row>
    <row r="22" spans="1:14" x14ac:dyDescent="0.15">
      <c r="A22" s="1165">
        <f>LOOKUP(A25,会計区分コード!$B:$B,会計区分コード!$C:$C)</f>
        <v>0</v>
      </c>
      <c r="B22" s="289">
        <v>1</v>
      </c>
      <c r="C22" s="290">
        <f>COUNTIFS('調査表(全体)'!$O:$O,$A24,'調査表(全体)'!$R:$R,$B22,'調査表(全体)'!$BR:$BR,'調査表(全体)'!$A$1,'調査表(全体)'!$BS:$BS,D$5)+COUNTIFS('調査表(全体)'!$O:$O,$A24,'調査表(全体)'!$R:$R,$B22,'調査表(全体)'!$BR:$BR,'調査表(全体)'!$A$1,'調査表(全体)'!$BS:$BS,E$5)+COUNTIFS('調査表(全体)'!$O:$O,$A24,'調査表(全体)'!$R:$R,$B22,'調査表(全体)'!$BR:$BR,'調査表(全体)'!$A$1,'調査表(全体)'!$BS:$BS,F$5)+COUNTIFS('調査表(全体)'!$O:$O,$A24,'調査表(全体)'!$R:$R,$B22,'調査表(全体)'!$BR:$BR,'調査表(全体)'!$A$1,'調査表(全体)'!$BS:$BS,G$5)+COUNTIFS('調査表(全体)'!$O:$O,$A24,'調査表(全体)'!$R:$R,$B22,'調査表(全体)'!$BR:$BR,'調査表(全体)'!$A$1,'調査表(全体)'!$BS:$BS,H$5)+COUNTIFS('調査表(全体)'!$O:$O,$A24,'調査表(全体)'!$R:$R,$B22,'調査表(全体)'!$BR:$BR,'調査表(全体)'!$A$1,'調査表(全体)'!$BS:$BS,I$5)+COUNTIFS('調査表(全体)'!$O:$O,$A24,'調査表(全体)'!$R:$R,$B22,'調査表(全体)'!$BR:$BR,'調査表(全体)'!$A$1,'調査表(全体)'!$BS:$BS,J$5)+COUNTIFS('調査表(全体)'!$O:$O,$A24,'調査表(全体)'!$R:$R,$B22,'調査表(全体)'!$BR:$BR,'調査表(全体)'!$A$1,'調査表(全体)'!$BS:$BS,K$5)+COUNTIFS('調査表(全体)'!$O:$O,$A24,'調査表(全体)'!$R:$R,$B22,'調査表(全体)'!$BR:$BR,'調査表(全体)'!$A$1,'調査表(全体)'!$BS:$BS,L$5)+COUNTIFS('調査表(全体)'!$O:$O,$A24,'調査表(全体)'!$R:$R,$B22,'調査表(全体)'!$BR:$BR,'調査表(全体)'!$A$1,'調査表(全体)'!$BS:$BS,M$5)</f>
        <v>0</v>
      </c>
      <c r="D22" s="291">
        <f>SUMIFS('調査表(全体)'!BU:BU,'調査表(全体)'!$O:$O,$A25,'調査表(全体)'!$R:$R,$B22,'調査表(全体)'!$BR:$BR,'調査表(全体)'!$A$1,'調査表(全体)'!$BS:$BS,D$5)</f>
        <v>0</v>
      </c>
      <c r="E22" s="291">
        <f>SUMIFS('調査表(全体)'!BV:BV,'調査表(全体)'!$O:$O,$A25,'調査表(全体)'!$R:$R,$B22,'調査表(全体)'!$BR:$BR,'調査表(全体)'!$A$1,'調査表(全体)'!$BS:$BS,E$5)</f>
        <v>0</v>
      </c>
      <c r="F22" s="291">
        <f>SUMIFS('調査表(全体)'!BW:BW,'調査表(全体)'!$O:$O,$A25,'調査表(全体)'!$R:$R,$B22,'調査表(全体)'!$BR:$BR,'調査表(全体)'!$A$1,'調査表(全体)'!$BS:$BS,F$5)</f>
        <v>0</v>
      </c>
      <c r="G22" s="291">
        <f>SUMIFS('調査表(全体)'!BX:BX,'調査表(全体)'!$O:$O,$A25,'調査表(全体)'!$R:$R,$B22,'調査表(全体)'!$BR:$BR,'調査表(全体)'!$A$1,'調査表(全体)'!$BS:$BS,G$5)</f>
        <v>0</v>
      </c>
      <c r="H22" s="291">
        <f>SUMIFS('調査表(全体)'!BY:BY,'調査表(全体)'!$O:$O,$A25,'調査表(全体)'!$R:$R,$B22,'調査表(全体)'!$BR:$BR,'調査表(全体)'!$A$1,'調査表(全体)'!$BS:$BS,H$5)</f>
        <v>0</v>
      </c>
      <c r="I22" s="291">
        <f>SUMIFS('調査表(全体)'!BZ:BZ,'調査表(全体)'!$O:$O,$A25,'調査表(全体)'!$R:$R,$B22,'調査表(全体)'!$BR:$BR,'調査表(全体)'!$A$1,'調査表(全体)'!$BS:$BS,I$5)</f>
        <v>0</v>
      </c>
      <c r="J22" s="291">
        <f>SUMIFS('調査表(全体)'!CB:CB,'調査表(全体)'!$O:$O,$A25,'調査表(全体)'!$R:$R,$B22,'調査表(全体)'!$BR:$BR,'調査表(全体)'!$A$1,'調査表(全体)'!$BS:$BS,J$5)</f>
        <v>0</v>
      </c>
      <c r="K22" s="291">
        <f>SUMIFS('調査表(全体)'!CC:CC,'調査表(全体)'!$O:$O,$A25,'調査表(全体)'!$R:$R,$B22,'調査表(全体)'!$BR:$BR,'調査表(全体)'!$A$1,'調査表(全体)'!$BS:$BS,K$5)</f>
        <v>0</v>
      </c>
      <c r="L22" s="291">
        <f>SUMIFS('調査表(全体)'!CD:CD,'調査表(全体)'!$O:$O,$A25,'調査表(全体)'!$R:$R,$B22,'調査表(全体)'!$BR:$BR,'調査表(全体)'!$A$1,'調査表(全体)'!$BS:$BS,L$5)</f>
        <v>0</v>
      </c>
      <c r="M22" s="291">
        <f>SUMIFS('調査表(全体)'!CE:CE,'調査表(全体)'!$O:$O,$A25,'調査表(全体)'!$R:$R,$B22,'調査表(全体)'!$BR:$BR,'調査表(全体)'!$A$1,'調査表(全体)'!$BS:$BS,M$5)</f>
        <v>0</v>
      </c>
      <c r="N22" s="292">
        <f>SUM(D22:M22)</f>
        <v>0</v>
      </c>
    </row>
    <row r="23" spans="1:14" x14ac:dyDescent="0.15">
      <c r="A23" s="1166"/>
      <c r="B23" s="293">
        <v>2</v>
      </c>
      <c r="C23" s="294">
        <f>COUNTIFS('調査表(全体)'!$O:$O,$A25,'調査表(全体)'!$R:$R,$B23,'調査表(全体)'!$BR:$BR,'調査表(全体)'!$A$1,'調査表(全体)'!$BS:$BS,D$5)+COUNTIFS('調査表(全体)'!$O:$O,$A25,'調査表(全体)'!$R:$R,$B23,'調査表(全体)'!$BR:$BR,'調査表(全体)'!$A$1,'調査表(全体)'!$BS:$BS,E$5)+COUNTIFS('調査表(全体)'!$O:$O,$A25,'調査表(全体)'!$R:$R,$B23,'調査表(全体)'!$BR:$BR,'調査表(全体)'!$A$1,'調査表(全体)'!$BS:$BS,F$5)+COUNTIFS('調査表(全体)'!$O:$O,$A25,'調査表(全体)'!$R:$R,$B23,'調査表(全体)'!$BR:$BR,'調査表(全体)'!$A$1,'調査表(全体)'!$BS:$BS,G$5)+COUNTIFS('調査表(全体)'!$O:$O,$A25,'調査表(全体)'!$R:$R,$B23,'調査表(全体)'!$BR:$BR,'調査表(全体)'!$A$1,'調査表(全体)'!$BS:$BS,H$5)+COUNTIFS('調査表(全体)'!$O:$O,$A25,'調査表(全体)'!$R:$R,$B23,'調査表(全体)'!$BR:$BR,'調査表(全体)'!$A$1,'調査表(全体)'!$BS:$BS,I$5)+COUNTIFS('調査表(全体)'!$O:$O,$A25,'調査表(全体)'!$R:$R,$B23,'調査表(全体)'!$BR:$BR,'調査表(全体)'!$A$1,'調査表(全体)'!$BS:$BS,J$5)+COUNTIFS('調査表(全体)'!$O:$O,$A25,'調査表(全体)'!$R:$R,$B23,'調査表(全体)'!$BR:$BR,'調査表(全体)'!$A$1,'調査表(全体)'!$BS:$BS,K$5)+COUNTIFS('調査表(全体)'!$O:$O,$A25,'調査表(全体)'!$R:$R,$B23,'調査表(全体)'!$BR:$BR,'調査表(全体)'!$A$1,'調査表(全体)'!$BS:$BS,L$5)+COUNTIFS('調査表(全体)'!$O:$O,$A25,'調査表(全体)'!$R:$R,$B23,'調査表(全体)'!$BR:$BR,'調査表(全体)'!$A$1,'調査表(全体)'!$BS:$BS,M$5)</f>
        <v>0</v>
      </c>
      <c r="D23" s="295">
        <f>SUMIFS('調査表(全体)'!BU:BU,'調査表(全体)'!$O:$O,$A25,'調査表(全体)'!$R:$R,$B23,'調査表(全体)'!$BR:$BR,'調査表(全体)'!$A$1,'調査表(全体)'!$BS:$BS,D$5)</f>
        <v>0</v>
      </c>
      <c r="E23" s="295">
        <f>SUMIFS('調査表(全体)'!BV:BV,'調査表(全体)'!$O:$O,$A25,'調査表(全体)'!$R:$R,$B23,'調査表(全体)'!$BR:$BR,'調査表(全体)'!$A$1,'調査表(全体)'!$BS:$BS,E$5)</f>
        <v>0</v>
      </c>
      <c r="F23" s="295">
        <f>SUMIFS('調査表(全体)'!BW:BW,'調査表(全体)'!$O:$O,$A25,'調査表(全体)'!$R:$R,$B23,'調査表(全体)'!$BR:$BR,'調査表(全体)'!$A$1,'調査表(全体)'!$BS:$BS,F$5)</f>
        <v>0</v>
      </c>
      <c r="G23" s="295">
        <f>SUMIFS('調査表(全体)'!BX:BX,'調査表(全体)'!$O:$O,$A25,'調査表(全体)'!$R:$R,$B23,'調査表(全体)'!$BR:$BR,'調査表(全体)'!$A$1,'調査表(全体)'!$BS:$BS,G$5)</f>
        <v>0</v>
      </c>
      <c r="H23" s="295">
        <f>SUMIFS('調査表(全体)'!BY:BY,'調査表(全体)'!$O:$O,$A25,'調査表(全体)'!$R:$R,$B23,'調査表(全体)'!$BR:$BR,'調査表(全体)'!$A$1,'調査表(全体)'!$BS:$BS,H$5)</f>
        <v>0</v>
      </c>
      <c r="I23" s="295">
        <f>SUMIFS('調査表(全体)'!BZ:BZ,'調査表(全体)'!$O:$O,$A25,'調査表(全体)'!$R:$R,$B23,'調査表(全体)'!$BR:$BR,'調査表(全体)'!$A$1,'調査表(全体)'!$BS:$BS,I$5)</f>
        <v>0</v>
      </c>
      <c r="J23" s="295">
        <f>SUMIFS('調査表(全体)'!CB:CB,'調査表(全体)'!$O:$O,$A25,'調査表(全体)'!$R:$R,$B23,'調査表(全体)'!$BR:$BR,'調査表(全体)'!$A$1,'調査表(全体)'!$BS:$BS,J$5)</f>
        <v>0</v>
      </c>
      <c r="K23" s="295">
        <f>SUMIFS('調査表(全体)'!CC:CC,'調査表(全体)'!$O:$O,$A25,'調査表(全体)'!$R:$R,$B23,'調査表(全体)'!$BR:$BR,'調査表(全体)'!$A$1,'調査表(全体)'!$BS:$BS,K$5)</f>
        <v>0</v>
      </c>
      <c r="L23" s="295">
        <f>SUMIFS('調査表(全体)'!CD:CD,'調査表(全体)'!$O:$O,$A25,'調査表(全体)'!$R:$R,$B23,'調査表(全体)'!$BR:$BR,'調査表(全体)'!$A$1,'調査表(全体)'!$BS:$BS,L$5)</f>
        <v>0</v>
      </c>
      <c r="M23" s="295">
        <f>SUMIFS('調査表(全体)'!CE:CE,'調査表(全体)'!$O:$O,$A25,'調査表(全体)'!$R:$R,$B23,'調査表(全体)'!$BR:$BR,'調査表(全体)'!$A$1,'調査表(全体)'!$BS:$BS,M$5)</f>
        <v>0</v>
      </c>
      <c r="N23" s="296">
        <f>SUM(D23:M23)</f>
        <v>0</v>
      </c>
    </row>
    <row r="24" spans="1:14" x14ac:dyDescent="0.15">
      <c r="A24" s="1167"/>
      <c r="B24" s="297">
        <v>3</v>
      </c>
      <c r="C24" s="294">
        <f>COUNTIFS('調査表(全体)'!$O:$O,$A26,'調査表(全体)'!$R:$R,$B24,'調査表(全体)'!$BR:$BR,'調査表(全体)'!$A$1,'調査表(全体)'!$BS:$BS,D$5)+COUNTIFS('調査表(全体)'!$O:$O,$A26,'調査表(全体)'!$R:$R,$B24,'調査表(全体)'!$BR:$BR,'調査表(全体)'!$A$1,'調査表(全体)'!$BS:$BS,E$5)+COUNTIFS('調査表(全体)'!$O:$O,$A26,'調査表(全体)'!$R:$R,$B24,'調査表(全体)'!$BR:$BR,'調査表(全体)'!$A$1,'調査表(全体)'!$BS:$BS,F$5)+COUNTIFS('調査表(全体)'!$O:$O,$A26,'調査表(全体)'!$R:$R,$B24,'調査表(全体)'!$BR:$BR,'調査表(全体)'!$A$1,'調査表(全体)'!$BS:$BS,G$5)+COUNTIFS('調査表(全体)'!$O:$O,$A26,'調査表(全体)'!$R:$R,$B24,'調査表(全体)'!$BR:$BR,'調査表(全体)'!$A$1,'調査表(全体)'!$BS:$BS,H$5)+COUNTIFS('調査表(全体)'!$O:$O,$A26,'調査表(全体)'!$R:$R,$B24,'調査表(全体)'!$BR:$BR,'調査表(全体)'!$A$1,'調査表(全体)'!$BS:$BS,I$5)+COUNTIFS('調査表(全体)'!$O:$O,$A26,'調査表(全体)'!$R:$R,$B24,'調査表(全体)'!$BR:$BR,'調査表(全体)'!$A$1,'調査表(全体)'!$BS:$BS,J$5)+COUNTIFS('調査表(全体)'!$O:$O,$A26,'調査表(全体)'!$R:$R,$B24,'調査表(全体)'!$BR:$BR,'調査表(全体)'!$A$1,'調査表(全体)'!$BS:$BS,K$5)+COUNTIFS('調査表(全体)'!$O:$O,$A26,'調査表(全体)'!$R:$R,$B24,'調査表(全体)'!$BR:$BR,'調査表(全体)'!$A$1,'調査表(全体)'!$BS:$BS,L$5)+COUNTIFS('調査表(全体)'!$O:$O,$A26,'調査表(全体)'!$R:$R,$B24,'調査表(全体)'!$BR:$BR,'調査表(全体)'!$A$1,'調査表(全体)'!$BS:$BS,M$5)</f>
        <v>0</v>
      </c>
      <c r="D24" s="295">
        <f>SUMIFS('調査表(全体)'!BU:BU,'調査表(全体)'!$O:$O,$A25,'調査表(全体)'!$R:$R,$B24,'調査表(全体)'!$BR:$BR,'調査表(全体)'!$A$1,'調査表(全体)'!$BS:$BS,D$5)</f>
        <v>0</v>
      </c>
      <c r="E24" s="295">
        <f>SUMIFS('調査表(全体)'!BV:BV,'調査表(全体)'!$O:$O,$A25,'調査表(全体)'!$R:$R,$B24,'調査表(全体)'!$BR:$BR,'調査表(全体)'!$A$1,'調査表(全体)'!$BS:$BS,E$5)</f>
        <v>0</v>
      </c>
      <c r="F24" s="295">
        <f>SUMIFS('調査表(全体)'!BW:BW,'調査表(全体)'!$O:$O,$A25,'調査表(全体)'!$R:$R,$B24,'調査表(全体)'!$BR:$BR,'調査表(全体)'!$A$1,'調査表(全体)'!$BS:$BS,F$5)</f>
        <v>0</v>
      </c>
      <c r="G24" s="295">
        <f>SUMIFS('調査表(全体)'!BX:BX,'調査表(全体)'!$O:$O,$A25,'調査表(全体)'!$R:$R,$B24,'調査表(全体)'!$BR:$BR,'調査表(全体)'!$A$1,'調査表(全体)'!$BS:$BS,G$5)</f>
        <v>0</v>
      </c>
      <c r="H24" s="295">
        <f>SUMIFS('調査表(全体)'!BY:BY,'調査表(全体)'!$O:$O,$A25,'調査表(全体)'!$R:$R,$B24,'調査表(全体)'!$BR:$BR,'調査表(全体)'!$A$1,'調査表(全体)'!$BS:$BS,H$5)</f>
        <v>0</v>
      </c>
      <c r="I24" s="295">
        <f>SUMIFS('調査表(全体)'!BZ:BZ,'調査表(全体)'!$O:$O,$A25,'調査表(全体)'!$R:$R,$B24,'調査表(全体)'!$BR:$BR,'調査表(全体)'!$A$1,'調査表(全体)'!$BS:$BS,I$5)</f>
        <v>0</v>
      </c>
      <c r="J24" s="295">
        <f>SUMIFS('調査表(全体)'!CB:CB,'調査表(全体)'!$O:$O,$A25,'調査表(全体)'!$R:$R,$B24,'調査表(全体)'!$BR:$BR,'調査表(全体)'!$A$1,'調査表(全体)'!$BS:$BS,J$5)</f>
        <v>0</v>
      </c>
      <c r="K24" s="295">
        <f>SUMIFS('調査表(全体)'!CC:CC,'調査表(全体)'!$O:$O,$A25,'調査表(全体)'!$R:$R,$B24,'調査表(全体)'!$BR:$BR,'調査表(全体)'!$A$1,'調査表(全体)'!$BS:$BS,K$5)</f>
        <v>0</v>
      </c>
      <c r="L24" s="295">
        <f>SUMIFS('調査表(全体)'!CD:CD,'調査表(全体)'!$O:$O,$A25,'調査表(全体)'!$R:$R,$B24,'調査表(全体)'!$BR:$BR,'調査表(全体)'!$A$1,'調査表(全体)'!$BS:$BS,L$5)</f>
        <v>0</v>
      </c>
      <c r="M24" s="295">
        <f>SUMIFS('調査表(全体)'!CE:CE,'調査表(全体)'!$O:$O,$A25,'調査表(全体)'!$R:$R,$B24,'調査表(全体)'!$BR:$BR,'調査表(全体)'!$A$1,'調査表(全体)'!$BS:$BS,M$6)</f>
        <v>0</v>
      </c>
      <c r="N24" s="296">
        <f>SUM(D24:M24)</f>
        <v>0</v>
      </c>
    </row>
    <row r="25" spans="1:14" x14ac:dyDescent="0.15">
      <c r="A25" s="402">
        <v>5</v>
      </c>
      <c r="B25" s="298" t="s">
        <v>166</v>
      </c>
      <c r="C25" s="299">
        <f t="shared" ref="C25:N25" si="4">SUM(C22:C24)</f>
        <v>0</v>
      </c>
      <c r="D25" s="300">
        <f t="shared" si="4"/>
        <v>0</v>
      </c>
      <c r="E25" s="300">
        <f t="shared" si="4"/>
        <v>0</v>
      </c>
      <c r="F25" s="300">
        <f t="shared" si="4"/>
        <v>0</v>
      </c>
      <c r="G25" s="300">
        <f t="shared" si="4"/>
        <v>0</v>
      </c>
      <c r="H25" s="300">
        <f t="shared" si="4"/>
        <v>0</v>
      </c>
      <c r="I25" s="300">
        <f t="shared" si="4"/>
        <v>0</v>
      </c>
      <c r="J25" s="300">
        <f>SUM(J22:J24)</f>
        <v>0</v>
      </c>
      <c r="K25" s="300">
        <f>SUM(K22:K24)</f>
        <v>0</v>
      </c>
      <c r="L25" s="300">
        <f>SUM(L22:L24)</f>
        <v>0</v>
      </c>
      <c r="M25" s="300">
        <f>SUM(M22:M24)</f>
        <v>0</v>
      </c>
      <c r="N25" s="300">
        <f t="shared" si="4"/>
        <v>0</v>
      </c>
    </row>
    <row r="26" spans="1:14" x14ac:dyDescent="0.15">
      <c r="A26" s="1165">
        <f>LOOKUP(A29,会計区分コード!$B:$B,会計区分コード!$C:$C)</f>
        <v>0</v>
      </c>
      <c r="B26" s="289">
        <v>1</v>
      </c>
      <c r="C26" s="290">
        <f>COUNTIFS('調査表(全体)'!$O:$O,$A28,'調査表(全体)'!$R:$R,$B26,'調査表(全体)'!$BR:$BR,'調査表(全体)'!$A$1,'調査表(全体)'!$BS:$BS,D$5)+COUNTIFS('調査表(全体)'!$O:$O,$A28,'調査表(全体)'!$R:$R,$B26,'調査表(全体)'!$BR:$BR,'調査表(全体)'!$A$1,'調査表(全体)'!$BS:$BS,E$5)+COUNTIFS('調査表(全体)'!$O:$O,$A28,'調査表(全体)'!$R:$R,$B26,'調査表(全体)'!$BR:$BR,'調査表(全体)'!$A$1,'調査表(全体)'!$BS:$BS,F$5)+COUNTIFS('調査表(全体)'!$O:$O,$A28,'調査表(全体)'!$R:$R,$B26,'調査表(全体)'!$BR:$BR,'調査表(全体)'!$A$1,'調査表(全体)'!$BS:$BS,G$5)+COUNTIFS('調査表(全体)'!$O:$O,$A28,'調査表(全体)'!$R:$R,$B26,'調査表(全体)'!$BR:$BR,'調査表(全体)'!$A$1,'調査表(全体)'!$BS:$BS,H$5)+COUNTIFS('調査表(全体)'!$O:$O,$A28,'調査表(全体)'!$R:$R,$B26,'調査表(全体)'!$BR:$BR,'調査表(全体)'!$A$1,'調査表(全体)'!$BS:$BS,I$5)+COUNTIFS('調査表(全体)'!$O:$O,$A28,'調査表(全体)'!$R:$R,$B26,'調査表(全体)'!$BR:$BR,'調査表(全体)'!$A$1,'調査表(全体)'!$BS:$BS,J$5)+COUNTIFS('調査表(全体)'!$O:$O,$A28,'調査表(全体)'!$R:$R,$B26,'調査表(全体)'!$BR:$BR,'調査表(全体)'!$A$1,'調査表(全体)'!$BS:$BS,K$5)+COUNTIFS('調査表(全体)'!$O:$O,$A28,'調査表(全体)'!$R:$R,$B26,'調査表(全体)'!$BR:$BR,'調査表(全体)'!$A$1,'調査表(全体)'!$BS:$BS,L$5)+COUNTIFS('調査表(全体)'!$O:$O,$A28,'調査表(全体)'!$R:$R,$B26,'調査表(全体)'!$BR:$BR,'調査表(全体)'!$A$1,'調査表(全体)'!$BS:$BS,M$5)</f>
        <v>0</v>
      </c>
      <c r="D26" s="291">
        <f>SUMIFS('調査表(全体)'!BU:BU,'調査表(全体)'!$O:$O,$A29,'調査表(全体)'!$R:$R,$B26,'調査表(全体)'!$BR:$BR,'調査表(全体)'!$A$1,'調査表(全体)'!$BS:$BS,D$5)</f>
        <v>0</v>
      </c>
      <c r="E26" s="291">
        <f>SUMIFS('調査表(全体)'!BV:BV,'調査表(全体)'!$O:$O,$A29,'調査表(全体)'!$R:$R,$B26,'調査表(全体)'!$BR:$BR,'調査表(全体)'!$A$1,'調査表(全体)'!$BS:$BS,E$5)</f>
        <v>0</v>
      </c>
      <c r="F26" s="291">
        <f>SUMIFS('調査表(全体)'!BW:BW,'調査表(全体)'!$O:$O,$A29,'調査表(全体)'!$R:$R,$B26,'調査表(全体)'!$BR:$BR,'調査表(全体)'!$A$1,'調査表(全体)'!$BS:$BS,F$5)</f>
        <v>0</v>
      </c>
      <c r="G26" s="291">
        <f>SUMIFS('調査表(全体)'!BX:BX,'調査表(全体)'!$O:$O,$A29,'調査表(全体)'!$R:$R,$B26,'調査表(全体)'!$BR:$BR,'調査表(全体)'!$A$1,'調査表(全体)'!$BS:$BS,G$5)</f>
        <v>0</v>
      </c>
      <c r="H26" s="291">
        <f>SUMIFS('調査表(全体)'!BY:BY,'調査表(全体)'!$O:$O,$A29,'調査表(全体)'!$R:$R,$B26,'調査表(全体)'!$BR:$BR,'調査表(全体)'!$A$1,'調査表(全体)'!$BS:$BS,H$5)</f>
        <v>0</v>
      </c>
      <c r="I26" s="291">
        <f>SUMIFS('調査表(全体)'!BZ:BZ,'調査表(全体)'!$O:$O,$A29,'調査表(全体)'!$R:$R,$B26,'調査表(全体)'!$BR:$BR,'調査表(全体)'!$A$1,'調査表(全体)'!$BS:$BS,I$5)</f>
        <v>0</v>
      </c>
      <c r="J26" s="291">
        <f>SUMIFS('調査表(全体)'!CB:CB,'調査表(全体)'!$O:$O,$A29,'調査表(全体)'!$R:$R,$B26,'調査表(全体)'!$BR:$BR,'調査表(全体)'!$A$1,'調査表(全体)'!$BS:$BS,J$5)</f>
        <v>0</v>
      </c>
      <c r="K26" s="291">
        <f>SUMIFS('調査表(全体)'!CC:CC,'調査表(全体)'!$O:$O,$A29,'調査表(全体)'!$R:$R,$B26,'調査表(全体)'!$BR:$BR,'調査表(全体)'!$A$1,'調査表(全体)'!$BS:$BS,K$5)</f>
        <v>0</v>
      </c>
      <c r="L26" s="291">
        <f>SUMIFS('調査表(全体)'!CD:CD,'調査表(全体)'!$O:$O,$A29,'調査表(全体)'!$R:$R,$B26,'調査表(全体)'!$BR:$BR,'調査表(全体)'!$A$1,'調査表(全体)'!$BS:$BS,L$5)</f>
        <v>0</v>
      </c>
      <c r="M26" s="291">
        <f>SUMIFS('調査表(全体)'!CE:CE,'調査表(全体)'!$O:$O,$A29,'調査表(全体)'!$R:$R,$B26,'調査表(全体)'!$BR:$BR,'調査表(全体)'!$A$1,'調査表(全体)'!$BS:$BS,M$5)</f>
        <v>0</v>
      </c>
      <c r="N26" s="292">
        <f>SUM(D26:M26)</f>
        <v>0</v>
      </c>
    </row>
    <row r="27" spans="1:14" x14ac:dyDescent="0.15">
      <c r="A27" s="1166"/>
      <c r="B27" s="293">
        <v>2</v>
      </c>
      <c r="C27" s="294">
        <f>COUNTIFS('調査表(全体)'!$O:$O,$A29,'調査表(全体)'!$R:$R,$B27,'調査表(全体)'!$BR:$BR,'調査表(全体)'!$A$1,'調査表(全体)'!$BS:$BS,D$5)+COUNTIFS('調査表(全体)'!$O:$O,$A29,'調査表(全体)'!$R:$R,$B27,'調査表(全体)'!$BR:$BR,'調査表(全体)'!$A$1,'調査表(全体)'!$BS:$BS,E$5)+COUNTIFS('調査表(全体)'!$O:$O,$A29,'調査表(全体)'!$R:$R,$B27,'調査表(全体)'!$BR:$BR,'調査表(全体)'!$A$1,'調査表(全体)'!$BS:$BS,F$5)+COUNTIFS('調査表(全体)'!$O:$O,$A29,'調査表(全体)'!$R:$R,$B27,'調査表(全体)'!$BR:$BR,'調査表(全体)'!$A$1,'調査表(全体)'!$BS:$BS,G$5)+COUNTIFS('調査表(全体)'!$O:$O,$A29,'調査表(全体)'!$R:$R,$B27,'調査表(全体)'!$BR:$BR,'調査表(全体)'!$A$1,'調査表(全体)'!$BS:$BS,H$5)+COUNTIFS('調査表(全体)'!$O:$O,$A29,'調査表(全体)'!$R:$R,$B27,'調査表(全体)'!$BR:$BR,'調査表(全体)'!$A$1,'調査表(全体)'!$BS:$BS,I$5)+COUNTIFS('調査表(全体)'!$O:$O,$A29,'調査表(全体)'!$R:$R,$B27,'調査表(全体)'!$BR:$BR,'調査表(全体)'!$A$1,'調査表(全体)'!$BS:$BS,J$5)+COUNTIFS('調査表(全体)'!$O:$O,$A29,'調査表(全体)'!$R:$R,$B27,'調査表(全体)'!$BR:$BR,'調査表(全体)'!$A$1,'調査表(全体)'!$BS:$BS,K$5)+COUNTIFS('調査表(全体)'!$O:$O,$A29,'調査表(全体)'!$R:$R,$B27,'調査表(全体)'!$BR:$BR,'調査表(全体)'!$A$1,'調査表(全体)'!$BS:$BS,L$5)+COUNTIFS('調査表(全体)'!$O:$O,$A29,'調査表(全体)'!$R:$R,$B27,'調査表(全体)'!$BR:$BR,'調査表(全体)'!$A$1,'調査表(全体)'!$BS:$BS,M$5)</f>
        <v>0</v>
      </c>
      <c r="D27" s="295">
        <f>SUMIFS('調査表(全体)'!BU:BU,'調査表(全体)'!$O:$O,$A29,'調査表(全体)'!$R:$R,$B27,'調査表(全体)'!$BR:$BR,'調査表(全体)'!$A$1,'調査表(全体)'!$BS:$BS,D$5)</f>
        <v>0</v>
      </c>
      <c r="E27" s="295">
        <f>SUMIFS('調査表(全体)'!BV:BV,'調査表(全体)'!$O:$O,$A29,'調査表(全体)'!$R:$R,$B27,'調査表(全体)'!$BR:$BR,'調査表(全体)'!$A$1,'調査表(全体)'!$BS:$BS,E$5)</f>
        <v>0</v>
      </c>
      <c r="F27" s="295">
        <f>SUMIFS('調査表(全体)'!BW:BW,'調査表(全体)'!$O:$O,$A29,'調査表(全体)'!$R:$R,$B27,'調査表(全体)'!$BR:$BR,'調査表(全体)'!$A$1,'調査表(全体)'!$BS:$BS,F$5)</f>
        <v>0</v>
      </c>
      <c r="G27" s="295">
        <f>SUMIFS('調査表(全体)'!BX:BX,'調査表(全体)'!$O:$O,$A29,'調査表(全体)'!$R:$R,$B27,'調査表(全体)'!$BR:$BR,'調査表(全体)'!$A$1,'調査表(全体)'!$BS:$BS,G$5)</f>
        <v>0</v>
      </c>
      <c r="H27" s="295">
        <f>SUMIFS('調査表(全体)'!BY:BY,'調査表(全体)'!$O:$O,$A29,'調査表(全体)'!$R:$R,$B27,'調査表(全体)'!$BR:$BR,'調査表(全体)'!$A$1,'調査表(全体)'!$BS:$BS,H$5)</f>
        <v>0</v>
      </c>
      <c r="I27" s="295">
        <f>SUMIFS('調査表(全体)'!BZ:BZ,'調査表(全体)'!$O:$O,$A29,'調査表(全体)'!$R:$R,$B27,'調査表(全体)'!$BR:$BR,'調査表(全体)'!$A$1,'調査表(全体)'!$BS:$BS,I$5)</f>
        <v>0</v>
      </c>
      <c r="J27" s="295">
        <f>SUMIFS('調査表(全体)'!CB:CB,'調査表(全体)'!$O:$O,$A29,'調査表(全体)'!$R:$R,$B27,'調査表(全体)'!$BR:$BR,'調査表(全体)'!$A$1,'調査表(全体)'!$BS:$BS,J$5)</f>
        <v>0</v>
      </c>
      <c r="K27" s="295">
        <f>SUMIFS('調査表(全体)'!CC:CC,'調査表(全体)'!$O:$O,$A29,'調査表(全体)'!$R:$R,$B27,'調査表(全体)'!$BR:$BR,'調査表(全体)'!$A$1,'調査表(全体)'!$BS:$BS,K$5)</f>
        <v>0</v>
      </c>
      <c r="L27" s="295">
        <f>SUMIFS('調査表(全体)'!CD:CD,'調査表(全体)'!$O:$O,$A29,'調査表(全体)'!$R:$R,$B27,'調査表(全体)'!$BR:$BR,'調査表(全体)'!$A$1,'調査表(全体)'!$BS:$BS,L$5)</f>
        <v>0</v>
      </c>
      <c r="M27" s="295">
        <f>SUMIFS('調査表(全体)'!CE:CE,'調査表(全体)'!$O:$O,$A29,'調査表(全体)'!$R:$R,$B27,'調査表(全体)'!$BR:$BR,'調査表(全体)'!$A$1,'調査表(全体)'!$BS:$BS,M$5)</f>
        <v>0</v>
      </c>
      <c r="N27" s="296">
        <f>SUM(D27:M27)</f>
        <v>0</v>
      </c>
    </row>
    <row r="28" spans="1:14" x14ac:dyDescent="0.15">
      <c r="A28" s="1167"/>
      <c r="B28" s="297">
        <v>3</v>
      </c>
      <c r="C28" s="294">
        <f>COUNTIFS('調査表(全体)'!$O:$O,$A30,'調査表(全体)'!$R:$R,$B28,'調査表(全体)'!$BR:$BR,'調査表(全体)'!$A$1,'調査表(全体)'!$BS:$BS,D$5)+COUNTIFS('調査表(全体)'!$O:$O,$A30,'調査表(全体)'!$R:$R,$B28,'調査表(全体)'!$BR:$BR,'調査表(全体)'!$A$1,'調査表(全体)'!$BS:$BS,E$5)+COUNTIFS('調査表(全体)'!$O:$O,$A30,'調査表(全体)'!$R:$R,$B28,'調査表(全体)'!$BR:$BR,'調査表(全体)'!$A$1,'調査表(全体)'!$BS:$BS,F$5)+COUNTIFS('調査表(全体)'!$O:$O,$A30,'調査表(全体)'!$R:$R,$B28,'調査表(全体)'!$BR:$BR,'調査表(全体)'!$A$1,'調査表(全体)'!$BS:$BS,G$5)+COUNTIFS('調査表(全体)'!$O:$O,$A30,'調査表(全体)'!$R:$R,$B28,'調査表(全体)'!$BR:$BR,'調査表(全体)'!$A$1,'調査表(全体)'!$BS:$BS,H$5)+COUNTIFS('調査表(全体)'!$O:$O,$A30,'調査表(全体)'!$R:$R,$B28,'調査表(全体)'!$BR:$BR,'調査表(全体)'!$A$1,'調査表(全体)'!$BS:$BS,I$5)+COUNTIFS('調査表(全体)'!$O:$O,$A30,'調査表(全体)'!$R:$R,$B28,'調査表(全体)'!$BR:$BR,'調査表(全体)'!$A$1,'調査表(全体)'!$BS:$BS,J$5)+COUNTIFS('調査表(全体)'!$O:$O,$A30,'調査表(全体)'!$R:$R,$B28,'調査表(全体)'!$BR:$BR,'調査表(全体)'!$A$1,'調査表(全体)'!$BS:$BS,K$5)+COUNTIFS('調査表(全体)'!$O:$O,$A30,'調査表(全体)'!$R:$R,$B28,'調査表(全体)'!$BR:$BR,'調査表(全体)'!$A$1,'調査表(全体)'!$BS:$BS,L$5)+COUNTIFS('調査表(全体)'!$O:$O,$A30,'調査表(全体)'!$R:$R,$B28,'調査表(全体)'!$BR:$BR,'調査表(全体)'!$A$1,'調査表(全体)'!$BS:$BS,M$5)</f>
        <v>0</v>
      </c>
      <c r="D28" s="295">
        <f>SUMIFS('調査表(全体)'!BU:BU,'調査表(全体)'!$O:$O,$A29,'調査表(全体)'!$R:$R,$B28,'調査表(全体)'!$BR:$BR,'調査表(全体)'!$A$1,'調査表(全体)'!$BS:$BS,D$5)</f>
        <v>0</v>
      </c>
      <c r="E28" s="295">
        <f>SUMIFS('調査表(全体)'!BV:BV,'調査表(全体)'!$O:$O,$A29,'調査表(全体)'!$R:$R,$B28,'調査表(全体)'!$BR:$BR,'調査表(全体)'!$A$1,'調査表(全体)'!$BS:$BS,E$5)</f>
        <v>0</v>
      </c>
      <c r="F28" s="295">
        <f>SUMIFS('調査表(全体)'!BW:BW,'調査表(全体)'!$O:$O,$A29,'調査表(全体)'!$R:$R,$B28,'調査表(全体)'!$BR:$BR,'調査表(全体)'!$A$1,'調査表(全体)'!$BS:$BS,F$5)</f>
        <v>0</v>
      </c>
      <c r="G28" s="295">
        <f>SUMIFS('調査表(全体)'!BX:BX,'調査表(全体)'!$O:$O,$A29,'調査表(全体)'!$R:$R,$B28,'調査表(全体)'!$BR:$BR,'調査表(全体)'!$A$1,'調査表(全体)'!$BS:$BS,G$5)</f>
        <v>0</v>
      </c>
      <c r="H28" s="295">
        <f>SUMIFS('調査表(全体)'!BY:BY,'調査表(全体)'!$O:$O,$A29,'調査表(全体)'!$R:$R,$B28,'調査表(全体)'!$BR:$BR,'調査表(全体)'!$A$1,'調査表(全体)'!$BS:$BS,H$5)</f>
        <v>0</v>
      </c>
      <c r="I28" s="295">
        <f>SUMIFS('調査表(全体)'!BZ:BZ,'調査表(全体)'!$O:$O,$A29,'調査表(全体)'!$R:$R,$B28,'調査表(全体)'!$BR:$BR,'調査表(全体)'!$A$1,'調査表(全体)'!$BS:$BS,I$5)</f>
        <v>0</v>
      </c>
      <c r="J28" s="295">
        <f>SUMIFS('調査表(全体)'!CB:CB,'調査表(全体)'!$O:$O,$A29,'調査表(全体)'!$R:$R,$B28,'調査表(全体)'!$BR:$BR,'調査表(全体)'!$A$1,'調査表(全体)'!$BS:$BS,J$5)</f>
        <v>0</v>
      </c>
      <c r="K28" s="295">
        <f>SUMIFS('調査表(全体)'!CC:CC,'調査表(全体)'!$O:$O,$A29,'調査表(全体)'!$R:$R,$B28,'調査表(全体)'!$BR:$BR,'調査表(全体)'!$A$1,'調査表(全体)'!$BS:$BS,K$5)</f>
        <v>0</v>
      </c>
      <c r="L28" s="295">
        <f>SUMIFS('調査表(全体)'!CD:CD,'調査表(全体)'!$O:$O,$A29,'調査表(全体)'!$R:$R,$B28,'調査表(全体)'!$BR:$BR,'調査表(全体)'!$A$1,'調査表(全体)'!$BS:$BS,L$5)</f>
        <v>0</v>
      </c>
      <c r="M28" s="295">
        <f>SUMIFS('調査表(全体)'!CE:CE,'調査表(全体)'!$O:$O,$A29,'調査表(全体)'!$R:$R,$B28,'調査表(全体)'!$BR:$BR,'調査表(全体)'!$A$1,'調査表(全体)'!$BS:$BS,M$5)</f>
        <v>0</v>
      </c>
      <c r="N28" s="296">
        <f>SUM(D28:M28)</f>
        <v>0</v>
      </c>
    </row>
    <row r="29" spans="1:14" x14ac:dyDescent="0.15">
      <c r="A29" s="403">
        <v>6</v>
      </c>
      <c r="B29" s="298" t="s">
        <v>166</v>
      </c>
      <c r="C29" s="299">
        <f t="shared" ref="C29:N29" si="5">SUM(C26:C28)</f>
        <v>0</v>
      </c>
      <c r="D29" s="300">
        <f t="shared" si="5"/>
        <v>0</v>
      </c>
      <c r="E29" s="300">
        <f t="shared" si="5"/>
        <v>0</v>
      </c>
      <c r="F29" s="300">
        <f t="shared" si="5"/>
        <v>0</v>
      </c>
      <c r="G29" s="300">
        <f t="shared" si="5"/>
        <v>0</v>
      </c>
      <c r="H29" s="300">
        <f t="shared" si="5"/>
        <v>0</v>
      </c>
      <c r="I29" s="300">
        <f t="shared" si="5"/>
        <v>0</v>
      </c>
      <c r="J29" s="300">
        <f>SUM(J26:J28)</f>
        <v>0</v>
      </c>
      <c r="K29" s="300">
        <f>SUM(K26:K28)</f>
        <v>0</v>
      </c>
      <c r="L29" s="300">
        <f>SUM(L26:L28)</f>
        <v>0</v>
      </c>
      <c r="M29" s="300">
        <f t="shared" si="5"/>
        <v>0</v>
      </c>
      <c r="N29" s="300">
        <f t="shared" si="5"/>
        <v>0</v>
      </c>
    </row>
    <row r="30" spans="1:14" x14ac:dyDescent="0.15">
      <c r="A30" s="1165">
        <f>LOOKUP(A33,会計区分コード!$B:$B,会計区分コード!$C:$C)</f>
        <v>0</v>
      </c>
      <c r="B30" s="289">
        <v>1</v>
      </c>
      <c r="C30" s="290">
        <f>COUNTIFS('調査表(全体)'!$O:$O,$A32,'調査表(全体)'!$R:$R,$B30,'調査表(全体)'!$BR:$BR,'調査表(全体)'!$A$1,'調査表(全体)'!$BS:$BS,D$5)+COUNTIFS('調査表(全体)'!$O:$O,$A32,'調査表(全体)'!$R:$R,$B30,'調査表(全体)'!$BR:$BR,'調査表(全体)'!$A$1,'調査表(全体)'!$BS:$BS,E$5)+COUNTIFS('調査表(全体)'!$O:$O,$A32,'調査表(全体)'!$R:$R,$B30,'調査表(全体)'!$BR:$BR,'調査表(全体)'!$A$1,'調査表(全体)'!$BS:$BS,F$5)+COUNTIFS('調査表(全体)'!$O:$O,$A32,'調査表(全体)'!$R:$R,$B30,'調査表(全体)'!$BR:$BR,'調査表(全体)'!$A$1,'調査表(全体)'!$BS:$BS,G$5)+COUNTIFS('調査表(全体)'!$O:$O,$A32,'調査表(全体)'!$R:$R,$B30,'調査表(全体)'!$BR:$BR,'調査表(全体)'!$A$1,'調査表(全体)'!$BS:$BS,H$5)+COUNTIFS('調査表(全体)'!$O:$O,$A32,'調査表(全体)'!$R:$R,$B30,'調査表(全体)'!$BR:$BR,'調査表(全体)'!$A$1,'調査表(全体)'!$BS:$BS,I$5)+COUNTIFS('調査表(全体)'!$O:$O,$A32,'調査表(全体)'!$R:$R,$B30,'調査表(全体)'!$BR:$BR,'調査表(全体)'!$A$1,'調査表(全体)'!$BS:$BS,J$5)+COUNTIFS('調査表(全体)'!$O:$O,$A32,'調査表(全体)'!$R:$R,$B30,'調査表(全体)'!$BR:$BR,'調査表(全体)'!$A$1,'調査表(全体)'!$BS:$BS,K$5)+COUNTIFS('調査表(全体)'!$O:$O,$A32,'調査表(全体)'!$R:$R,$B30,'調査表(全体)'!$BR:$BR,'調査表(全体)'!$A$1,'調査表(全体)'!$BS:$BS,L$5)+COUNTIFS('調査表(全体)'!$O:$O,$A32,'調査表(全体)'!$R:$R,$B30,'調査表(全体)'!$BR:$BR,'調査表(全体)'!$A$1,'調査表(全体)'!$BS:$BS,M$5)</f>
        <v>0</v>
      </c>
      <c r="D30" s="291">
        <f>SUMIFS('調査表(全体)'!BU:BU,'調査表(全体)'!$O:$O,$A33,'調査表(全体)'!$R:$R,$B30,'調査表(全体)'!$BR:$BR,'調査表(全体)'!$A$1,'調査表(全体)'!$BS:$BS,D$5)</f>
        <v>0</v>
      </c>
      <c r="E30" s="291">
        <f>SUMIFS('調査表(全体)'!BV:BV,'調査表(全体)'!$O:$O,$A33,'調査表(全体)'!$R:$R,$B30,'調査表(全体)'!$BR:$BR,'調査表(全体)'!$A$1,'調査表(全体)'!$BS:$BS,E$5)</f>
        <v>0</v>
      </c>
      <c r="F30" s="291">
        <f>SUMIFS('調査表(全体)'!BW:BW,'調査表(全体)'!$O:$O,$A33,'調査表(全体)'!$R:$R,$B30,'調査表(全体)'!$BR:$BR,'調査表(全体)'!$A$1,'調査表(全体)'!$BS:$BS,F$5)</f>
        <v>0</v>
      </c>
      <c r="G30" s="291">
        <f>SUMIFS('調査表(全体)'!BX:BX,'調査表(全体)'!$O:$O,$A33,'調査表(全体)'!$R:$R,$B30,'調査表(全体)'!$BR:$BR,'調査表(全体)'!$A$1,'調査表(全体)'!$BS:$BS,G$5)</f>
        <v>0</v>
      </c>
      <c r="H30" s="291">
        <f>SUMIFS('調査表(全体)'!BY:BY,'調査表(全体)'!$O:$O,$A33,'調査表(全体)'!$R:$R,$B30,'調査表(全体)'!$BR:$BR,'調査表(全体)'!$A$1,'調査表(全体)'!$BS:$BS,H$5)</f>
        <v>0</v>
      </c>
      <c r="I30" s="291">
        <f>SUMIFS('調査表(全体)'!BZ:BZ,'調査表(全体)'!$O:$O,$A33,'調査表(全体)'!$R:$R,$B30,'調査表(全体)'!$BR:$BR,'調査表(全体)'!$A$1,'調査表(全体)'!$BS:$BS,I$5)</f>
        <v>0</v>
      </c>
      <c r="J30" s="291">
        <f>SUMIFS('調査表(全体)'!CB:CB,'調査表(全体)'!$O:$O,$A33,'調査表(全体)'!$R:$R,$B30,'調査表(全体)'!$BR:$BR,'調査表(全体)'!$A$1,'調査表(全体)'!$BS:$BS,J$5)</f>
        <v>0</v>
      </c>
      <c r="K30" s="291">
        <f>SUMIFS('調査表(全体)'!CC:CC,'調査表(全体)'!$O:$O,$A33,'調査表(全体)'!$R:$R,$B30,'調査表(全体)'!$BR:$BR,'調査表(全体)'!$A$1,'調査表(全体)'!$BS:$BS,K$5)</f>
        <v>0</v>
      </c>
      <c r="L30" s="291">
        <f>SUMIFS('調査表(全体)'!CD:CD,'調査表(全体)'!$O:$O,$A33,'調査表(全体)'!$R:$R,$B30,'調査表(全体)'!$BR:$BR,'調査表(全体)'!$A$1,'調査表(全体)'!$BS:$BS,L$5)</f>
        <v>0</v>
      </c>
      <c r="M30" s="291">
        <f>SUMIFS('調査表(全体)'!CE:CE,'調査表(全体)'!$O:$O,$A33,'調査表(全体)'!$R:$R,$B30,'調査表(全体)'!$BR:$BR,'調査表(全体)'!$A$1,'調査表(全体)'!$BS:$BS,M$5)</f>
        <v>0</v>
      </c>
      <c r="N30" s="292">
        <f>SUM(D30:M30)</f>
        <v>0</v>
      </c>
    </row>
    <row r="31" spans="1:14" x14ac:dyDescent="0.15">
      <c r="A31" s="1166"/>
      <c r="B31" s="293">
        <v>2</v>
      </c>
      <c r="C31" s="294">
        <f>COUNTIFS('調査表(全体)'!$O:$O,$A33,'調査表(全体)'!$R:$R,$B31,'調査表(全体)'!$BR:$BR,'調査表(全体)'!$A$1,'調査表(全体)'!$BS:$BS,D$5)+COUNTIFS('調査表(全体)'!$O:$O,$A33,'調査表(全体)'!$R:$R,$B31,'調査表(全体)'!$BR:$BR,'調査表(全体)'!$A$1,'調査表(全体)'!$BS:$BS,E$5)+COUNTIFS('調査表(全体)'!$O:$O,$A33,'調査表(全体)'!$R:$R,$B31,'調査表(全体)'!$BR:$BR,'調査表(全体)'!$A$1,'調査表(全体)'!$BS:$BS,F$5)+COUNTIFS('調査表(全体)'!$O:$O,$A33,'調査表(全体)'!$R:$R,$B31,'調査表(全体)'!$BR:$BR,'調査表(全体)'!$A$1,'調査表(全体)'!$BS:$BS,G$5)+COUNTIFS('調査表(全体)'!$O:$O,$A33,'調査表(全体)'!$R:$R,$B31,'調査表(全体)'!$BR:$BR,'調査表(全体)'!$A$1,'調査表(全体)'!$BS:$BS,H$5)+COUNTIFS('調査表(全体)'!$O:$O,$A33,'調査表(全体)'!$R:$R,$B31,'調査表(全体)'!$BR:$BR,'調査表(全体)'!$A$1,'調査表(全体)'!$BS:$BS,I$5)+COUNTIFS('調査表(全体)'!$O:$O,$A33,'調査表(全体)'!$R:$R,$B31,'調査表(全体)'!$BR:$BR,'調査表(全体)'!$A$1,'調査表(全体)'!$BS:$BS,J$5)+COUNTIFS('調査表(全体)'!$O:$O,$A33,'調査表(全体)'!$R:$R,$B31,'調査表(全体)'!$BR:$BR,'調査表(全体)'!$A$1,'調査表(全体)'!$BS:$BS,K$5)+COUNTIFS('調査表(全体)'!$O:$O,$A33,'調査表(全体)'!$R:$R,$B31,'調査表(全体)'!$BR:$BR,'調査表(全体)'!$A$1,'調査表(全体)'!$BS:$BS,L$5)+COUNTIFS('調査表(全体)'!$O:$O,$A33,'調査表(全体)'!$R:$R,$B31,'調査表(全体)'!$BR:$BR,'調査表(全体)'!$A$1,'調査表(全体)'!$BS:$BS,M$5)</f>
        <v>0</v>
      </c>
      <c r="D31" s="295">
        <f>SUMIFS('調査表(全体)'!BU:BU,'調査表(全体)'!$O:$O,$A33,'調査表(全体)'!$R:$R,$B31,'調査表(全体)'!$BR:$BR,'調査表(全体)'!$A$1,'調査表(全体)'!$BS:$BS,D$5)</f>
        <v>0</v>
      </c>
      <c r="E31" s="295">
        <f>SUMIFS('調査表(全体)'!BV:BV,'調査表(全体)'!$O:$O,$A33,'調査表(全体)'!$R:$R,$B31,'調査表(全体)'!$BR:$BR,'調査表(全体)'!$A$1,'調査表(全体)'!$BS:$BS,E$5)</f>
        <v>0</v>
      </c>
      <c r="F31" s="295">
        <f>SUMIFS('調査表(全体)'!BW:BW,'調査表(全体)'!$O:$O,$A33,'調査表(全体)'!$R:$R,$B31,'調査表(全体)'!$BR:$BR,'調査表(全体)'!$A$1,'調査表(全体)'!$BS:$BS,F$5)</f>
        <v>0</v>
      </c>
      <c r="G31" s="295">
        <f>SUMIFS('調査表(全体)'!BX:BX,'調査表(全体)'!$O:$O,$A33,'調査表(全体)'!$R:$R,$B31,'調査表(全体)'!$BR:$BR,'調査表(全体)'!$A$1,'調査表(全体)'!$BS:$BS,G$5)</f>
        <v>0</v>
      </c>
      <c r="H31" s="295">
        <f>SUMIFS('調査表(全体)'!BY:BY,'調査表(全体)'!$O:$O,$A33,'調査表(全体)'!$R:$R,$B31,'調査表(全体)'!$BR:$BR,'調査表(全体)'!$A$1,'調査表(全体)'!$BS:$BS,H$5)</f>
        <v>0</v>
      </c>
      <c r="I31" s="295">
        <f>SUMIFS('調査表(全体)'!BZ:BZ,'調査表(全体)'!$O:$O,$A33,'調査表(全体)'!$R:$R,$B31,'調査表(全体)'!$BR:$BR,'調査表(全体)'!$A$1,'調査表(全体)'!$BS:$BS,I$5)</f>
        <v>0</v>
      </c>
      <c r="J31" s="295">
        <f>SUMIFS('調査表(全体)'!CB:CB,'調査表(全体)'!$O:$O,$A33,'調査表(全体)'!$R:$R,$B31,'調査表(全体)'!$BR:$BR,'調査表(全体)'!$A$1,'調査表(全体)'!$BS:$BS,J$5)</f>
        <v>0</v>
      </c>
      <c r="K31" s="295">
        <f>SUMIFS('調査表(全体)'!CC:CC,'調査表(全体)'!$O:$O,$A33,'調査表(全体)'!$R:$R,$B31,'調査表(全体)'!$BR:$BR,'調査表(全体)'!$A$1,'調査表(全体)'!$BS:$BS,K$5)</f>
        <v>0</v>
      </c>
      <c r="L31" s="295">
        <f>SUMIFS('調査表(全体)'!CD:CD,'調査表(全体)'!$O:$O,$A33,'調査表(全体)'!$R:$R,$B31,'調査表(全体)'!$BR:$BR,'調査表(全体)'!$A$1,'調査表(全体)'!$BS:$BS,L$5)</f>
        <v>0</v>
      </c>
      <c r="M31" s="295">
        <f>SUMIFS('調査表(全体)'!CE:CE,'調査表(全体)'!$O:$O,$A33,'調査表(全体)'!$R:$R,$B31,'調査表(全体)'!$BR:$BR,'調査表(全体)'!$A$1,'調査表(全体)'!$BS:$BS,M$5)</f>
        <v>0</v>
      </c>
      <c r="N31" s="296">
        <f>SUM(D31:M31)</f>
        <v>0</v>
      </c>
    </row>
    <row r="32" spans="1:14" x14ac:dyDescent="0.15">
      <c r="A32" s="1167"/>
      <c r="B32" s="297">
        <v>3</v>
      </c>
      <c r="C32" s="294">
        <f>COUNTIFS('調査表(全体)'!$O:$O,$A34,'調査表(全体)'!$R:$R,$B32,'調査表(全体)'!$BR:$BR,'調査表(全体)'!$A$1,'調査表(全体)'!$BS:$BS,D$5)+COUNTIFS('調査表(全体)'!$O:$O,$A34,'調査表(全体)'!$R:$R,$B32,'調査表(全体)'!$BR:$BR,'調査表(全体)'!$A$1,'調査表(全体)'!$BS:$BS,E$5)+COUNTIFS('調査表(全体)'!$O:$O,$A34,'調査表(全体)'!$R:$R,$B32,'調査表(全体)'!$BR:$BR,'調査表(全体)'!$A$1,'調査表(全体)'!$BS:$BS,F$5)+COUNTIFS('調査表(全体)'!$O:$O,$A34,'調査表(全体)'!$R:$R,$B32,'調査表(全体)'!$BR:$BR,'調査表(全体)'!$A$1,'調査表(全体)'!$BS:$BS,G$5)+COUNTIFS('調査表(全体)'!$O:$O,$A34,'調査表(全体)'!$R:$R,$B32,'調査表(全体)'!$BR:$BR,'調査表(全体)'!$A$1,'調査表(全体)'!$BS:$BS,H$5)+COUNTIFS('調査表(全体)'!$O:$O,$A34,'調査表(全体)'!$R:$R,$B32,'調査表(全体)'!$BR:$BR,'調査表(全体)'!$A$1,'調査表(全体)'!$BS:$BS,I$5)+COUNTIFS('調査表(全体)'!$O:$O,$A34,'調査表(全体)'!$R:$R,$B32,'調査表(全体)'!$BR:$BR,'調査表(全体)'!$A$1,'調査表(全体)'!$BS:$BS,J$5)+COUNTIFS('調査表(全体)'!$O:$O,$A34,'調査表(全体)'!$R:$R,$B32,'調査表(全体)'!$BR:$BR,'調査表(全体)'!$A$1,'調査表(全体)'!$BS:$BS,K$5)+COUNTIFS('調査表(全体)'!$O:$O,$A34,'調査表(全体)'!$R:$R,$B32,'調査表(全体)'!$BR:$BR,'調査表(全体)'!$A$1,'調査表(全体)'!$BS:$BS,L$5)+COUNTIFS('調査表(全体)'!$O:$O,$A34,'調査表(全体)'!$R:$R,$B32,'調査表(全体)'!$BR:$BR,'調査表(全体)'!$A$1,'調査表(全体)'!$BS:$BS,M$5)</f>
        <v>0</v>
      </c>
      <c r="D32" s="295">
        <f>SUMIFS('調査表(全体)'!BU:BU,'調査表(全体)'!$O:$O,$A33,'調査表(全体)'!$R:$R,$B32,'調査表(全体)'!$BR:$BR,'調査表(全体)'!$A$1,'調査表(全体)'!$BS:$BS,D$5)</f>
        <v>0</v>
      </c>
      <c r="E32" s="295">
        <f>SUMIFS('調査表(全体)'!BV:BV,'調査表(全体)'!$O:$O,$A33,'調査表(全体)'!$R:$R,$B32,'調査表(全体)'!$BR:$BR,'調査表(全体)'!$A$1,'調査表(全体)'!$BS:$BS,E$5)</f>
        <v>0</v>
      </c>
      <c r="F32" s="295">
        <f>SUMIFS('調査表(全体)'!BW:BW,'調査表(全体)'!$O:$O,$A33,'調査表(全体)'!$R:$R,$B32,'調査表(全体)'!$BR:$BR,'調査表(全体)'!$A$1,'調査表(全体)'!$BS:$BS,F$5)</f>
        <v>0</v>
      </c>
      <c r="G32" s="295">
        <f>SUMIFS('調査表(全体)'!BX:BX,'調査表(全体)'!$O:$O,$A33,'調査表(全体)'!$R:$R,$B32,'調査表(全体)'!$BR:$BR,'調査表(全体)'!$A$1,'調査表(全体)'!$BS:$BS,G$5)</f>
        <v>0</v>
      </c>
      <c r="H32" s="295">
        <f>SUMIFS('調査表(全体)'!BY:BY,'調査表(全体)'!$O:$O,$A33,'調査表(全体)'!$R:$R,$B32,'調査表(全体)'!$BR:$BR,'調査表(全体)'!$A$1,'調査表(全体)'!$BS:$BS,H$5)</f>
        <v>0</v>
      </c>
      <c r="I32" s="295">
        <f>SUMIFS('調査表(全体)'!BZ:BZ,'調査表(全体)'!$O:$O,$A33,'調査表(全体)'!$R:$R,$B32,'調査表(全体)'!$BR:$BR,'調査表(全体)'!$A$1,'調査表(全体)'!$BS:$BS,I$5)</f>
        <v>0</v>
      </c>
      <c r="J32" s="295">
        <f>SUMIFS('調査表(全体)'!CB:CB,'調査表(全体)'!$O:$O,$A33,'調査表(全体)'!$R:$R,$B32,'調査表(全体)'!$BR:$BR,'調査表(全体)'!$A$1,'調査表(全体)'!$BS:$BS,J$5)</f>
        <v>0</v>
      </c>
      <c r="K32" s="295">
        <f>SUMIFS('調査表(全体)'!CC:CC,'調査表(全体)'!$O:$O,$A33,'調査表(全体)'!$R:$R,$B32,'調査表(全体)'!$BR:$BR,'調査表(全体)'!$A$1,'調査表(全体)'!$BS:$BS,K$5)</f>
        <v>0</v>
      </c>
      <c r="L32" s="295">
        <f>SUMIFS('調査表(全体)'!CD:CD,'調査表(全体)'!$O:$O,$A33,'調査表(全体)'!$R:$R,$B32,'調査表(全体)'!$BR:$BR,'調査表(全体)'!$A$1,'調査表(全体)'!$BS:$BS,L$5)</f>
        <v>0</v>
      </c>
      <c r="M32" s="295">
        <f>SUMIFS('調査表(全体)'!CE:CE,'調査表(全体)'!$O:$O,$A33,'調査表(全体)'!$R:$R,$B32,'調査表(全体)'!$BR:$BR,'調査表(全体)'!$A$1,'調査表(全体)'!$BS:$BS,M$5)</f>
        <v>0</v>
      </c>
      <c r="N32" s="296">
        <f>SUM(D32:M32)</f>
        <v>0</v>
      </c>
    </row>
    <row r="33" spans="1:14" x14ac:dyDescent="0.15">
      <c r="A33" s="402">
        <v>7</v>
      </c>
      <c r="B33" s="298" t="s">
        <v>166</v>
      </c>
      <c r="C33" s="299">
        <f t="shared" ref="C33:N33" si="6">SUM(C30:C32)</f>
        <v>0</v>
      </c>
      <c r="D33" s="300">
        <f t="shared" si="6"/>
        <v>0</v>
      </c>
      <c r="E33" s="300">
        <f t="shared" si="6"/>
        <v>0</v>
      </c>
      <c r="F33" s="300">
        <f t="shared" si="6"/>
        <v>0</v>
      </c>
      <c r="G33" s="300">
        <f t="shared" si="6"/>
        <v>0</v>
      </c>
      <c r="H33" s="300">
        <f t="shared" si="6"/>
        <v>0</v>
      </c>
      <c r="I33" s="300">
        <f t="shared" si="6"/>
        <v>0</v>
      </c>
      <c r="J33" s="300">
        <f>SUM(J30:J32)</f>
        <v>0</v>
      </c>
      <c r="K33" s="300">
        <f>SUM(K30:K32)</f>
        <v>0</v>
      </c>
      <c r="L33" s="300">
        <f>SUM(L30:L32)</f>
        <v>0</v>
      </c>
      <c r="M33" s="300">
        <f t="shared" si="6"/>
        <v>0</v>
      </c>
      <c r="N33" s="300">
        <f t="shared" si="6"/>
        <v>0</v>
      </c>
    </row>
    <row r="34" spans="1:14" x14ac:dyDescent="0.15">
      <c r="A34" s="1165">
        <f>LOOKUP(A37,会計区分コード!$B:$B,会計区分コード!$C:$C)</f>
        <v>0</v>
      </c>
      <c r="B34" s="289">
        <v>1</v>
      </c>
      <c r="C34" s="290">
        <f>COUNTIFS('調査表(全体)'!$O:$O,$A36,'調査表(全体)'!$R:$R,$B34,'調査表(全体)'!$BR:$BR,'調査表(全体)'!$A$1,'調査表(全体)'!$BS:$BS,D$5)+COUNTIFS('調査表(全体)'!$O:$O,$A36,'調査表(全体)'!$R:$R,$B34,'調査表(全体)'!$BR:$BR,'調査表(全体)'!$A$1,'調査表(全体)'!$BS:$BS,E$5)+COUNTIFS('調査表(全体)'!$O:$O,$A36,'調査表(全体)'!$R:$R,$B34,'調査表(全体)'!$BR:$BR,'調査表(全体)'!$A$1,'調査表(全体)'!$BS:$BS,F$5)+COUNTIFS('調査表(全体)'!$O:$O,$A36,'調査表(全体)'!$R:$R,$B34,'調査表(全体)'!$BR:$BR,'調査表(全体)'!$A$1,'調査表(全体)'!$BS:$BS,G$5)+COUNTIFS('調査表(全体)'!$O:$O,$A36,'調査表(全体)'!$R:$R,$B34,'調査表(全体)'!$BR:$BR,'調査表(全体)'!$A$1,'調査表(全体)'!$BS:$BS,H$5)+COUNTIFS('調査表(全体)'!$O:$O,$A36,'調査表(全体)'!$R:$R,$B34,'調査表(全体)'!$BR:$BR,'調査表(全体)'!$A$1,'調査表(全体)'!$BS:$BS,I$5)+COUNTIFS('調査表(全体)'!$O:$O,$A36,'調査表(全体)'!$R:$R,$B34,'調査表(全体)'!$BR:$BR,'調査表(全体)'!$A$1,'調査表(全体)'!$BS:$BS,J$5)+COUNTIFS('調査表(全体)'!$O:$O,$A36,'調査表(全体)'!$R:$R,$B34,'調査表(全体)'!$BR:$BR,'調査表(全体)'!$A$1,'調査表(全体)'!$BS:$BS,K$5)+COUNTIFS('調査表(全体)'!$O:$O,$A36,'調査表(全体)'!$R:$R,$B34,'調査表(全体)'!$BR:$BR,'調査表(全体)'!$A$1,'調査表(全体)'!$BS:$BS,L$5)+COUNTIFS('調査表(全体)'!$O:$O,$A36,'調査表(全体)'!$R:$R,$B34,'調査表(全体)'!$BR:$BR,'調査表(全体)'!$A$1,'調査表(全体)'!$BS:$BS,M$5)</f>
        <v>0</v>
      </c>
      <c r="D34" s="291">
        <f>SUMIFS('調査表(全体)'!BU:BU,'調査表(全体)'!$O:$O,$A37,'調査表(全体)'!$R:$R,$B34,'調査表(全体)'!$BR:$BR,'調査表(全体)'!$A$1,'調査表(全体)'!$BS:$BS,D$5)</f>
        <v>0</v>
      </c>
      <c r="E34" s="291">
        <f>SUMIFS('調査表(全体)'!BV:BV,'調査表(全体)'!$O:$O,$A37,'調査表(全体)'!$R:$R,$B34,'調査表(全体)'!$BR:$BR,'調査表(全体)'!$A$1,'調査表(全体)'!$BS:$BS,E$5)</f>
        <v>0</v>
      </c>
      <c r="F34" s="291">
        <f>SUMIFS('調査表(全体)'!BW:BW,'調査表(全体)'!$O:$O,$A37,'調査表(全体)'!$R:$R,$B34,'調査表(全体)'!$BR:$BR,'調査表(全体)'!$A$1,'調査表(全体)'!$BS:$BS,F$5)</f>
        <v>0</v>
      </c>
      <c r="G34" s="291">
        <f>SUMIFS('調査表(全体)'!BX:BX,'調査表(全体)'!$O:$O,$A37,'調査表(全体)'!$R:$R,$B34,'調査表(全体)'!$BR:$BR,'調査表(全体)'!$A$1,'調査表(全体)'!$BS:$BS,G$5)</f>
        <v>0</v>
      </c>
      <c r="H34" s="291">
        <f>SUMIFS('調査表(全体)'!BY:BY,'調査表(全体)'!$O:$O,$A37,'調査表(全体)'!$R:$R,$B34,'調査表(全体)'!$BR:$BR,'調査表(全体)'!$A$1,'調査表(全体)'!$BS:$BS,H$5)</f>
        <v>0</v>
      </c>
      <c r="I34" s="291">
        <f>SUMIFS('調査表(全体)'!BZ:BZ,'調査表(全体)'!$O:$O,$A37,'調査表(全体)'!$R:$R,$B34,'調査表(全体)'!$BR:$BR,'調査表(全体)'!$A$1,'調査表(全体)'!$BS:$BS,I$5)</f>
        <v>0</v>
      </c>
      <c r="J34" s="291">
        <f>SUMIFS('調査表(全体)'!CB:CB,'調査表(全体)'!$O:$O,$A37,'調査表(全体)'!$R:$R,$B34,'調査表(全体)'!$BR:$BR,'調査表(全体)'!$A$1,'調査表(全体)'!$BS:$BS,J$5)</f>
        <v>0</v>
      </c>
      <c r="K34" s="291">
        <f>SUMIFS('調査表(全体)'!CC:CC,'調査表(全体)'!$O:$O,$A37,'調査表(全体)'!$R:$R,$B34,'調査表(全体)'!$BR:$BR,'調査表(全体)'!$A$1,'調査表(全体)'!$BS:$BS,K$5)</f>
        <v>0</v>
      </c>
      <c r="L34" s="291">
        <f>SUMIFS('調査表(全体)'!CD:CD,'調査表(全体)'!$O:$O,$A37,'調査表(全体)'!$R:$R,$B34,'調査表(全体)'!$BR:$BR,'調査表(全体)'!$A$1,'調査表(全体)'!$BS:$BS,L$5)</f>
        <v>0</v>
      </c>
      <c r="M34" s="291">
        <f>SUMIFS('調査表(全体)'!CE:CE,'調査表(全体)'!$O:$O,$A37,'調査表(全体)'!$R:$R,$B34,'調査表(全体)'!$BR:$BR,'調査表(全体)'!$A$1,'調査表(全体)'!$BS:$BS,M$5)</f>
        <v>0</v>
      </c>
      <c r="N34" s="292">
        <f>SUM(D34:M34)</f>
        <v>0</v>
      </c>
    </row>
    <row r="35" spans="1:14" x14ac:dyDescent="0.15">
      <c r="A35" s="1166"/>
      <c r="B35" s="293">
        <v>2</v>
      </c>
      <c r="C35" s="294">
        <f>COUNTIFS('調査表(全体)'!$O:$O,$A37,'調査表(全体)'!$R:$R,$B35,'調査表(全体)'!$BR:$BR,'調査表(全体)'!$A$1,'調査表(全体)'!$BS:$BS,D$5)+COUNTIFS('調査表(全体)'!$O:$O,$A37,'調査表(全体)'!$R:$R,$B35,'調査表(全体)'!$BR:$BR,'調査表(全体)'!$A$1,'調査表(全体)'!$BS:$BS,E$5)+COUNTIFS('調査表(全体)'!$O:$O,$A37,'調査表(全体)'!$R:$R,$B35,'調査表(全体)'!$BR:$BR,'調査表(全体)'!$A$1,'調査表(全体)'!$BS:$BS,F$5)+COUNTIFS('調査表(全体)'!$O:$O,$A37,'調査表(全体)'!$R:$R,$B35,'調査表(全体)'!$BR:$BR,'調査表(全体)'!$A$1,'調査表(全体)'!$BS:$BS,G$5)+COUNTIFS('調査表(全体)'!$O:$O,$A37,'調査表(全体)'!$R:$R,$B35,'調査表(全体)'!$BR:$BR,'調査表(全体)'!$A$1,'調査表(全体)'!$BS:$BS,H$5)+COUNTIFS('調査表(全体)'!$O:$O,$A37,'調査表(全体)'!$R:$R,$B35,'調査表(全体)'!$BR:$BR,'調査表(全体)'!$A$1,'調査表(全体)'!$BS:$BS,I$5)+COUNTIFS('調査表(全体)'!$O:$O,$A37,'調査表(全体)'!$R:$R,$B35,'調査表(全体)'!$BR:$BR,'調査表(全体)'!$A$1,'調査表(全体)'!$BS:$BS,J$5)+COUNTIFS('調査表(全体)'!$O:$O,$A37,'調査表(全体)'!$R:$R,$B35,'調査表(全体)'!$BR:$BR,'調査表(全体)'!$A$1,'調査表(全体)'!$BS:$BS,K$5)+COUNTIFS('調査表(全体)'!$O:$O,$A37,'調査表(全体)'!$R:$R,$B35,'調査表(全体)'!$BR:$BR,'調査表(全体)'!$A$1,'調査表(全体)'!$BS:$BS,L$5)+COUNTIFS('調査表(全体)'!$O:$O,$A37,'調査表(全体)'!$R:$R,$B35,'調査表(全体)'!$BR:$BR,'調査表(全体)'!$A$1,'調査表(全体)'!$BS:$BS,M$5)</f>
        <v>0</v>
      </c>
      <c r="D35" s="295">
        <f>SUMIFS('調査表(全体)'!BU:BU,'調査表(全体)'!$O:$O,$A37,'調査表(全体)'!$R:$R,$B35,'調査表(全体)'!$BR:$BR,'調査表(全体)'!$A$1,'調査表(全体)'!$BS:$BS,D$5)</f>
        <v>0</v>
      </c>
      <c r="E35" s="295">
        <f>SUMIFS('調査表(全体)'!BV:BV,'調査表(全体)'!$O:$O,$A37,'調査表(全体)'!$R:$R,$B35,'調査表(全体)'!$BR:$BR,'調査表(全体)'!$A$1,'調査表(全体)'!$BS:$BS,E$5)</f>
        <v>0</v>
      </c>
      <c r="F35" s="295">
        <f>SUMIFS('調査表(全体)'!BW:BW,'調査表(全体)'!$O:$O,$A37,'調査表(全体)'!$R:$R,$B35,'調査表(全体)'!$BR:$BR,'調査表(全体)'!$A$1,'調査表(全体)'!$BS:$BS,F$5)</f>
        <v>0</v>
      </c>
      <c r="G35" s="295">
        <f>SUMIFS('調査表(全体)'!BX:BX,'調査表(全体)'!$O:$O,$A37,'調査表(全体)'!$R:$R,$B35,'調査表(全体)'!$BR:$BR,'調査表(全体)'!$A$1,'調査表(全体)'!$BS:$BS,G$5)</f>
        <v>0</v>
      </c>
      <c r="H35" s="295">
        <f>SUMIFS('調査表(全体)'!BY:BY,'調査表(全体)'!$O:$O,$A37,'調査表(全体)'!$R:$R,$B35,'調査表(全体)'!$BR:$BR,'調査表(全体)'!$A$1,'調査表(全体)'!$BS:$BS,H$5)</f>
        <v>0</v>
      </c>
      <c r="I35" s="295">
        <f>SUMIFS('調査表(全体)'!BZ:BZ,'調査表(全体)'!$O:$O,$A37,'調査表(全体)'!$R:$R,$B35,'調査表(全体)'!$BR:$BR,'調査表(全体)'!$A$1,'調査表(全体)'!$BS:$BS,I$5)</f>
        <v>0</v>
      </c>
      <c r="J35" s="295">
        <f>SUMIFS('調査表(全体)'!CB:CB,'調査表(全体)'!$O:$O,$A37,'調査表(全体)'!$R:$R,$B35,'調査表(全体)'!$BR:$BR,'調査表(全体)'!$A$1,'調査表(全体)'!$BS:$BS,J$5)</f>
        <v>0</v>
      </c>
      <c r="K35" s="295">
        <f>SUMIFS('調査表(全体)'!CC:CC,'調査表(全体)'!$O:$O,$A37,'調査表(全体)'!$R:$R,$B35,'調査表(全体)'!$BR:$BR,'調査表(全体)'!$A$1,'調査表(全体)'!$BS:$BS,K$5)</f>
        <v>0</v>
      </c>
      <c r="L35" s="295">
        <f>SUMIFS('調査表(全体)'!CD:CD,'調査表(全体)'!$O:$O,$A37,'調査表(全体)'!$R:$R,$B35,'調査表(全体)'!$BR:$BR,'調査表(全体)'!$A$1,'調査表(全体)'!$BS:$BS,L$5)</f>
        <v>0</v>
      </c>
      <c r="M35" s="295">
        <f>SUMIFS('調査表(全体)'!CE:CE,'調査表(全体)'!$O:$O,$A37,'調査表(全体)'!$R:$R,$B35,'調査表(全体)'!$BR:$BR,'調査表(全体)'!$A$1,'調査表(全体)'!$BS:$BS,M$5)</f>
        <v>0</v>
      </c>
      <c r="N35" s="296">
        <f>SUM(D35:M35)</f>
        <v>0</v>
      </c>
    </row>
    <row r="36" spans="1:14" x14ac:dyDescent="0.15">
      <c r="A36" s="1167"/>
      <c r="B36" s="297">
        <v>3</v>
      </c>
      <c r="C36" s="294">
        <f>COUNTIFS('調査表(全体)'!$O:$O,$A38,'調査表(全体)'!$R:$R,$B36,'調査表(全体)'!$BR:$BR,'調査表(全体)'!$A$1,'調査表(全体)'!$BS:$BS,D$5)+COUNTIFS('調査表(全体)'!$O:$O,$A38,'調査表(全体)'!$R:$R,$B36,'調査表(全体)'!$BR:$BR,'調査表(全体)'!$A$1,'調査表(全体)'!$BS:$BS,E$5)+COUNTIFS('調査表(全体)'!$O:$O,$A38,'調査表(全体)'!$R:$R,$B36,'調査表(全体)'!$BR:$BR,'調査表(全体)'!$A$1,'調査表(全体)'!$BS:$BS,F$5)+COUNTIFS('調査表(全体)'!$O:$O,$A38,'調査表(全体)'!$R:$R,$B36,'調査表(全体)'!$BR:$BR,'調査表(全体)'!$A$1,'調査表(全体)'!$BS:$BS,G$5)+COUNTIFS('調査表(全体)'!$O:$O,$A38,'調査表(全体)'!$R:$R,$B36,'調査表(全体)'!$BR:$BR,'調査表(全体)'!$A$1,'調査表(全体)'!$BS:$BS,H$5)+COUNTIFS('調査表(全体)'!$O:$O,$A38,'調査表(全体)'!$R:$R,$B36,'調査表(全体)'!$BR:$BR,'調査表(全体)'!$A$1,'調査表(全体)'!$BS:$BS,I$5)+COUNTIFS('調査表(全体)'!$O:$O,$A38,'調査表(全体)'!$R:$R,$B36,'調査表(全体)'!$BR:$BR,'調査表(全体)'!$A$1,'調査表(全体)'!$BS:$BS,J$5)+COUNTIFS('調査表(全体)'!$O:$O,$A38,'調査表(全体)'!$R:$R,$B36,'調査表(全体)'!$BR:$BR,'調査表(全体)'!$A$1,'調査表(全体)'!$BS:$BS,K$5)+COUNTIFS('調査表(全体)'!$O:$O,$A38,'調査表(全体)'!$R:$R,$B36,'調査表(全体)'!$BR:$BR,'調査表(全体)'!$A$1,'調査表(全体)'!$BS:$BS,L$5)+COUNTIFS('調査表(全体)'!$O:$O,$A38,'調査表(全体)'!$R:$R,$B36,'調査表(全体)'!$BR:$BR,'調査表(全体)'!$A$1,'調査表(全体)'!$BS:$BS,M$5)</f>
        <v>0</v>
      </c>
      <c r="D36" s="295">
        <f>SUMIFS('調査表(全体)'!BU:BU,'調査表(全体)'!$O:$O,$A37,'調査表(全体)'!$R:$R,$B36,'調査表(全体)'!$BR:$BR,'調査表(全体)'!$A$1,'調査表(全体)'!$BS:$BS,D$5)</f>
        <v>0</v>
      </c>
      <c r="E36" s="295">
        <f>SUMIFS('調査表(全体)'!BV:BV,'調査表(全体)'!$O:$O,$A37,'調査表(全体)'!$R:$R,$B36,'調査表(全体)'!$BR:$BR,'調査表(全体)'!$A$1,'調査表(全体)'!$BS:$BS,E$5)</f>
        <v>0</v>
      </c>
      <c r="F36" s="295">
        <f>SUMIFS('調査表(全体)'!BW:BW,'調査表(全体)'!$O:$O,$A37,'調査表(全体)'!$R:$R,$B36,'調査表(全体)'!$BR:$BR,'調査表(全体)'!$A$1,'調査表(全体)'!$BS:$BS,F$5)</f>
        <v>0</v>
      </c>
      <c r="G36" s="295">
        <f>SUMIFS('調査表(全体)'!BX:BX,'調査表(全体)'!$O:$O,$A37,'調査表(全体)'!$R:$R,$B36,'調査表(全体)'!$BR:$BR,'調査表(全体)'!$A$1,'調査表(全体)'!$BS:$BS,G$5)</f>
        <v>0</v>
      </c>
      <c r="H36" s="295">
        <f>SUMIFS('調査表(全体)'!BY:BY,'調査表(全体)'!$O:$O,$A37,'調査表(全体)'!$R:$R,$B36,'調査表(全体)'!$BR:$BR,'調査表(全体)'!$A$1,'調査表(全体)'!$BS:$BS,H$5)</f>
        <v>0</v>
      </c>
      <c r="I36" s="295">
        <f>SUMIFS('調査表(全体)'!BZ:BZ,'調査表(全体)'!$O:$O,$A37,'調査表(全体)'!$R:$R,$B36,'調査表(全体)'!$BR:$BR,'調査表(全体)'!$A$1,'調査表(全体)'!$BS:$BS,I$5)</f>
        <v>0</v>
      </c>
      <c r="J36" s="295">
        <f>SUMIFS('調査表(全体)'!CB:CB,'調査表(全体)'!$O:$O,$A37,'調査表(全体)'!$R:$R,$B36,'調査表(全体)'!$BR:$BR,'調査表(全体)'!$A$1,'調査表(全体)'!$BS:$BS,J$5)</f>
        <v>0</v>
      </c>
      <c r="K36" s="295">
        <f>SUMIFS('調査表(全体)'!CC:CC,'調査表(全体)'!$O:$O,$A37,'調査表(全体)'!$R:$R,$B36,'調査表(全体)'!$BR:$BR,'調査表(全体)'!$A$1,'調査表(全体)'!$BS:$BS,K$5)</f>
        <v>0</v>
      </c>
      <c r="L36" s="295">
        <f>SUMIFS('調査表(全体)'!CD:CD,'調査表(全体)'!$O:$O,$A37,'調査表(全体)'!$R:$R,$B36,'調査表(全体)'!$BR:$BR,'調査表(全体)'!$A$1,'調査表(全体)'!$BS:$BS,L$5)</f>
        <v>0</v>
      </c>
      <c r="M36" s="295">
        <f>SUMIFS('調査表(全体)'!CE:CE,'調査表(全体)'!$O:$O,$A37,'調査表(全体)'!$R:$R,$B36,'調査表(全体)'!$BR:$BR,'調査表(全体)'!$A$1,'調査表(全体)'!$BS:$BS,M$5)</f>
        <v>0</v>
      </c>
      <c r="N36" s="296">
        <f>SUM(D36:M36)</f>
        <v>0</v>
      </c>
    </row>
    <row r="37" spans="1:14" x14ac:dyDescent="0.15">
      <c r="A37" s="403">
        <v>8</v>
      </c>
      <c r="B37" s="298" t="s">
        <v>166</v>
      </c>
      <c r="C37" s="299">
        <f t="shared" ref="C37:N37" si="7">SUM(C34:C36)</f>
        <v>0</v>
      </c>
      <c r="D37" s="300">
        <f t="shared" si="7"/>
        <v>0</v>
      </c>
      <c r="E37" s="300">
        <f t="shared" si="7"/>
        <v>0</v>
      </c>
      <c r="F37" s="300">
        <f t="shared" si="7"/>
        <v>0</v>
      </c>
      <c r="G37" s="300">
        <f t="shared" si="7"/>
        <v>0</v>
      </c>
      <c r="H37" s="300">
        <f t="shared" si="7"/>
        <v>0</v>
      </c>
      <c r="I37" s="300">
        <f t="shared" si="7"/>
        <v>0</v>
      </c>
      <c r="J37" s="300">
        <f>SUM(J34:J36)</f>
        <v>0</v>
      </c>
      <c r="K37" s="300">
        <f t="shared" si="7"/>
        <v>0</v>
      </c>
      <c r="L37" s="300">
        <f>SUM(L34:L36)</f>
        <v>0</v>
      </c>
      <c r="M37" s="300">
        <f>SUM(M34:M36)</f>
        <v>0</v>
      </c>
      <c r="N37" s="300">
        <f t="shared" si="7"/>
        <v>0</v>
      </c>
    </row>
    <row r="38" spans="1:14" x14ac:dyDescent="0.15">
      <c r="A38" s="1165">
        <f>LOOKUP(A41,会計区分コード!$B:$B,会計区分コード!$C:$C)</f>
        <v>0</v>
      </c>
      <c r="B38" s="289">
        <v>1</v>
      </c>
      <c r="C38" s="290">
        <f>COUNTIFS('調査表(全体)'!$O:$O,$A40,'調査表(全体)'!$R:$R,$B38,'調査表(全体)'!$BR:$BR,'調査表(全体)'!$A$1,'調査表(全体)'!$BS:$BS,D$5)+COUNTIFS('調査表(全体)'!$O:$O,$A40,'調査表(全体)'!$R:$R,$B38,'調査表(全体)'!$BR:$BR,'調査表(全体)'!$A$1,'調査表(全体)'!$BS:$BS,E$5)+COUNTIFS('調査表(全体)'!$O:$O,$A40,'調査表(全体)'!$R:$R,$B38,'調査表(全体)'!$BR:$BR,'調査表(全体)'!$A$1,'調査表(全体)'!$BS:$BS,F$5)+COUNTIFS('調査表(全体)'!$O:$O,$A40,'調査表(全体)'!$R:$R,$B38,'調査表(全体)'!$BR:$BR,'調査表(全体)'!$A$1,'調査表(全体)'!$BS:$BS,G$5)+COUNTIFS('調査表(全体)'!$O:$O,$A40,'調査表(全体)'!$R:$R,$B38,'調査表(全体)'!$BR:$BR,'調査表(全体)'!$A$1,'調査表(全体)'!$BS:$BS,H$5)+COUNTIFS('調査表(全体)'!$O:$O,$A40,'調査表(全体)'!$R:$R,$B38,'調査表(全体)'!$BR:$BR,'調査表(全体)'!$A$1,'調査表(全体)'!$BS:$BS,I$5)+COUNTIFS('調査表(全体)'!$O:$O,$A40,'調査表(全体)'!$R:$R,$B38,'調査表(全体)'!$BR:$BR,'調査表(全体)'!$A$1,'調査表(全体)'!$BS:$BS,J$5)+COUNTIFS('調査表(全体)'!$O:$O,$A40,'調査表(全体)'!$R:$R,$B38,'調査表(全体)'!$BR:$BR,'調査表(全体)'!$A$1,'調査表(全体)'!$BS:$BS,K$5)+COUNTIFS('調査表(全体)'!$O:$O,$A40,'調査表(全体)'!$R:$R,$B38,'調査表(全体)'!$BR:$BR,'調査表(全体)'!$A$1,'調査表(全体)'!$BS:$BS,L$5)+COUNTIFS('調査表(全体)'!$O:$O,$A40,'調査表(全体)'!$R:$R,$B38,'調査表(全体)'!$BR:$BR,'調査表(全体)'!$A$1,'調査表(全体)'!$BS:$BS,M$5)</f>
        <v>0</v>
      </c>
      <c r="D38" s="291">
        <f>SUMIFS('調査表(全体)'!BU:BU,'調査表(全体)'!$O:$O,$A41,'調査表(全体)'!$R:$R,$B38,'調査表(全体)'!$BR:$BR,'調査表(全体)'!$A$1,'調査表(全体)'!$BS:$BS,D$5)</f>
        <v>0</v>
      </c>
      <c r="E38" s="291">
        <f>SUMIFS('調査表(全体)'!BV:BV,'調査表(全体)'!$O:$O,$A41,'調査表(全体)'!$R:$R,$B38,'調査表(全体)'!$BR:$BR,'調査表(全体)'!$A$1,'調査表(全体)'!$BS:$BS,E$5)</f>
        <v>0</v>
      </c>
      <c r="F38" s="291">
        <f>SUMIFS('調査表(全体)'!BW:BW,'調査表(全体)'!$O:$O,$A41,'調査表(全体)'!$R:$R,$B38,'調査表(全体)'!$BR:$BR,'調査表(全体)'!$A$1,'調査表(全体)'!$BS:$BS,F$5)</f>
        <v>0</v>
      </c>
      <c r="G38" s="291">
        <f>SUMIFS('調査表(全体)'!BX:BX,'調査表(全体)'!$O:$O,$A41,'調査表(全体)'!$R:$R,$B38,'調査表(全体)'!$BR:$BR,'調査表(全体)'!$A$1,'調査表(全体)'!$BS:$BS,G$5)</f>
        <v>0</v>
      </c>
      <c r="H38" s="291">
        <f>SUMIFS('調査表(全体)'!BY:BY,'調査表(全体)'!$O:$O,$A41,'調査表(全体)'!$R:$R,$B38,'調査表(全体)'!$BR:$BR,'調査表(全体)'!$A$1,'調査表(全体)'!$BS:$BS,H$5)</f>
        <v>0</v>
      </c>
      <c r="I38" s="291">
        <f>SUMIFS('調査表(全体)'!BZ:BZ,'調査表(全体)'!$O:$O,$A41,'調査表(全体)'!$R:$R,$B38,'調査表(全体)'!$BR:$BR,'調査表(全体)'!$A$1,'調査表(全体)'!$BS:$BS,I$5)</f>
        <v>0</v>
      </c>
      <c r="J38" s="291">
        <f>SUMIFS('調査表(全体)'!CB:CB,'調査表(全体)'!$O:$O,$A41,'調査表(全体)'!$R:$R,$B38,'調査表(全体)'!$BR:$BR,'調査表(全体)'!$A$1,'調査表(全体)'!$BS:$BS,J$5)</f>
        <v>0</v>
      </c>
      <c r="K38" s="291">
        <f>SUMIFS('調査表(全体)'!CC:CC,'調査表(全体)'!$O:$O,$A41,'調査表(全体)'!$R:$R,$B38,'調査表(全体)'!$BR:$BR,'調査表(全体)'!$A$1,'調査表(全体)'!$BS:$BS,K$5)</f>
        <v>0</v>
      </c>
      <c r="L38" s="291">
        <f>SUMIFS('調査表(全体)'!CD:CD,'調査表(全体)'!$O:$O,$A41,'調査表(全体)'!$R:$R,$B38,'調査表(全体)'!$BR:$BR,'調査表(全体)'!$A$1,'調査表(全体)'!$BS:$BS,L$5)</f>
        <v>0</v>
      </c>
      <c r="M38" s="291">
        <f>SUMIFS('調査表(全体)'!CE:CE,'調査表(全体)'!$O:$O,$A41,'調査表(全体)'!$R:$R,$B38,'調査表(全体)'!$BR:$BR,'調査表(全体)'!$A$1,'調査表(全体)'!$BS:$BS,M$5)</f>
        <v>0</v>
      </c>
      <c r="N38" s="292">
        <f>SUM(D38:M38)</f>
        <v>0</v>
      </c>
    </row>
    <row r="39" spans="1:14" x14ac:dyDescent="0.15">
      <c r="A39" s="1166"/>
      <c r="B39" s="293">
        <v>2</v>
      </c>
      <c r="C39" s="294">
        <f>COUNTIFS('調査表(全体)'!$O:$O,$A41,'調査表(全体)'!$R:$R,$B39,'調査表(全体)'!$BR:$BR,'調査表(全体)'!$A$1,'調査表(全体)'!$BS:$BS,D$5)+COUNTIFS('調査表(全体)'!$O:$O,$A41,'調査表(全体)'!$R:$R,$B39,'調査表(全体)'!$BR:$BR,'調査表(全体)'!$A$1,'調査表(全体)'!$BS:$BS,E$5)+COUNTIFS('調査表(全体)'!$O:$O,$A41,'調査表(全体)'!$R:$R,$B39,'調査表(全体)'!$BR:$BR,'調査表(全体)'!$A$1,'調査表(全体)'!$BS:$BS,F$5)+COUNTIFS('調査表(全体)'!$O:$O,$A41,'調査表(全体)'!$R:$R,$B39,'調査表(全体)'!$BR:$BR,'調査表(全体)'!$A$1,'調査表(全体)'!$BS:$BS,G$5)+COUNTIFS('調査表(全体)'!$O:$O,$A41,'調査表(全体)'!$R:$R,$B39,'調査表(全体)'!$BR:$BR,'調査表(全体)'!$A$1,'調査表(全体)'!$BS:$BS,H$5)+COUNTIFS('調査表(全体)'!$O:$O,$A41,'調査表(全体)'!$R:$R,$B39,'調査表(全体)'!$BR:$BR,'調査表(全体)'!$A$1,'調査表(全体)'!$BS:$BS,I$5)+COUNTIFS('調査表(全体)'!$O:$O,$A41,'調査表(全体)'!$R:$R,$B39,'調査表(全体)'!$BR:$BR,'調査表(全体)'!$A$1,'調査表(全体)'!$BS:$BS,J$5)+COUNTIFS('調査表(全体)'!$O:$O,$A41,'調査表(全体)'!$R:$R,$B39,'調査表(全体)'!$BR:$BR,'調査表(全体)'!$A$1,'調査表(全体)'!$BS:$BS,K$5)+COUNTIFS('調査表(全体)'!$O:$O,$A41,'調査表(全体)'!$R:$R,$B39,'調査表(全体)'!$BR:$BR,'調査表(全体)'!$A$1,'調査表(全体)'!$BS:$BS,L$5)+COUNTIFS('調査表(全体)'!$O:$O,$A41,'調査表(全体)'!$R:$R,$B39,'調査表(全体)'!$BR:$BR,'調査表(全体)'!$A$1,'調査表(全体)'!$BS:$BS,M$5)</f>
        <v>0</v>
      </c>
      <c r="D39" s="295">
        <f>SUMIFS('調査表(全体)'!BU:BU,'調査表(全体)'!$O:$O,$A41,'調査表(全体)'!$R:$R,$B39,'調査表(全体)'!$BR:$BR,'調査表(全体)'!$A$1,'調査表(全体)'!$BS:$BS,D$5)</f>
        <v>0</v>
      </c>
      <c r="E39" s="295">
        <f>SUMIFS('調査表(全体)'!BV:BV,'調査表(全体)'!$O:$O,$A41,'調査表(全体)'!$R:$R,$B39,'調査表(全体)'!$BR:$BR,'調査表(全体)'!$A$1,'調査表(全体)'!$BS:$BS,E$5)</f>
        <v>0</v>
      </c>
      <c r="F39" s="295">
        <f>SUMIFS('調査表(全体)'!BW:BW,'調査表(全体)'!$O:$O,$A41,'調査表(全体)'!$R:$R,$B39,'調査表(全体)'!$BR:$BR,'調査表(全体)'!$A$1,'調査表(全体)'!$BS:$BS,F$5)</f>
        <v>0</v>
      </c>
      <c r="G39" s="295">
        <f>SUMIFS('調査表(全体)'!BX:BX,'調査表(全体)'!$O:$O,$A41,'調査表(全体)'!$R:$R,$B39,'調査表(全体)'!$BR:$BR,'調査表(全体)'!$A$1,'調査表(全体)'!$BS:$BS,G$5)</f>
        <v>0</v>
      </c>
      <c r="H39" s="295">
        <f>SUMIFS('調査表(全体)'!BY:BY,'調査表(全体)'!$O:$O,$A41,'調査表(全体)'!$R:$R,$B39,'調査表(全体)'!$BR:$BR,'調査表(全体)'!$A$1,'調査表(全体)'!$BS:$BS,H$5)</f>
        <v>0</v>
      </c>
      <c r="I39" s="295">
        <f>SUMIFS('調査表(全体)'!BZ:BZ,'調査表(全体)'!$O:$O,$A41,'調査表(全体)'!$R:$R,$B39,'調査表(全体)'!$BR:$BR,'調査表(全体)'!$A$1,'調査表(全体)'!$BS:$BS,I$5)</f>
        <v>0</v>
      </c>
      <c r="J39" s="295">
        <f>SUMIFS('調査表(全体)'!CB:CB,'調査表(全体)'!$O:$O,$A41,'調査表(全体)'!$R:$R,$B39,'調査表(全体)'!$BR:$BR,'調査表(全体)'!$A$1,'調査表(全体)'!$BS:$BS,J$5)</f>
        <v>0</v>
      </c>
      <c r="K39" s="295">
        <f>SUMIFS('調査表(全体)'!CC:CC,'調査表(全体)'!$O:$O,$A41,'調査表(全体)'!$R:$R,$B39,'調査表(全体)'!$BR:$BR,'調査表(全体)'!$A$1,'調査表(全体)'!$BS:$BS,K$5)</f>
        <v>0</v>
      </c>
      <c r="L39" s="295">
        <f>SUMIFS('調査表(全体)'!CD:CD,'調査表(全体)'!$O:$O,$A41,'調査表(全体)'!$R:$R,$B39,'調査表(全体)'!$BR:$BR,'調査表(全体)'!$A$1,'調査表(全体)'!$BS:$BS,L$5)</f>
        <v>0</v>
      </c>
      <c r="M39" s="295">
        <f>SUMIFS('調査表(全体)'!CE:CE,'調査表(全体)'!$O:$O,$A41,'調査表(全体)'!$R:$R,$B39,'調査表(全体)'!$BR:$BR,'調査表(全体)'!$A$1,'調査表(全体)'!$BS:$BS,M$5)</f>
        <v>0</v>
      </c>
      <c r="N39" s="296">
        <f>SUM(D39:M39)</f>
        <v>0</v>
      </c>
    </row>
    <row r="40" spans="1:14" x14ac:dyDescent="0.15">
      <c r="A40" s="1167"/>
      <c r="B40" s="297">
        <v>3</v>
      </c>
      <c r="C40" s="294">
        <f>COUNTIFS('調査表(全体)'!$O:$O,$A42,'調査表(全体)'!$R:$R,$B40,'調査表(全体)'!$BR:$BR,'調査表(全体)'!$A$1,'調査表(全体)'!$BS:$BS,D$5)+COUNTIFS('調査表(全体)'!$O:$O,$A42,'調査表(全体)'!$R:$R,$B40,'調査表(全体)'!$BR:$BR,'調査表(全体)'!$A$1,'調査表(全体)'!$BS:$BS,E$5)+COUNTIFS('調査表(全体)'!$O:$O,$A42,'調査表(全体)'!$R:$R,$B40,'調査表(全体)'!$BR:$BR,'調査表(全体)'!$A$1,'調査表(全体)'!$BS:$BS,F$5)+COUNTIFS('調査表(全体)'!$O:$O,$A42,'調査表(全体)'!$R:$R,$B40,'調査表(全体)'!$BR:$BR,'調査表(全体)'!$A$1,'調査表(全体)'!$BS:$BS,G$5)+COUNTIFS('調査表(全体)'!$O:$O,$A42,'調査表(全体)'!$R:$R,$B40,'調査表(全体)'!$BR:$BR,'調査表(全体)'!$A$1,'調査表(全体)'!$BS:$BS,H$5)+COUNTIFS('調査表(全体)'!$O:$O,$A42,'調査表(全体)'!$R:$R,$B40,'調査表(全体)'!$BR:$BR,'調査表(全体)'!$A$1,'調査表(全体)'!$BS:$BS,I$5)+COUNTIFS('調査表(全体)'!$O:$O,$A42,'調査表(全体)'!$R:$R,$B40,'調査表(全体)'!$BR:$BR,'調査表(全体)'!$A$1,'調査表(全体)'!$BS:$BS,J$5)+COUNTIFS('調査表(全体)'!$O:$O,$A42,'調査表(全体)'!$R:$R,$B40,'調査表(全体)'!$BR:$BR,'調査表(全体)'!$A$1,'調査表(全体)'!$BS:$BS,K$5)+COUNTIFS('調査表(全体)'!$O:$O,$A42,'調査表(全体)'!$R:$R,$B40,'調査表(全体)'!$BR:$BR,'調査表(全体)'!$A$1,'調査表(全体)'!$BS:$BS,L$5)+COUNTIFS('調査表(全体)'!$O:$O,$A42,'調査表(全体)'!$R:$R,$B40,'調査表(全体)'!$BR:$BR,'調査表(全体)'!$A$1,'調査表(全体)'!$BS:$BS,M$5)</f>
        <v>0</v>
      </c>
      <c r="D40" s="295">
        <f>SUMIFS('調査表(全体)'!BU:BU,'調査表(全体)'!$O:$O,$A41,'調査表(全体)'!$R:$R,$B40,'調査表(全体)'!$BR:$BR,'調査表(全体)'!$A$1,'調査表(全体)'!$BS:$BS,D$5)</f>
        <v>0</v>
      </c>
      <c r="E40" s="295">
        <f>SUMIFS('調査表(全体)'!BV:BV,'調査表(全体)'!$O:$O,$A41,'調査表(全体)'!$R:$R,$B40,'調査表(全体)'!$BR:$BR,'調査表(全体)'!$A$1,'調査表(全体)'!$BS:$BS,E$5)</f>
        <v>0</v>
      </c>
      <c r="F40" s="295">
        <f>SUMIFS('調査表(全体)'!BW:BW,'調査表(全体)'!$O:$O,$A41,'調査表(全体)'!$R:$R,$B40,'調査表(全体)'!$BR:$BR,'調査表(全体)'!$A$1,'調査表(全体)'!$BS:$BS,F$5)</f>
        <v>0</v>
      </c>
      <c r="G40" s="295">
        <f>SUMIFS('調査表(全体)'!BX:BX,'調査表(全体)'!$O:$O,$A41,'調査表(全体)'!$R:$R,$B40,'調査表(全体)'!$BR:$BR,'調査表(全体)'!$A$1,'調査表(全体)'!$BS:$BS,G$5)</f>
        <v>0</v>
      </c>
      <c r="H40" s="295">
        <f>SUMIFS('調査表(全体)'!BY:BY,'調査表(全体)'!$O:$O,$A41,'調査表(全体)'!$R:$R,$B40,'調査表(全体)'!$BR:$BR,'調査表(全体)'!$A$1,'調査表(全体)'!$BS:$BS,H$5)</f>
        <v>0</v>
      </c>
      <c r="I40" s="295">
        <f>SUMIFS('調査表(全体)'!BZ:BZ,'調査表(全体)'!$O:$O,$A41,'調査表(全体)'!$R:$R,$B40,'調査表(全体)'!$BR:$BR,'調査表(全体)'!$A$1,'調査表(全体)'!$BS:$BS,I$5)</f>
        <v>0</v>
      </c>
      <c r="J40" s="295">
        <f>SUMIFS('調査表(全体)'!CB:CB,'調査表(全体)'!$O:$O,$A41,'調査表(全体)'!$R:$R,$B40,'調査表(全体)'!$BR:$BR,'調査表(全体)'!$A$1,'調査表(全体)'!$BS:$BS,J$5)</f>
        <v>0</v>
      </c>
      <c r="K40" s="295">
        <f>SUMIFS('調査表(全体)'!CC:CC,'調査表(全体)'!$O:$O,$A41,'調査表(全体)'!$R:$R,$B40,'調査表(全体)'!$BR:$BR,'調査表(全体)'!$A$1,'調査表(全体)'!$BS:$BS,K$5)</f>
        <v>0</v>
      </c>
      <c r="L40" s="295">
        <f>SUMIFS('調査表(全体)'!CD:CD,'調査表(全体)'!$O:$O,$A41,'調査表(全体)'!$R:$R,$B40,'調査表(全体)'!$BR:$BR,'調査表(全体)'!$A$1,'調査表(全体)'!$BS:$BS,L$5)</f>
        <v>0</v>
      </c>
      <c r="M40" s="295">
        <f>SUMIFS('調査表(全体)'!CE:CE,'調査表(全体)'!$O:$O,$A41,'調査表(全体)'!$R:$R,$B40,'調査表(全体)'!$BR:$BR,'調査表(全体)'!$A$1,'調査表(全体)'!$BS:$BS,M$5)</f>
        <v>0</v>
      </c>
      <c r="N40" s="296">
        <f>SUM(D40:M40)</f>
        <v>0</v>
      </c>
    </row>
    <row r="41" spans="1:14" x14ac:dyDescent="0.15">
      <c r="A41" s="402">
        <v>9</v>
      </c>
      <c r="B41" s="298" t="s">
        <v>166</v>
      </c>
      <c r="C41" s="299">
        <f t="shared" ref="C41:N41" si="8">SUM(C38:C40)</f>
        <v>0</v>
      </c>
      <c r="D41" s="300">
        <f t="shared" si="8"/>
        <v>0</v>
      </c>
      <c r="E41" s="300">
        <f t="shared" si="8"/>
        <v>0</v>
      </c>
      <c r="F41" s="300">
        <f t="shared" si="8"/>
        <v>0</v>
      </c>
      <c r="G41" s="300">
        <f t="shared" si="8"/>
        <v>0</v>
      </c>
      <c r="H41" s="300">
        <f t="shared" si="8"/>
        <v>0</v>
      </c>
      <c r="I41" s="300">
        <f t="shared" si="8"/>
        <v>0</v>
      </c>
      <c r="J41" s="300">
        <f>SUM(J38:J40)</f>
        <v>0</v>
      </c>
      <c r="K41" s="300">
        <f t="shared" si="8"/>
        <v>0</v>
      </c>
      <c r="L41" s="300">
        <f t="shared" si="8"/>
        <v>0</v>
      </c>
      <c r="M41" s="300">
        <f t="shared" si="8"/>
        <v>0</v>
      </c>
      <c r="N41" s="300">
        <f t="shared" si="8"/>
        <v>0</v>
      </c>
    </row>
    <row r="42" spans="1:14" x14ac:dyDescent="0.15">
      <c r="A42" s="1165">
        <f>LOOKUP(A45,会計区分コード!$B:$B,会計区分コード!$C:$C)</f>
        <v>0</v>
      </c>
      <c r="B42" s="289">
        <v>1</v>
      </c>
      <c r="C42" s="290">
        <f>COUNTIFS('調査表(全体)'!$O:$O,$A44,'調査表(全体)'!$R:$R,$B42,'調査表(全体)'!$BR:$BR,'調査表(全体)'!$A$1,'調査表(全体)'!$BS:$BS,D$5)+COUNTIFS('調査表(全体)'!$O:$O,$A44,'調査表(全体)'!$R:$R,$B42,'調査表(全体)'!$BR:$BR,'調査表(全体)'!$A$1,'調査表(全体)'!$BS:$BS,E$5)+COUNTIFS('調査表(全体)'!$O:$O,$A44,'調査表(全体)'!$R:$R,$B42,'調査表(全体)'!$BR:$BR,'調査表(全体)'!$A$1,'調査表(全体)'!$BS:$BS,F$5)+COUNTIFS('調査表(全体)'!$O:$O,$A44,'調査表(全体)'!$R:$R,$B42,'調査表(全体)'!$BR:$BR,'調査表(全体)'!$A$1,'調査表(全体)'!$BS:$BS,G$5)+COUNTIFS('調査表(全体)'!$O:$O,$A44,'調査表(全体)'!$R:$R,$B42,'調査表(全体)'!$BR:$BR,'調査表(全体)'!$A$1,'調査表(全体)'!$BS:$BS,H$5)+COUNTIFS('調査表(全体)'!$O:$O,$A44,'調査表(全体)'!$R:$R,$B42,'調査表(全体)'!$BR:$BR,'調査表(全体)'!$A$1,'調査表(全体)'!$BS:$BS,I$5)+COUNTIFS('調査表(全体)'!$O:$O,$A44,'調査表(全体)'!$R:$R,$B42,'調査表(全体)'!$BR:$BR,'調査表(全体)'!$A$1,'調査表(全体)'!$BS:$BS,J$5)+COUNTIFS('調査表(全体)'!$O:$O,$A44,'調査表(全体)'!$R:$R,$B42,'調査表(全体)'!$BR:$BR,'調査表(全体)'!$A$1,'調査表(全体)'!$BS:$BS,K$5)+COUNTIFS('調査表(全体)'!$O:$O,$A44,'調査表(全体)'!$R:$R,$B42,'調査表(全体)'!$BR:$BR,'調査表(全体)'!$A$1,'調査表(全体)'!$BS:$BS,L$5)+COUNTIFS('調査表(全体)'!$O:$O,$A44,'調査表(全体)'!$R:$R,$B42,'調査表(全体)'!$BR:$BR,'調査表(全体)'!$A$1,'調査表(全体)'!$BS:$BS,M$5)</f>
        <v>0</v>
      </c>
      <c r="D42" s="291">
        <f>SUMIFS('調査表(全体)'!BU:BU,'調査表(全体)'!$O:$O,$A45,'調査表(全体)'!$R:$R,$B42,'調査表(全体)'!$BR:$BR,'調査表(全体)'!$A$1,'調査表(全体)'!$BS:$BS,D$5)</f>
        <v>0</v>
      </c>
      <c r="E42" s="291">
        <f>SUMIFS('調査表(全体)'!BV:BV,'調査表(全体)'!$O:$O,$A45,'調査表(全体)'!$R:$R,$B42,'調査表(全体)'!$BR:$BR,'調査表(全体)'!$A$1,'調査表(全体)'!$BS:$BS,E$5)</f>
        <v>0</v>
      </c>
      <c r="F42" s="291">
        <f>SUMIFS('調査表(全体)'!BW:BW,'調査表(全体)'!$O:$O,$A45,'調査表(全体)'!$R:$R,$B42,'調査表(全体)'!$BR:$BR,'調査表(全体)'!$A$1,'調査表(全体)'!$BS:$BS,F$5)</f>
        <v>0</v>
      </c>
      <c r="G42" s="291">
        <f>SUMIFS('調査表(全体)'!BX:BX,'調査表(全体)'!$O:$O,$A45,'調査表(全体)'!$R:$R,$B42,'調査表(全体)'!$BR:$BR,'調査表(全体)'!$A$1,'調査表(全体)'!$BS:$BS,G$5)</f>
        <v>0</v>
      </c>
      <c r="H42" s="291">
        <f>SUMIFS('調査表(全体)'!BY:BY,'調査表(全体)'!$O:$O,$A45,'調査表(全体)'!$R:$R,$B42,'調査表(全体)'!$BR:$BR,'調査表(全体)'!$A$1,'調査表(全体)'!$BS:$BS,H$5)</f>
        <v>0</v>
      </c>
      <c r="I42" s="291">
        <f>SUMIFS('調査表(全体)'!BZ:BZ,'調査表(全体)'!$O:$O,$A45,'調査表(全体)'!$R:$R,$B42,'調査表(全体)'!$BR:$BR,'調査表(全体)'!$A$1,'調査表(全体)'!$BS:$BS,I$5)</f>
        <v>0</v>
      </c>
      <c r="J42" s="291">
        <f>SUMIFS('調査表(全体)'!CB:CB,'調査表(全体)'!$O:$O,$A45,'調査表(全体)'!$R:$R,$B42,'調査表(全体)'!$BR:$BR,'調査表(全体)'!$A$1,'調査表(全体)'!$BS:$BS,J$5)</f>
        <v>0</v>
      </c>
      <c r="K42" s="291">
        <f>SUMIFS('調査表(全体)'!CC:CC,'調査表(全体)'!$O:$O,$A45,'調査表(全体)'!$R:$R,$B42,'調査表(全体)'!$BR:$BR,'調査表(全体)'!$A$1,'調査表(全体)'!$BS:$BS,K$5)</f>
        <v>0</v>
      </c>
      <c r="L42" s="291">
        <f>SUMIFS('調査表(全体)'!CD:CD,'調査表(全体)'!$O:$O,$A45,'調査表(全体)'!$R:$R,$B42,'調査表(全体)'!$BR:$BR,'調査表(全体)'!$A$1,'調査表(全体)'!$BS:$BS,L$5)</f>
        <v>0</v>
      </c>
      <c r="M42" s="291">
        <f>SUMIFS('調査表(全体)'!CE:CE,'調査表(全体)'!$O:$O,$A45,'調査表(全体)'!$R:$R,$B42,'調査表(全体)'!$BR:$BR,'調査表(全体)'!$A$1,'調査表(全体)'!$BS:$BS,M$5)</f>
        <v>0</v>
      </c>
      <c r="N42" s="292">
        <f>SUM(D42:M42)</f>
        <v>0</v>
      </c>
    </row>
    <row r="43" spans="1:14" x14ac:dyDescent="0.15">
      <c r="A43" s="1166"/>
      <c r="B43" s="293">
        <v>2</v>
      </c>
      <c r="C43" s="294">
        <f>COUNTIFS('調査表(全体)'!$O:$O,$A45,'調査表(全体)'!$R:$R,$B43,'調査表(全体)'!$BR:$BR,'調査表(全体)'!$A$1,'調査表(全体)'!$BS:$BS,D$5)+COUNTIFS('調査表(全体)'!$O:$O,$A45,'調査表(全体)'!$R:$R,$B43,'調査表(全体)'!$BR:$BR,'調査表(全体)'!$A$1,'調査表(全体)'!$BS:$BS,E$5)+COUNTIFS('調査表(全体)'!$O:$O,$A45,'調査表(全体)'!$R:$R,$B43,'調査表(全体)'!$BR:$BR,'調査表(全体)'!$A$1,'調査表(全体)'!$BS:$BS,F$5)+COUNTIFS('調査表(全体)'!$O:$O,$A45,'調査表(全体)'!$R:$R,$B43,'調査表(全体)'!$BR:$BR,'調査表(全体)'!$A$1,'調査表(全体)'!$BS:$BS,G$5)+COUNTIFS('調査表(全体)'!$O:$O,$A45,'調査表(全体)'!$R:$R,$B43,'調査表(全体)'!$BR:$BR,'調査表(全体)'!$A$1,'調査表(全体)'!$BS:$BS,H$5)+COUNTIFS('調査表(全体)'!$O:$O,$A45,'調査表(全体)'!$R:$R,$B43,'調査表(全体)'!$BR:$BR,'調査表(全体)'!$A$1,'調査表(全体)'!$BS:$BS,I$5)+COUNTIFS('調査表(全体)'!$O:$O,$A45,'調査表(全体)'!$R:$R,$B43,'調査表(全体)'!$BR:$BR,'調査表(全体)'!$A$1,'調査表(全体)'!$BS:$BS,J$5)+COUNTIFS('調査表(全体)'!$O:$O,$A45,'調査表(全体)'!$R:$R,$B43,'調査表(全体)'!$BR:$BR,'調査表(全体)'!$A$1,'調査表(全体)'!$BS:$BS,K$5)+COUNTIFS('調査表(全体)'!$O:$O,$A45,'調査表(全体)'!$R:$R,$B43,'調査表(全体)'!$BR:$BR,'調査表(全体)'!$A$1,'調査表(全体)'!$BS:$BS,L$5)+COUNTIFS('調査表(全体)'!$O:$O,$A45,'調査表(全体)'!$R:$R,$B43,'調査表(全体)'!$BR:$BR,'調査表(全体)'!$A$1,'調査表(全体)'!$BS:$BS,M$5)</f>
        <v>0</v>
      </c>
      <c r="D43" s="295">
        <f>SUMIFS('調査表(全体)'!BU:BU,'調査表(全体)'!$O:$O,$A45,'調査表(全体)'!$R:$R,$B43,'調査表(全体)'!$BR:$BR,'調査表(全体)'!$A$1,'調査表(全体)'!$BS:$BS,D$5)</f>
        <v>0</v>
      </c>
      <c r="E43" s="295">
        <f>SUMIFS('調査表(全体)'!BV:BV,'調査表(全体)'!$O:$O,$A45,'調査表(全体)'!$R:$R,$B43,'調査表(全体)'!$BR:$BR,'調査表(全体)'!$A$1,'調査表(全体)'!$BS:$BS,E$5)</f>
        <v>0</v>
      </c>
      <c r="F43" s="295">
        <f>SUMIFS('調査表(全体)'!BW:BW,'調査表(全体)'!$O:$O,$A45,'調査表(全体)'!$R:$R,$B43,'調査表(全体)'!$BR:$BR,'調査表(全体)'!$A$1,'調査表(全体)'!$BS:$BS,F$5)</f>
        <v>0</v>
      </c>
      <c r="G43" s="295">
        <f>SUMIFS('調査表(全体)'!BX:BX,'調査表(全体)'!$O:$O,$A45,'調査表(全体)'!$R:$R,$B43,'調査表(全体)'!$BR:$BR,'調査表(全体)'!$A$1,'調査表(全体)'!$BS:$BS,G$5)</f>
        <v>0</v>
      </c>
      <c r="H43" s="295">
        <f>SUMIFS('調査表(全体)'!BY:BY,'調査表(全体)'!$O:$O,$A45,'調査表(全体)'!$R:$R,$B43,'調査表(全体)'!$BR:$BR,'調査表(全体)'!$A$1,'調査表(全体)'!$BS:$BS,H$5)</f>
        <v>0</v>
      </c>
      <c r="I43" s="295">
        <f>SUMIFS('調査表(全体)'!BZ:BZ,'調査表(全体)'!$O:$O,$A45,'調査表(全体)'!$R:$R,$B43,'調査表(全体)'!$BR:$BR,'調査表(全体)'!$A$1,'調査表(全体)'!$BS:$BS,I$5)</f>
        <v>0</v>
      </c>
      <c r="J43" s="295">
        <f>SUMIFS('調査表(全体)'!CB:CB,'調査表(全体)'!$O:$O,$A45,'調査表(全体)'!$R:$R,$B43,'調査表(全体)'!$BR:$BR,'調査表(全体)'!$A$1,'調査表(全体)'!$BS:$BS,J$5)</f>
        <v>0</v>
      </c>
      <c r="K43" s="295">
        <f>SUMIFS('調査表(全体)'!CC:CC,'調査表(全体)'!$O:$O,$A45,'調査表(全体)'!$R:$R,$B43,'調査表(全体)'!$BR:$BR,'調査表(全体)'!$A$1,'調査表(全体)'!$BS:$BS,K$5)</f>
        <v>0</v>
      </c>
      <c r="L43" s="295">
        <f>SUMIFS('調査表(全体)'!CD:CD,'調査表(全体)'!$O:$O,$A45,'調査表(全体)'!$R:$R,$B43,'調査表(全体)'!$BR:$BR,'調査表(全体)'!$A$1,'調査表(全体)'!$BS:$BS,L$5)</f>
        <v>0</v>
      </c>
      <c r="M43" s="295">
        <f>SUMIFS('調査表(全体)'!CE:CE,'調査表(全体)'!$O:$O,$A45,'調査表(全体)'!$R:$R,$B43,'調査表(全体)'!$BR:$BR,'調査表(全体)'!$A$1,'調査表(全体)'!$BS:$BS,M$5)</f>
        <v>0</v>
      </c>
      <c r="N43" s="296">
        <f>SUM(D43:M43)</f>
        <v>0</v>
      </c>
    </row>
    <row r="44" spans="1:14" x14ac:dyDescent="0.15">
      <c r="A44" s="1167"/>
      <c r="B44" s="297">
        <v>3</v>
      </c>
      <c r="C44" s="294">
        <f>COUNTIFS('調査表(全体)'!$O:$O,$A46,'調査表(全体)'!$R:$R,$B44,'調査表(全体)'!$BR:$BR,'調査表(全体)'!$A$1,'調査表(全体)'!$BS:$BS,D$5)+COUNTIFS('調査表(全体)'!$O:$O,$A46,'調査表(全体)'!$R:$R,$B44,'調査表(全体)'!$BR:$BR,'調査表(全体)'!$A$1,'調査表(全体)'!$BS:$BS,E$5)+COUNTIFS('調査表(全体)'!$O:$O,$A46,'調査表(全体)'!$R:$R,$B44,'調査表(全体)'!$BR:$BR,'調査表(全体)'!$A$1,'調査表(全体)'!$BS:$BS,F$5)+COUNTIFS('調査表(全体)'!$O:$O,$A46,'調査表(全体)'!$R:$R,$B44,'調査表(全体)'!$BR:$BR,'調査表(全体)'!$A$1,'調査表(全体)'!$BS:$BS,G$5)+COUNTIFS('調査表(全体)'!$O:$O,$A46,'調査表(全体)'!$R:$R,$B44,'調査表(全体)'!$BR:$BR,'調査表(全体)'!$A$1,'調査表(全体)'!$BS:$BS,H$5)+COUNTIFS('調査表(全体)'!$O:$O,$A46,'調査表(全体)'!$R:$R,$B44,'調査表(全体)'!$BR:$BR,'調査表(全体)'!$A$1,'調査表(全体)'!$BS:$BS,I$5)+COUNTIFS('調査表(全体)'!$O:$O,$A46,'調査表(全体)'!$R:$R,$B44,'調査表(全体)'!$BR:$BR,'調査表(全体)'!$A$1,'調査表(全体)'!$BS:$BS,J$5)+COUNTIFS('調査表(全体)'!$O:$O,$A46,'調査表(全体)'!$R:$R,$B44,'調査表(全体)'!$BR:$BR,'調査表(全体)'!$A$1,'調査表(全体)'!$BS:$BS,K$5)+COUNTIFS('調査表(全体)'!$O:$O,$A46,'調査表(全体)'!$R:$R,$B44,'調査表(全体)'!$BR:$BR,'調査表(全体)'!$A$1,'調査表(全体)'!$BS:$BS,L$5)+COUNTIFS('調査表(全体)'!$O:$O,$A46,'調査表(全体)'!$R:$R,$B44,'調査表(全体)'!$BR:$BR,'調査表(全体)'!$A$1,'調査表(全体)'!$BS:$BS,M$5)</f>
        <v>0</v>
      </c>
      <c r="D44" s="295">
        <f>SUMIFS('調査表(全体)'!BU:BU,'調査表(全体)'!$O:$O,$A45,'調査表(全体)'!$R:$R,$B44,'調査表(全体)'!$BR:$BR,'調査表(全体)'!$A$1,'調査表(全体)'!$BS:$BS,D$5)</f>
        <v>0</v>
      </c>
      <c r="E44" s="295">
        <f>SUMIFS('調査表(全体)'!BV:BV,'調査表(全体)'!$O:$O,$A45,'調査表(全体)'!$R:$R,$B44,'調査表(全体)'!$BR:$BR,'調査表(全体)'!$A$1,'調査表(全体)'!$BS:$BS,E$5)</f>
        <v>0</v>
      </c>
      <c r="F44" s="295">
        <f>SUMIFS('調査表(全体)'!BW:BW,'調査表(全体)'!$O:$O,$A45,'調査表(全体)'!$R:$R,$B44,'調査表(全体)'!$BR:$BR,'調査表(全体)'!$A$1,'調査表(全体)'!$BS:$BS,F$5)</f>
        <v>0</v>
      </c>
      <c r="G44" s="295">
        <f>SUMIFS('調査表(全体)'!BX:BX,'調査表(全体)'!$O:$O,$A45,'調査表(全体)'!$R:$R,$B44,'調査表(全体)'!$BR:$BR,'調査表(全体)'!$A$1,'調査表(全体)'!$BS:$BS,G$5)</f>
        <v>0</v>
      </c>
      <c r="H44" s="295">
        <f>SUMIFS('調査表(全体)'!BY:BY,'調査表(全体)'!$O:$O,$A45,'調査表(全体)'!$R:$R,$B44,'調査表(全体)'!$BR:$BR,'調査表(全体)'!$A$1,'調査表(全体)'!$BS:$BS,H$5)</f>
        <v>0</v>
      </c>
      <c r="I44" s="295">
        <f>SUMIFS('調査表(全体)'!BZ:BZ,'調査表(全体)'!$O:$O,$A45,'調査表(全体)'!$R:$R,$B44,'調査表(全体)'!$BR:$BR,'調査表(全体)'!$A$1,'調査表(全体)'!$BS:$BS,I$5)</f>
        <v>0</v>
      </c>
      <c r="J44" s="295">
        <f>SUMIFS('調査表(全体)'!CB:CB,'調査表(全体)'!$O:$O,$A45,'調査表(全体)'!$R:$R,$B44,'調査表(全体)'!$BR:$BR,'調査表(全体)'!$A$1,'調査表(全体)'!$BS:$BS,J$5)</f>
        <v>0</v>
      </c>
      <c r="K44" s="295">
        <f>SUMIFS('調査表(全体)'!CC:CC,'調査表(全体)'!$O:$O,$A45,'調査表(全体)'!$R:$R,$B44,'調査表(全体)'!$BR:$BR,'調査表(全体)'!$A$1,'調査表(全体)'!$BS:$BS,K$5)</f>
        <v>0</v>
      </c>
      <c r="L44" s="295">
        <f>SUMIFS('調査表(全体)'!CD:CD,'調査表(全体)'!$O:$O,$A45,'調査表(全体)'!$R:$R,$B44,'調査表(全体)'!$BR:$BR,'調査表(全体)'!$A$1,'調査表(全体)'!$BS:$BS,L$5)</f>
        <v>0</v>
      </c>
      <c r="M44" s="295">
        <f>SUMIFS('調査表(全体)'!CE:CE,'調査表(全体)'!$O:$O,$A45,'調査表(全体)'!$R:$R,$B44,'調査表(全体)'!$BR:$BR,'調査表(全体)'!$A$1,'調査表(全体)'!$BS:$BS,M$5)</f>
        <v>0</v>
      </c>
      <c r="N44" s="296">
        <f>SUM(D44:M44)</f>
        <v>0</v>
      </c>
    </row>
    <row r="45" spans="1:14" x14ac:dyDescent="0.15">
      <c r="A45" s="403">
        <v>10</v>
      </c>
      <c r="B45" s="298" t="s">
        <v>166</v>
      </c>
      <c r="C45" s="299">
        <f t="shared" ref="C45:N45" si="9">SUM(C42:C44)</f>
        <v>0</v>
      </c>
      <c r="D45" s="300">
        <f t="shared" si="9"/>
        <v>0</v>
      </c>
      <c r="E45" s="300">
        <f t="shared" si="9"/>
        <v>0</v>
      </c>
      <c r="F45" s="300">
        <f t="shared" si="9"/>
        <v>0</v>
      </c>
      <c r="G45" s="300">
        <f t="shared" si="9"/>
        <v>0</v>
      </c>
      <c r="H45" s="300">
        <f t="shared" si="9"/>
        <v>0</v>
      </c>
      <c r="I45" s="300">
        <f t="shared" si="9"/>
        <v>0</v>
      </c>
      <c r="J45" s="300">
        <f>SUM(J42:J44)</f>
        <v>0</v>
      </c>
      <c r="K45" s="300">
        <f>SUM(K42:K44)</f>
        <v>0</v>
      </c>
      <c r="L45" s="300">
        <f>SUM(L42:L44)</f>
        <v>0</v>
      </c>
      <c r="M45" s="300">
        <f t="shared" si="9"/>
        <v>0</v>
      </c>
      <c r="N45" s="300">
        <f t="shared" si="9"/>
        <v>0</v>
      </c>
    </row>
    <row r="46" spans="1:14" x14ac:dyDescent="0.15">
      <c r="A46" s="1165">
        <f>LOOKUP(A49,会計区分コード!$B:$B,会計区分コード!$C:$C)</f>
        <v>0</v>
      </c>
      <c r="B46" s="289">
        <v>1</v>
      </c>
      <c r="C46" s="290">
        <f>COUNTIFS('調査表(全体)'!$O:$O,$A48,'調査表(全体)'!$R:$R,$B46,'調査表(全体)'!$BR:$BR,'調査表(全体)'!$A$1,'調査表(全体)'!$BS:$BS,D$5)+COUNTIFS('調査表(全体)'!$O:$O,$A48,'調査表(全体)'!$R:$R,$B46,'調査表(全体)'!$BR:$BR,'調査表(全体)'!$A$1,'調査表(全体)'!$BS:$BS,E$5)+COUNTIFS('調査表(全体)'!$O:$O,$A48,'調査表(全体)'!$R:$R,$B46,'調査表(全体)'!$BR:$BR,'調査表(全体)'!$A$1,'調査表(全体)'!$BS:$BS,F$5)+COUNTIFS('調査表(全体)'!$O:$O,$A48,'調査表(全体)'!$R:$R,$B46,'調査表(全体)'!$BR:$BR,'調査表(全体)'!$A$1,'調査表(全体)'!$BS:$BS,G$5)+COUNTIFS('調査表(全体)'!$O:$O,$A48,'調査表(全体)'!$R:$R,$B46,'調査表(全体)'!$BR:$BR,'調査表(全体)'!$A$1,'調査表(全体)'!$BS:$BS,H$5)+COUNTIFS('調査表(全体)'!$O:$O,$A48,'調査表(全体)'!$R:$R,$B46,'調査表(全体)'!$BR:$BR,'調査表(全体)'!$A$1,'調査表(全体)'!$BS:$BS,I$5)+COUNTIFS('調査表(全体)'!$O:$O,$A48,'調査表(全体)'!$R:$R,$B46,'調査表(全体)'!$BR:$BR,'調査表(全体)'!$A$1,'調査表(全体)'!$BS:$BS,J$5)+COUNTIFS('調査表(全体)'!$O:$O,$A48,'調査表(全体)'!$R:$R,$B46,'調査表(全体)'!$BR:$BR,'調査表(全体)'!$A$1,'調査表(全体)'!$BS:$BS,K$5)+COUNTIFS('調査表(全体)'!$O:$O,$A48,'調査表(全体)'!$R:$R,$B46,'調査表(全体)'!$BR:$BR,'調査表(全体)'!$A$1,'調査表(全体)'!$BS:$BS,L$5)+COUNTIFS('調査表(全体)'!$O:$O,$A48,'調査表(全体)'!$R:$R,$B46,'調査表(全体)'!$BR:$BR,'調査表(全体)'!$A$1,'調査表(全体)'!$BS:$BS,M$5)</f>
        <v>0</v>
      </c>
      <c r="D46" s="291">
        <f>SUMIFS('調査表(全体)'!BU:BU,'調査表(全体)'!$O:$O,$A49,'調査表(全体)'!$R:$R,$B46,'調査表(全体)'!$BR:$BR,'調査表(全体)'!$A$1,'調査表(全体)'!$BS:$BS,D$5)</f>
        <v>0</v>
      </c>
      <c r="E46" s="291">
        <f>SUMIFS('調査表(全体)'!BV:BV,'調査表(全体)'!$O:$O,$A49,'調査表(全体)'!$R:$R,$B46,'調査表(全体)'!$BR:$BR,'調査表(全体)'!$A$1,'調査表(全体)'!$BS:$BS,E$5)</f>
        <v>0</v>
      </c>
      <c r="F46" s="291">
        <f>SUMIFS('調査表(全体)'!BW:BW,'調査表(全体)'!$O:$O,$A49,'調査表(全体)'!$R:$R,$B46,'調査表(全体)'!$BR:$BR,'調査表(全体)'!$A$1,'調査表(全体)'!$BS:$BS,F$5)</f>
        <v>0</v>
      </c>
      <c r="G46" s="291">
        <f>SUMIFS('調査表(全体)'!BX:BX,'調査表(全体)'!$O:$O,$A49,'調査表(全体)'!$R:$R,$B46,'調査表(全体)'!$BR:$BR,'調査表(全体)'!$A$1,'調査表(全体)'!$BS:$BS,G$5)</f>
        <v>0</v>
      </c>
      <c r="H46" s="291">
        <f>SUMIFS('調査表(全体)'!BY:BY,'調査表(全体)'!$O:$O,$A49,'調査表(全体)'!$R:$R,$B46,'調査表(全体)'!$BR:$BR,'調査表(全体)'!$A$1,'調査表(全体)'!$BS:$BS,H$5)</f>
        <v>0</v>
      </c>
      <c r="I46" s="291">
        <f>SUMIFS('調査表(全体)'!BZ:BZ,'調査表(全体)'!$O:$O,$A49,'調査表(全体)'!$R:$R,$B46,'調査表(全体)'!$BR:$BR,'調査表(全体)'!$A$1,'調査表(全体)'!$BS:$BS,I$5)</f>
        <v>0</v>
      </c>
      <c r="J46" s="291">
        <f>SUMIFS('調査表(全体)'!CB:CB,'調査表(全体)'!$O:$O,$A49,'調査表(全体)'!$R:$R,$B46,'調査表(全体)'!$BR:$BR,'調査表(全体)'!$A$1,'調査表(全体)'!$BS:$BS,J$5)</f>
        <v>0</v>
      </c>
      <c r="K46" s="291">
        <f>SUMIFS('調査表(全体)'!CC:CC,'調査表(全体)'!$O:$O,$A49,'調査表(全体)'!$R:$R,$B46,'調査表(全体)'!$BR:$BR,'調査表(全体)'!$A$1,'調査表(全体)'!$BS:$BS,K$5)</f>
        <v>0</v>
      </c>
      <c r="L46" s="291">
        <f>SUMIFS('調査表(全体)'!CD:CD,'調査表(全体)'!$O:$O,$A49,'調査表(全体)'!$R:$R,$B46,'調査表(全体)'!$BR:$BR,'調査表(全体)'!$A$1,'調査表(全体)'!$BS:$BS,L$5)</f>
        <v>0</v>
      </c>
      <c r="M46" s="291">
        <f>SUMIFS('調査表(全体)'!CE:CE,'調査表(全体)'!$O:$O,$A49,'調査表(全体)'!$R:$R,$B46,'調査表(全体)'!$BR:$BR,'調査表(全体)'!$A$1,'調査表(全体)'!$BS:$BS,M$5)</f>
        <v>0</v>
      </c>
      <c r="N46" s="292">
        <f>SUM(D46:M46)</f>
        <v>0</v>
      </c>
    </row>
    <row r="47" spans="1:14" x14ac:dyDescent="0.15">
      <c r="A47" s="1166"/>
      <c r="B47" s="293">
        <v>2</v>
      </c>
      <c r="C47" s="294">
        <f>COUNTIFS('調査表(全体)'!$O:$O,$A49,'調査表(全体)'!$R:$R,$B47,'調査表(全体)'!$BR:$BR,'調査表(全体)'!$A$1,'調査表(全体)'!$BS:$BS,D$5)+COUNTIFS('調査表(全体)'!$O:$O,$A49,'調査表(全体)'!$R:$R,$B47,'調査表(全体)'!$BR:$BR,'調査表(全体)'!$A$1,'調査表(全体)'!$BS:$BS,E$5)+COUNTIFS('調査表(全体)'!$O:$O,$A49,'調査表(全体)'!$R:$R,$B47,'調査表(全体)'!$BR:$BR,'調査表(全体)'!$A$1,'調査表(全体)'!$BS:$BS,F$5)+COUNTIFS('調査表(全体)'!$O:$O,$A49,'調査表(全体)'!$R:$R,$B47,'調査表(全体)'!$BR:$BR,'調査表(全体)'!$A$1,'調査表(全体)'!$BS:$BS,G$5)+COUNTIFS('調査表(全体)'!$O:$O,$A49,'調査表(全体)'!$R:$R,$B47,'調査表(全体)'!$BR:$BR,'調査表(全体)'!$A$1,'調査表(全体)'!$BS:$BS,H$5)+COUNTIFS('調査表(全体)'!$O:$O,$A49,'調査表(全体)'!$R:$R,$B47,'調査表(全体)'!$BR:$BR,'調査表(全体)'!$A$1,'調査表(全体)'!$BS:$BS,I$5)+COUNTIFS('調査表(全体)'!$O:$O,$A49,'調査表(全体)'!$R:$R,$B47,'調査表(全体)'!$BR:$BR,'調査表(全体)'!$A$1,'調査表(全体)'!$BS:$BS,J$5)+COUNTIFS('調査表(全体)'!$O:$O,$A49,'調査表(全体)'!$R:$R,$B47,'調査表(全体)'!$BR:$BR,'調査表(全体)'!$A$1,'調査表(全体)'!$BS:$BS,K$5)+COUNTIFS('調査表(全体)'!$O:$O,$A49,'調査表(全体)'!$R:$R,$B47,'調査表(全体)'!$BR:$BR,'調査表(全体)'!$A$1,'調査表(全体)'!$BS:$BS,L$5)+COUNTIFS('調査表(全体)'!$O:$O,$A49,'調査表(全体)'!$R:$R,$B47,'調査表(全体)'!$BR:$BR,'調査表(全体)'!$A$1,'調査表(全体)'!$BS:$BS,M$5)</f>
        <v>0</v>
      </c>
      <c r="D47" s="295">
        <f>SUMIFS('調査表(全体)'!BU:BU,'調査表(全体)'!$O:$O,$A49,'調査表(全体)'!$R:$R,$B47,'調査表(全体)'!$BR:$BR,'調査表(全体)'!$A$1,'調査表(全体)'!$BS:$BS,D$5)</f>
        <v>0</v>
      </c>
      <c r="E47" s="295">
        <f>SUMIFS('調査表(全体)'!BV:BV,'調査表(全体)'!$O:$O,$A49,'調査表(全体)'!$R:$R,$B47,'調査表(全体)'!$BR:$BR,'調査表(全体)'!$A$1,'調査表(全体)'!$BS:$BS,E$5)</f>
        <v>0</v>
      </c>
      <c r="F47" s="295">
        <f>SUMIFS('調査表(全体)'!BW:BW,'調査表(全体)'!$O:$O,$A49,'調査表(全体)'!$R:$R,$B47,'調査表(全体)'!$BR:$BR,'調査表(全体)'!$A$1,'調査表(全体)'!$BS:$BS,F$5)</f>
        <v>0</v>
      </c>
      <c r="G47" s="295">
        <f>SUMIFS('調査表(全体)'!BX:BX,'調査表(全体)'!$O:$O,$A49,'調査表(全体)'!$R:$R,$B47,'調査表(全体)'!$BR:$BR,'調査表(全体)'!$A$1,'調査表(全体)'!$BS:$BS,G$5)</f>
        <v>0</v>
      </c>
      <c r="H47" s="295">
        <f>SUMIFS('調査表(全体)'!BY:BY,'調査表(全体)'!$O:$O,$A49,'調査表(全体)'!$R:$R,$B47,'調査表(全体)'!$BR:$BR,'調査表(全体)'!$A$1,'調査表(全体)'!$BS:$BS,H$5)</f>
        <v>0</v>
      </c>
      <c r="I47" s="295">
        <f>SUMIFS('調査表(全体)'!BZ:BZ,'調査表(全体)'!$O:$O,$A49,'調査表(全体)'!$R:$R,$B47,'調査表(全体)'!$BR:$BR,'調査表(全体)'!$A$1,'調査表(全体)'!$BS:$BS,I$5)</f>
        <v>0</v>
      </c>
      <c r="J47" s="295">
        <f>SUMIFS('調査表(全体)'!CB:CB,'調査表(全体)'!$O:$O,$A49,'調査表(全体)'!$R:$R,$B47,'調査表(全体)'!$BR:$BR,'調査表(全体)'!$A$1,'調査表(全体)'!$BS:$BS,J$5)</f>
        <v>0</v>
      </c>
      <c r="K47" s="295">
        <f>SUMIFS('調査表(全体)'!CC:CC,'調査表(全体)'!$O:$O,$A49,'調査表(全体)'!$R:$R,$B47,'調査表(全体)'!$BR:$BR,'調査表(全体)'!$A$1,'調査表(全体)'!$BS:$BS,K$5)</f>
        <v>0</v>
      </c>
      <c r="L47" s="295">
        <f>SUMIFS('調査表(全体)'!CD:CD,'調査表(全体)'!$O:$O,$A49,'調査表(全体)'!$R:$R,$B47,'調査表(全体)'!$BR:$BR,'調査表(全体)'!$A$1,'調査表(全体)'!$BS:$BS,L$5)</f>
        <v>0</v>
      </c>
      <c r="M47" s="295">
        <f>SUMIFS('調査表(全体)'!CE:CE,'調査表(全体)'!$O:$O,$A49,'調査表(全体)'!$R:$R,$B47,'調査表(全体)'!$BR:$BR,'調査表(全体)'!$A$1,'調査表(全体)'!$BS:$BS,M$5)</f>
        <v>0</v>
      </c>
      <c r="N47" s="296">
        <f>SUM(D47:M47)</f>
        <v>0</v>
      </c>
    </row>
    <row r="48" spans="1:14" x14ac:dyDescent="0.15">
      <c r="A48" s="1167"/>
      <c r="B48" s="297">
        <v>3</v>
      </c>
      <c r="C48" s="294">
        <f>COUNTIFS('調査表(全体)'!$O:$O,$A50,'調査表(全体)'!$R:$R,$B48,'調査表(全体)'!$BR:$BR,'調査表(全体)'!$A$1,'調査表(全体)'!$BS:$BS,D$5)+COUNTIFS('調査表(全体)'!$O:$O,$A50,'調査表(全体)'!$R:$R,$B48,'調査表(全体)'!$BR:$BR,'調査表(全体)'!$A$1,'調査表(全体)'!$BS:$BS,E$5)+COUNTIFS('調査表(全体)'!$O:$O,$A50,'調査表(全体)'!$R:$R,$B48,'調査表(全体)'!$BR:$BR,'調査表(全体)'!$A$1,'調査表(全体)'!$BS:$BS,F$5)+COUNTIFS('調査表(全体)'!$O:$O,$A50,'調査表(全体)'!$R:$R,$B48,'調査表(全体)'!$BR:$BR,'調査表(全体)'!$A$1,'調査表(全体)'!$BS:$BS,G$5)+COUNTIFS('調査表(全体)'!$O:$O,$A50,'調査表(全体)'!$R:$R,$B48,'調査表(全体)'!$BR:$BR,'調査表(全体)'!$A$1,'調査表(全体)'!$BS:$BS,H$5)+COUNTIFS('調査表(全体)'!$O:$O,$A50,'調査表(全体)'!$R:$R,$B48,'調査表(全体)'!$BR:$BR,'調査表(全体)'!$A$1,'調査表(全体)'!$BS:$BS,I$5)+COUNTIFS('調査表(全体)'!$O:$O,$A50,'調査表(全体)'!$R:$R,$B48,'調査表(全体)'!$BR:$BR,'調査表(全体)'!$A$1,'調査表(全体)'!$BS:$BS,J$5)+COUNTIFS('調査表(全体)'!$O:$O,$A50,'調査表(全体)'!$R:$R,$B48,'調査表(全体)'!$BR:$BR,'調査表(全体)'!$A$1,'調査表(全体)'!$BS:$BS,K$5)+COUNTIFS('調査表(全体)'!$O:$O,$A50,'調査表(全体)'!$R:$R,$B48,'調査表(全体)'!$BR:$BR,'調査表(全体)'!$A$1,'調査表(全体)'!$BS:$BS,L$5)+COUNTIFS('調査表(全体)'!$O:$O,$A50,'調査表(全体)'!$R:$R,$B48,'調査表(全体)'!$BR:$BR,'調査表(全体)'!$A$1,'調査表(全体)'!$BS:$BS,M$5)</f>
        <v>0</v>
      </c>
      <c r="D48" s="295">
        <f>SUMIFS('調査表(全体)'!BU:BU,'調査表(全体)'!$O:$O,$A49,'調査表(全体)'!$R:$R,$B48,'調査表(全体)'!$BR:$BR,'調査表(全体)'!$A$1,'調査表(全体)'!$BS:$BS,D$5)</f>
        <v>0</v>
      </c>
      <c r="E48" s="295">
        <f>SUMIFS('調査表(全体)'!BV:BV,'調査表(全体)'!$O:$O,$A49,'調査表(全体)'!$R:$R,$B48,'調査表(全体)'!$BR:$BR,'調査表(全体)'!$A$1,'調査表(全体)'!$BS:$BS,E$5)</f>
        <v>0</v>
      </c>
      <c r="F48" s="295">
        <f>SUMIFS('調査表(全体)'!BW:BW,'調査表(全体)'!$O:$O,$A49,'調査表(全体)'!$R:$R,$B48,'調査表(全体)'!$BR:$BR,'調査表(全体)'!$A$1,'調査表(全体)'!$BS:$BS,F$5)</f>
        <v>0</v>
      </c>
      <c r="G48" s="295">
        <f>SUMIFS('調査表(全体)'!BX:BX,'調査表(全体)'!$O:$O,$A49,'調査表(全体)'!$R:$R,$B48,'調査表(全体)'!$BR:$BR,'調査表(全体)'!$A$1,'調査表(全体)'!$BS:$BS,G$5)</f>
        <v>0</v>
      </c>
      <c r="H48" s="295">
        <f>SUMIFS('調査表(全体)'!BY:BY,'調査表(全体)'!$O:$O,$A49,'調査表(全体)'!$R:$R,$B48,'調査表(全体)'!$BR:$BR,'調査表(全体)'!$A$1,'調査表(全体)'!$BS:$BS,H$5)</f>
        <v>0</v>
      </c>
      <c r="I48" s="295">
        <f>SUMIFS('調査表(全体)'!BZ:BZ,'調査表(全体)'!$O:$O,$A49,'調査表(全体)'!$R:$R,$B48,'調査表(全体)'!$BR:$BR,'調査表(全体)'!$A$1,'調査表(全体)'!$BS:$BS,I$5)</f>
        <v>0</v>
      </c>
      <c r="J48" s="295">
        <f>SUMIFS('調査表(全体)'!CB:CB,'調査表(全体)'!$O:$O,$A49,'調査表(全体)'!$R:$R,$B48,'調査表(全体)'!$BR:$BR,'調査表(全体)'!$A$1,'調査表(全体)'!$BS:$BS,J$5)</f>
        <v>0</v>
      </c>
      <c r="K48" s="295">
        <f>SUMIFS('調査表(全体)'!CC:CC,'調査表(全体)'!$O:$O,$A49,'調査表(全体)'!$R:$R,$B48,'調査表(全体)'!$BR:$BR,'調査表(全体)'!$A$1,'調査表(全体)'!$BS:$BS,K$5)</f>
        <v>0</v>
      </c>
      <c r="L48" s="295">
        <f>SUMIFS('調査表(全体)'!CD:CD,'調査表(全体)'!$O:$O,$A49,'調査表(全体)'!$R:$R,$B48,'調査表(全体)'!$BR:$BR,'調査表(全体)'!$A$1,'調査表(全体)'!$BS:$BS,L$5)</f>
        <v>0</v>
      </c>
      <c r="M48" s="295">
        <f>SUMIFS('調査表(全体)'!CE:CE,'調査表(全体)'!$O:$O,$A49,'調査表(全体)'!$R:$R,$B48,'調査表(全体)'!$BR:$BR,'調査表(全体)'!$A$1,'調査表(全体)'!$BS:$BS,M$5)</f>
        <v>0</v>
      </c>
      <c r="N48" s="296">
        <f>SUM(D48:M48)</f>
        <v>0</v>
      </c>
    </row>
    <row r="49" spans="1:14" x14ac:dyDescent="0.15">
      <c r="A49" s="402">
        <v>11</v>
      </c>
      <c r="B49" s="298" t="s">
        <v>166</v>
      </c>
      <c r="C49" s="299">
        <f t="shared" ref="C49:N49" si="10">SUM(C46:C48)</f>
        <v>0</v>
      </c>
      <c r="D49" s="300">
        <f t="shared" si="10"/>
        <v>0</v>
      </c>
      <c r="E49" s="300">
        <f t="shared" si="10"/>
        <v>0</v>
      </c>
      <c r="F49" s="300">
        <f t="shared" si="10"/>
        <v>0</v>
      </c>
      <c r="G49" s="300">
        <f t="shared" si="10"/>
        <v>0</v>
      </c>
      <c r="H49" s="300">
        <f t="shared" si="10"/>
        <v>0</v>
      </c>
      <c r="I49" s="300">
        <f t="shared" si="10"/>
        <v>0</v>
      </c>
      <c r="J49" s="300">
        <f>SUM(J46:J48)</f>
        <v>0</v>
      </c>
      <c r="K49" s="300">
        <f>SUM(K46:K48)</f>
        <v>0</v>
      </c>
      <c r="L49" s="300">
        <f>SUM(L46:L48)</f>
        <v>0</v>
      </c>
      <c r="M49" s="300">
        <f t="shared" si="10"/>
        <v>0</v>
      </c>
      <c r="N49" s="300">
        <f t="shared" si="10"/>
        <v>0</v>
      </c>
    </row>
    <row r="50" spans="1:14" x14ac:dyDescent="0.15">
      <c r="A50" s="1165">
        <f>LOOKUP(A53,会計区分コード!$B:$B,会計区分コード!$C:$C)</f>
        <v>0</v>
      </c>
      <c r="B50" s="289">
        <v>1</v>
      </c>
      <c r="C50" s="290">
        <f>COUNTIFS('調査表(全体)'!$O:$O,$A52,'調査表(全体)'!$R:$R,$B50,'調査表(全体)'!$BR:$BR,'調査表(全体)'!$A$1,'調査表(全体)'!$BS:$BS,D$5)+COUNTIFS('調査表(全体)'!$O:$O,$A52,'調査表(全体)'!$R:$R,$B50,'調査表(全体)'!$BR:$BR,'調査表(全体)'!$A$1,'調査表(全体)'!$BS:$BS,E$5)+COUNTIFS('調査表(全体)'!$O:$O,$A52,'調査表(全体)'!$R:$R,$B50,'調査表(全体)'!$BR:$BR,'調査表(全体)'!$A$1,'調査表(全体)'!$BS:$BS,F$5)+COUNTIFS('調査表(全体)'!$O:$O,$A52,'調査表(全体)'!$R:$R,$B50,'調査表(全体)'!$BR:$BR,'調査表(全体)'!$A$1,'調査表(全体)'!$BS:$BS,G$5)+COUNTIFS('調査表(全体)'!$O:$O,$A52,'調査表(全体)'!$R:$R,$B50,'調査表(全体)'!$BR:$BR,'調査表(全体)'!$A$1,'調査表(全体)'!$BS:$BS,H$5)+COUNTIFS('調査表(全体)'!$O:$O,$A52,'調査表(全体)'!$R:$R,$B50,'調査表(全体)'!$BR:$BR,'調査表(全体)'!$A$1,'調査表(全体)'!$BS:$BS,I$5)+COUNTIFS('調査表(全体)'!$O:$O,$A52,'調査表(全体)'!$R:$R,$B50,'調査表(全体)'!$BR:$BR,'調査表(全体)'!$A$1,'調査表(全体)'!$BS:$BS,J$5)+COUNTIFS('調査表(全体)'!$O:$O,$A52,'調査表(全体)'!$R:$R,$B50,'調査表(全体)'!$BR:$BR,'調査表(全体)'!$A$1,'調査表(全体)'!$BS:$BS,K$5)+COUNTIFS('調査表(全体)'!$O:$O,$A52,'調査表(全体)'!$R:$R,$B50,'調査表(全体)'!$BR:$BR,'調査表(全体)'!$A$1,'調査表(全体)'!$BS:$BS,L$5)+COUNTIFS('調査表(全体)'!$O:$O,$A52,'調査表(全体)'!$R:$R,$B50,'調査表(全体)'!$BR:$BR,'調査表(全体)'!$A$1,'調査表(全体)'!$BS:$BS,M$5)</f>
        <v>0</v>
      </c>
      <c r="D50" s="291">
        <f>SUMIFS('調査表(全体)'!BU:BU,'調査表(全体)'!$O:$O,$A53,'調査表(全体)'!$R:$R,$B50,'調査表(全体)'!$BR:$BR,'調査表(全体)'!$A$1,'調査表(全体)'!$BS:$BS,D$5)</f>
        <v>0</v>
      </c>
      <c r="E50" s="291">
        <f>SUMIFS('調査表(全体)'!BV:BV,'調査表(全体)'!$O:$O,$A53,'調査表(全体)'!$R:$R,$B50,'調査表(全体)'!$BR:$BR,'調査表(全体)'!$A$1,'調査表(全体)'!$BS:$BS,E$5)</f>
        <v>0</v>
      </c>
      <c r="F50" s="291">
        <f>SUMIFS('調査表(全体)'!BW:BW,'調査表(全体)'!$O:$O,$A53,'調査表(全体)'!$R:$R,$B50,'調査表(全体)'!$BR:$BR,'調査表(全体)'!$A$1,'調査表(全体)'!$BS:$BS,F$5)</f>
        <v>0</v>
      </c>
      <c r="G50" s="291">
        <f>SUMIFS('調査表(全体)'!BX:BX,'調査表(全体)'!$O:$O,$A53,'調査表(全体)'!$R:$R,$B50,'調査表(全体)'!$BR:$BR,'調査表(全体)'!$A$1,'調査表(全体)'!$BS:$BS,G$5)</f>
        <v>0</v>
      </c>
      <c r="H50" s="291">
        <f>SUMIFS('調査表(全体)'!BY:BY,'調査表(全体)'!$O:$O,$A53,'調査表(全体)'!$R:$R,$B50,'調査表(全体)'!$BR:$BR,'調査表(全体)'!$A$1,'調査表(全体)'!$BS:$BS,H$5)</f>
        <v>0</v>
      </c>
      <c r="I50" s="291">
        <f>SUMIFS('調査表(全体)'!BZ:BZ,'調査表(全体)'!$O:$O,$A53,'調査表(全体)'!$R:$R,$B50,'調査表(全体)'!$BR:$BR,'調査表(全体)'!$A$1,'調査表(全体)'!$BS:$BS,I$5)</f>
        <v>0</v>
      </c>
      <c r="J50" s="291">
        <f>SUMIFS('調査表(全体)'!CB:CB,'調査表(全体)'!$O:$O,$A53,'調査表(全体)'!$R:$R,$B50,'調査表(全体)'!$BR:$BR,'調査表(全体)'!$A$1,'調査表(全体)'!$BS:$BS,J$5)</f>
        <v>0</v>
      </c>
      <c r="K50" s="291">
        <f>SUMIFS('調査表(全体)'!CC:CC,'調査表(全体)'!$O:$O,$A53,'調査表(全体)'!$R:$R,$B50,'調査表(全体)'!$BR:$BR,'調査表(全体)'!$A$1,'調査表(全体)'!$BS:$BS,K$5)</f>
        <v>0</v>
      </c>
      <c r="L50" s="291">
        <f>SUMIFS('調査表(全体)'!CD:CD,'調査表(全体)'!$O:$O,$A53,'調査表(全体)'!$R:$R,$B50,'調査表(全体)'!$BR:$BR,'調査表(全体)'!$A$1,'調査表(全体)'!$BS:$BS,L$5)</f>
        <v>0</v>
      </c>
      <c r="M50" s="291">
        <f>SUMIFS('調査表(全体)'!CE:CE,'調査表(全体)'!$O:$O,$A53,'調査表(全体)'!$R:$R,$B50,'調査表(全体)'!$BR:$BR,'調査表(全体)'!$A$1,'調査表(全体)'!$BS:$BS,M$5)</f>
        <v>0</v>
      </c>
      <c r="N50" s="292">
        <f>SUM(D50:M50)</f>
        <v>0</v>
      </c>
    </row>
    <row r="51" spans="1:14" x14ac:dyDescent="0.15">
      <c r="A51" s="1166"/>
      <c r="B51" s="293">
        <v>2</v>
      </c>
      <c r="C51" s="294">
        <f>COUNTIFS('調査表(全体)'!$O:$O,$A53,'調査表(全体)'!$R:$R,$B51,'調査表(全体)'!$BR:$BR,'調査表(全体)'!$A$1,'調査表(全体)'!$BS:$BS,D$5)+COUNTIFS('調査表(全体)'!$O:$O,$A53,'調査表(全体)'!$R:$R,$B51,'調査表(全体)'!$BR:$BR,'調査表(全体)'!$A$1,'調査表(全体)'!$BS:$BS,E$5)+COUNTIFS('調査表(全体)'!$O:$O,$A53,'調査表(全体)'!$R:$R,$B51,'調査表(全体)'!$BR:$BR,'調査表(全体)'!$A$1,'調査表(全体)'!$BS:$BS,F$5)+COUNTIFS('調査表(全体)'!$O:$O,$A53,'調査表(全体)'!$R:$R,$B51,'調査表(全体)'!$BR:$BR,'調査表(全体)'!$A$1,'調査表(全体)'!$BS:$BS,G$5)+COUNTIFS('調査表(全体)'!$O:$O,$A53,'調査表(全体)'!$R:$R,$B51,'調査表(全体)'!$BR:$BR,'調査表(全体)'!$A$1,'調査表(全体)'!$BS:$BS,H$5)+COUNTIFS('調査表(全体)'!$O:$O,$A53,'調査表(全体)'!$R:$R,$B51,'調査表(全体)'!$BR:$BR,'調査表(全体)'!$A$1,'調査表(全体)'!$BS:$BS,I$5)+COUNTIFS('調査表(全体)'!$O:$O,$A53,'調査表(全体)'!$R:$R,$B51,'調査表(全体)'!$BR:$BR,'調査表(全体)'!$A$1,'調査表(全体)'!$BS:$BS,J$5)+COUNTIFS('調査表(全体)'!$O:$O,$A53,'調査表(全体)'!$R:$R,$B51,'調査表(全体)'!$BR:$BR,'調査表(全体)'!$A$1,'調査表(全体)'!$BS:$BS,K$5)+COUNTIFS('調査表(全体)'!$O:$O,$A53,'調査表(全体)'!$R:$R,$B51,'調査表(全体)'!$BR:$BR,'調査表(全体)'!$A$1,'調査表(全体)'!$BS:$BS,L$5)+COUNTIFS('調査表(全体)'!$O:$O,$A53,'調査表(全体)'!$R:$R,$B51,'調査表(全体)'!$BR:$BR,'調査表(全体)'!$A$1,'調査表(全体)'!$BS:$BS,M$5)</f>
        <v>0</v>
      </c>
      <c r="D51" s="295">
        <f>SUMIFS('調査表(全体)'!BU:BU,'調査表(全体)'!$O:$O,$A53,'調査表(全体)'!$R:$R,$B51,'調査表(全体)'!$BR:$BR,'調査表(全体)'!$A$1,'調査表(全体)'!$BS:$BS,D$5)</f>
        <v>0</v>
      </c>
      <c r="E51" s="295">
        <f>SUMIFS('調査表(全体)'!BV:BV,'調査表(全体)'!$O:$O,$A53,'調査表(全体)'!$R:$R,$B51,'調査表(全体)'!$BR:$BR,'調査表(全体)'!$A$1,'調査表(全体)'!$BS:$BS,E$5)</f>
        <v>0</v>
      </c>
      <c r="F51" s="295">
        <f>SUMIFS('調査表(全体)'!BW:BW,'調査表(全体)'!$O:$O,$A53,'調査表(全体)'!$R:$R,$B51,'調査表(全体)'!$BR:$BR,'調査表(全体)'!$A$1,'調査表(全体)'!$BS:$BS,F$5)</f>
        <v>0</v>
      </c>
      <c r="G51" s="295">
        <f>SUMIFS('調査表(全体)'!BX:BX,'調査表(全体)'!$O:$O,$A53,'調査表(全体)'!$R:$R,$B51,'調査表(全体)'!$BR:$BR,'調査表(全体)'!$A$1,'調査表(全体)'!$BS:$BS,G$5)</f>
        <v>0</v>
      </c>
      <c r="H51" s="295">
        <f>SUMIFS('調査表(全体)'!BY:BY,'調査表(全体)'!$O:$O,$A53,'調査表(全体)'!$R:$R,$B51,'調査表(全体)'!$BR:$BR,'調査表(全体)'!$A$1,'調査表(全体)'!$BS:$BS,H$5)</f>
        <v>0</v>
      </c>
      <c r="I51" s="295">
        <f>SUMIFS('調査表(全体)'!BZ:BZ,'調査表(全体)'!$O:$O,$A53,'調査表(全体)'!$R:$R,$B51,'調査表(全体)'!$BR:$BR,'調査表(全体)'!$A$1,'調査表(全体)'!$BS:$BS,I$5)</f>
        <v>0</v>
      </c>
      <c r="J51" s="295">
        <f>SUMIFS('調査表(全体)'!CB:CB,'調査表(全体)'!$O:$O,$A53,'調査表(全体)'!$R:$R,$B51,'調査表(全体)'!$BR:$BR,'調査表(全体)'!$A$1,'調査表(全体)'!$BS:$BS,J$5)</f>
        <v>0</v>
      </c>
      <c r="K51" s="295">
        <f>SUMIFS('調査表(全体)'!CC:CC,'調査表(全体)'!$O:$O,$A53,'調査表(全体)'!$R:$R,$B51,'調査表(全体)'!$BR:$BR,'調査表(全体)'!$A$1,'調査表(全体)'!$BS:$BS,K$5)</f>
        <v>0</v>
      </c>
      <c r="L51" s="295">
        <f>SUMIFS('調査表(全体)'!CD:CD,'調査表(全体)'!$O:$O,$A53,'調査表(全体)'!$R:$R,$B51,'調査表(全体)'!$BR:$BR,'調査表(全体)'!$A$1,'調査表(全体)'!$BS:$BS,L$5)</f>
        <v>0</v>
      </c>
      <c r="M51" s="295">
        <f>SUMIFS('調査表(全体)'!CE:CE,'調査表(全体)'!$O:$O,$A53,'調査表(全体)'!$R:$R,$B51,'調査表(全体)'!$BR:$BR,'調査表(全体)'!$A$1,'調査表(全体)'!$BS:$BS,M$5)</f>
        <v>0</v>
      </c>
      <c r="N51" s="296">
        <f>SUM(D51:M51)</f>
        <v>0</v>
      </c>
    </row>
    <row r="52" spans="1:14" x14ac:dyDescent="0.15">
      <c r="A52" s="1167"/>
      <c r="B52" s="297">
        <v>3</v>
      </c>
      <c r="C52" s="294">
        <f>COUNTIFS('調査表(全体)'!$O:$O,$A54,'調査表(全体)'!$R:$R,$B52,'調査表(全体)'!$BR:$BR,'調査表(全体)'!$A$1,'調査表(全体)'!$BS:$BS,D$5)+COUNTIFS('調査表(全体)'!$O:$O,$A54,'調査表(全体)'!$R:$R,$B52,'調査表(全体)'!$BR:$BR,'調査表(全体)'!$A$1,'調査表(全体)'!$BS:$BS,E$5)+COUNTIFS('調査表(全体)'!$O:$O,$A54,'調査表(全体)'!$R:$R,$B52,'調査表(全体)'!$BR:$BR,'調査表(全体)'!$A$1,'調査表(全体)'!$BS:$BS,F$5)+COUNTIFS('調査表(全体)'!$O:$O,$A54,'調査表(全体)'!$R:$R,$B52,'調査表(全体)'!$BR:$BR,'調査表(全体)'!$A$1,'調査表(全体)'!$BS:$BS,G$5)+COUNTIFS('調査表(全体)'!$O:$O,$A54,'調査表(全体)'!$R:$R,$B52,'調査表(全体)'!$BR:$BR,'調査表(全体)'!$A$1,'調査表(全体)'!$BS:$BS,H$5)+COUNTIFS('調査表(全体)'!$O:$O,$A54,'調査表(全体)'!$R:$R,$B52,'調査表(全体)'!$BR:$BR,'調査表(全体)'!$A$1,'調査表(全体)'!$BS:$BS,I$5)+COUNTIFS('調査表(全体)'!$O:$O,$A54,'調査表(全体)'!$R:$R,$B52,'調査表(全体)'!$BR:$BR,'調査表(全体)'!$A$1,'調査表(全体)'!$BS:$BS,J$5)+COUNTIFS('調査表(全体)'!$O:$O,$A54,'調査表(全体)'!$R:$R,$B52,'調査表(全体)'!$BR:$BR,'調査表(全体)'!$A$1,'調査表(全体)'!$BS:$BS,K$5)+COUNTIFS('調査表(全体)'!$O:$O,$A54,'調査表(全体)'!$R:$R,$B52,'調査表(全体)'!$BR:$BR,'調査表(全体)'!$A$1,'調査表(全体)'!$BS:$BS,L$5)+COUNTIFS('調査表(全体)'!$O:$O,$A54,'調査表(全体)'!$R:$R,$B52,'調査表(全体)'!$BR:$BR,'調査表(全体)'!$A$1,'調査表(全体)'!$BS:$BS,M$5)</f>
        <v>0</v>
      </c>
      <c r="D52" s="295">
        <f>SUMIFS('調査表(全体)'!BU:BU,'調査表(全体)'!$O:$O,$A53,'調査表(全体)'!$R:$R,$B52,'調査表(全体)'!$BR:$BR,'調査表(全体)'!$A$1,'調査表(全体)'!$BS:$BS,D$5)</f>
        <v>0</v>
      </c>
      <c r="E52" s="295">
        <f>SUMIFS('調査表(全体)'!BV:BV,'調査表(全体)'!$O:$O,$A53,'調査表(全体)'!$R:$R,$B52,'調査表(全体)'!$BR:$BR,'調査表(全体)'!$A$1,'調査表(全体)'!$BS:$BS,E$5)</f>
        <v>0</v>
      </c>
      <c r="F52" s="295">
        <f>SUMIFS('調査表(全体)'!BW:BW,'調査表(全体)'!$O:$O,$A53,'調査表(全体)'!$R:$R,$B52,'調査表(全体)'!$BR:$BR,'調査表(全体)'!$A$1,'調査表(全体)'!$BS:$BS,F$5)</f>
        <v>0</v>
      </c>
      <c r="G52" s="295">
        <f>SUMIFS('調査表(全体)'!BX:BX,'調査表(全体)'!$O:$O,$A53,'調査表(全体)'!$R:$R,$B52,'調査表(全体)'!$BR:$BR,'調査表(全体)'!$A$1,'調査表(全体)'!$BS:$BS,G$5)</f>
        <v>0</v>
      </c>
      <c r="H52" s="295">
        <f>SUMIFS('調査表(全体)'!BY:BY,'調査表(全体)'!$O:$O,$A53,'調査表(全体)'!$R:$R,$B52,'調査表(全体)'!$BR:$BR,'調査表(全体)'!$A$1,'調査表(全体)'!$BS:$BS,H$5)</f>
        <v>0</v>
      </c>
      <c r="I52" s="295">
        <f>SUMIFS('調査表(全体)'!BZ:BZ,'調査表(全体)'!$O:$O,$A53,'調査表(全体)'!$R:$R,$B52,'調査表(全体)'!$BR:$BR,'調査表(全体)'!$A$1,'調査表(全体)'!$BS:$BS,I$5)</f>
        <v>0</v>
      </c>
      <c r="J52" s="295">
        <f>SUMIFS('調査表(全体)'!CB:CB,'調査表(全体)'!$O:$O,$A53,'調査表(全体)'!$R:$R,$B52,'調査表(全体)'!$BR:$BR,'調査表(全体)'!$A$1,'調査表(全体)'!$BS:$BS,J$5)</f>
        <v>0</v>
      </c>
      <c r="K52" s="295">
        <f>SUMIFS('調査表(全体)'!CC:CC,'調査表(全体)'!$O:$O,$A53,'調査表(全体)'!$R:$R,$B52,'調査表(全体)'!$BR:$BR,'調査表(全体)'!$A$1,'調査表(全体)'!$BS:$BS,K$5)</f>
        <v>0</v>
      </c>
      <c r="L52" s="295">
        <f>SUMIFS('調査表(全体)'!CD:CD,'調査表(全体)'!$O:$O,$A53,'調査表(全体)'!$R:$R,$B52,'調査表(全体)'!$BR:$BR,'調査表(全体)'!$A$1,'調査表(全体)'!$BS:$BS,L$5)</f>
        <v>0</v>
      </c>
      <c r="M52" s="295">
        <f>SUMIFS('調査表(全体)'!CE:CE,'調査表(全体)'!$O:$O,$A53,'調査表(全体)'!$R:$R,$B52,'調査表(全体)'!$BR:$BR,'調査表(全体)'!$A$1,'調査表(全体)'!$BS:$BS,M$5)</f>
        <v>0</v>
      </c>
      <c r="N52" s="296">
        <f>SUM(D52:M52)</f>
        <v>0</v>
      </c>
    </row>
    <row r="53" spans="1:14" x14ac:dyDescent="0.15">
      <c r="A53" s="403">
        <v>12</v>
      </c>
      <c r="B53" s="298" t="s">
        <v>166</v>
      </c>
      <c r="C53" s="299">
        <f t="shared" ref="C53:N53" si="11">SUM(C50:C52)</f>
        <v>0</v>
      </c>
      <c r="D53" s="300">
        <f t="shared" si="11"/>
        <v>0</v>
      </c>
      <c r="E53" s="300">
        <f t="shared" si="11"/>
        <v>0</v>
      </c>
      <c r="F53" s="300">
        <f t="shared" si="11"/>
        <v>0</v>
      </c>
      <c r="G53" s="300">
        <f t="shared" si="11"/>
        <v>0</v>
      </c>
      <c r="H53" s="300">
        <f t="shared" si="11"/>
        <v>0</v>
      </c>
      <c r="I53" s="300">
        <f t="shared" si="11"/>
        <v>0</v>
      </c>
      <c r="J53" s="300">
        <f>SUM(J50:J52)</f>
        <v>0</v>
      </c>
      <c r="K53" s="300">
        <f t="shared" si="11"/>
        <v>0</v>
      </c>
      <c r="L53" s="300">
        <f>SUM(L50:L52)</f>
        <v>0</v>
      </c>
      <c r="M53" s="300">
        <f t="shared" si="11"/>
        <v>0</v>
      </c>
      <c r="N53" s="300">
        <f t="shared" si="11"/>
        <v>0</v>
      </c>
    </row>
    <row r="54" spans="1:14" x14ac:dyDescent="0.15">
      <c r="A54" s="1165">
        <f>LOOKUP(A57,会計区分コード!$B:$B,会計区分コード!$C:$C)</f>
        <v>0</v>
      </c>
      <c r="B54" s="289">
        <v>1</v>
      </c>
      <c r="C54" s="290">
        <f>COUNTIFS('調査表(全体)'!$O:$O,$A56,'調査表(全体)'!$R:$R,$B54,'調査表(全体)'!$BR:$BR,'調査表(全体)'!$A$1,'調査表(全体)'!$BS:$BS,D$5)+COUNTIFS('調査表(全体)'!$O:$O,$A56,'調査表(全体)'!$R:$R,$B54,'調査表(全体)'!$BR:$BR,'調査表(全体)'!$A$1,'調査表(全体)'!$BS:$BS,E$5)+COUNTIFS('調査表(全体)'!$O:$O,$A56,'調査表(全体)'!$R:$R,$B54,'調査表(全体)'!$BR:$BR,'調査表(全体)'!$A$1,'調査表(全体)'!$BS:$BS,F$5)+COUNTIFS('調査表(全体)'!$O:$O,$A56,'調査表(全体)'!$R:$R,$B54,'調査表(全体)'!$BR:$BR,'調査表(全体)'!$A$1,'調査表(全体)'!$BS:$BS,G$5)+COUNTIFS('調査表(全体)'!$O:$O,$A56,'調査表(全体)'!$R:$R,$B54,'調査表(全体)'!$BR:$BR,'調査表(全体)'!$A$1,'調査表(全体)'!$BS:$BS,H$5)+COUNTIFS('調査表(全体)'!$O:$O,$A56,'調査表(全体)'!$R:$R,$B54,'調査表(全体)'!$BR:$BR,'調査表(全体)'!$A$1,'調査表(全体)'!$BS:$BS,I$5)+COUNTIFS('調査表(全体)'!$O:$O,$A56,'調査表(全体)'!$R:$R,$B54,'調査表(全体)'!$BR:$BR,'調査表(全体)'!$A$1,'調査表(全体)'!$BS:$BS,J$5)+COUNTIFS('調査表(全体)'!$O:$O,$A56,'調査表(全体)'!$R:$R,$B54,'調査表(全体)'!$BR:$BR,'調査表(全体)'!$A$1,'調査表(全体)'!$BS:$BS,K$5)+COUNTIFS('調査表(全体)'!$O:$O,$A56,'調査表(全体)'!$R:$R,$B54,'調査表(全体)'!$BR:$BR,'調査表(全体)'!$A$1,'調査表(全体)'!$BS:$BS,L$5)+COUNTIFS('調査表(全体)'!$O:$O,$A56,'調査表(全体)'!$R:$R,$B54,'調査表(全体)'!$BR:$BR,'調査表(全体)'!$A$1,'調査表(全体)'!$BS:$BS,M$5)</f>
        <v>0</v>
      </c>
      <c r="D54" s="291">
        <f>SUMIFS('調査表(全体)'!BU:BU,'調査表(全体)'!$O:$O,$A57,'調査表(全体)'!$R:$R,$B54,'調査表(全体)'!$BR:$BR,'調査表(全体)'!$A$1,'調査表(全体)'!$BS:$BS,D$5)</f>
        <v>0</v>
      </c>
      <c r="E54" s="291">
        <f>SUMIFS('調査表(全体)'!BV:BV,'調査表(全体)'!$O:$O,$A57,'調査表(全体)'!$R:$R,$B54,'調査表(全体)'!$BR:$BR,'調査表(全体)'!$A$1,'調査表(全体)'!$BS:$BS,E$5)</f>
        <v>0</v>
      </c>
      <c r="F54" s="291">
        <f>SUMIFS('調査表(全体)'!BW:BW,'調査表(全体)'!$O:$O,$A57,'調査表(全体)'!$R:$R,$B54,'調査表(全体)'!$BR:$BR,'調査表(全体)'!$A$1,'調査表(全体)'!$BS:$BS,F$5)</f>
        <v>0</v>
      </c>
      <c r="G54" s="291">
        <f>SUMIFS('調査表(全体)'!BX:BX,'調査表(全体)'!$O:$O,$A57,'調査表(全体)'!$R:$R,$B54,'調査表(全体)'!$BR:$BR,'調査表(全体)'!$A$1,'調査表(全体)'!$BS:$BS,G$5)</f>
        <v>0</v>
      </c>
      <c r="H54" s="291">
        <f>SUMIFS('調査表(全体)'!BY:BY,'調査表(全体)'!$O:$O,$A57,'調査表(全体)'!$R:$R,$B54,'調査表(全体)'!$BR:$BR,'調査表(全体)'!$A$1,'調査表(全体)'!$BS:$BS,H$5)</f>
        <v>0</v>
      </c>
      <c r="I54" s="291">
        <f>SUMIFS('調査表(全体)'!BZ:BZ,'調査表(全体)'!$O:$O,$A57,'調査表(全体)'!$R:$R,$B54,'調査表(全体)'!$BR:$BR,'調査表(全体)'!$A$1,'調査表(全体)'!$BS:$BS,I$5)</f>
        <v>0</v>
      </c>
      <c r="J54" s="291">
        <f>SUMIFS('調査表(全体)'!CB:CB,'調査表(全体)'!$O:$O,$A57,'調査表(全体)'!$R:$R,$B54,'調査表(全体)'!$BR:$BR,'調査表(全体)'!$A$1,'調査表(全体)'!$BS:$BS,J$5)</f>
        <v>0</v>
      </c>
      <c r="K54" s="291">
        <f>SUMIFS('調査表(全体)'!CC:CC,'調査表(全体)'!$O:$O,$A57,'調査表(全体)'!$R:$R,$B54,'調査表(全体)'!$BR:$BR,'調査表(全体)'!$A$1,'調査表(全体)'!$BS:$BS,K$5)</f>
        <v>0</v>
      </c>
      <c r="L54" s="291">
        <f>SUMIFS('調査表(全体)'!CD:CD,'調査表(全体)'!$O:$O,$A57,'調査表(全体)'!$R:$R,$B54,'調査表(全体)'!$BR:$BR,'調査表(全体)'!$A$1,'調査表(全体)'!$BS:$BS,L$5)</f>
        <v>0</v>
      </c>
      <c r="M54" s="291">
        <f>SUMIFS('調査表(全体)'!CE:CE,'調査表(全体)'!$O:$O,$A57,'調査表(全体)'!$R:$R,$B54,'調査表(全体)'!$BR:$BR,'調査表(全体)'!$A$1,'調査表(全体)'!$BS:$BS,M$5)</f>
        <v>0</v>
      </c>
      <c r="N54" s="292">
        <f>SUM(D54:M54)</f>
        <v>0</v>
      </c>
    </row>
    <row r="55" spans="1:14" x14ac:dyDescent="0.15">
      <c r="A55" s="1166"/>
      <c r="B55" s="293">
        <v>2</v>
      </c>
      <c r="C55" s="294">
        <f>COUNTIFS('調査表(全体)'!$O:$O,$A57,'調査表(全体)'!$R:$R,$B55,'調査表(全体)'!$BR:$BR,'調査表(全体)'!$A$1,'調査表(全体)'!$BS:$BS,D$5)+COUNTIFS('調査表(全体)'!$O:$O,$A57,'調査表(全体)'!$R:$R,$B55,'調査表(全体)'!$BR:$BR,'調査表(全体)'!$A$1,'調査表(全体)'!$BS:$BS,E$5)+COUNTIFS('調査表(全体)'!$O:$O,$A57,'調査表(全体)'!$R:$R,$B55,'調査表(全体)'!$BR:$BR,'調査表(全体)'!$A$1,'調査表(全体)'!$BS:$BS,F$5)+COUNTIFS('調査表(全体)'!$O:$O,$A57,'調査表(全体)'!$R:$R,$B55,'調査表(全体)'!$BR:$BR,'調査表(全体)'!$A$1,'調査表(全体)'!$BS:$BS,G$5)+COUNTIFS('調査表(全体)'!$O:$O,$A57,'調査表(全体)'!$R:$R,$B55,'調査表(全体)'!$BR:$BR,'調査表(全体)'!$A$1,'調査表(全体)'!$BS:$BS,H$5)+COUNTIFS('調査表(全体)'!$O:$O,$A57,'調査表(全体)'!$R:$R,$B55,'調査表(全体)'!$BR:$BR,'調査表(全体)'!$A$1,'調査表(全体)'!$BS:$BS,I$5)+COUNTIFS('調査表(全体)'!$O:$O,$A57,'調査表(全体)'!$R:$R,$B55,'調査表(全体)'!$BR:$BR,'調査表(全体)'!$A$1,'調査表(全体)'!$BS:$BS,J$5)+COUNTIFS('調査表(全体)'!$O:$O,$A57,'調査表(全体)'!$R:$R,$B55,'調査表(全体)'!$BR:$BR,'調査表(全体)'!$A$1,'調査表(全体)'!$BS:$BS,K$5)+COUNTIFS('調査表(全体)'!$O:$O,$A57,'調査表(全体)'!$R:$R,$B55,'調査表(全体)'!$BR:$BR,'調査表(全体)'!$A$1,'調査表(全体)'!$BS:$BS,L$5)+COUNTIFS('調査表(全体)'!$O:$O,$A57,'調査表(全体)'!$R:$R,$B55,'調査表(全体)'!$BR:$BR,'調査表(全体)'!$A$1,'調査表(全体)'!$BS:$BS,M$5)</f>
        <v>0</v>
      </c>
      <c r="D55" s="295">
        <f>SUMIFS('調査表(全体)'!BU:BU,'調査表(全体)'!$O:$O,$A57,'調査表(全体)'!$R:$R,$B55,'調査表(全体)'!$BR:$BR,'調査表(全体)'!$A$1,'調査表(全体)'!$BS:$BS,D$5)</f>
        <v>0</v>
      </c>
      <c r="E55" s="295">
        <f>SUMIFS('調査表(全体)'!BV:BV,'調査表(全体)'!$O:$O,$A57,'調査表(全体)'!$R:$R,$B55,'調査表(全体)'!$BR:$BR,'調査表(全体)'!$A$1,'調査表(全体)'!$BS:$BS,E$5)</f>
        <v>0</v>
      </c>
      <c r="F55" s="295">
        <f>SUMIFS('調査表(全体)'!BW:BW,'調査表(全体)'!$O:$O,$A57,'調査表(全体)'!$R:$R,$B55,'調査表(全体)'!$BR:$BR,'調査表(全体)'!$A$1,'調査表(全体)'!$BS:$BS,F$5)</f>
        <v>0</v>
      </c>
      <c r="G55" s="295">
        <f>SUMIFS('調査表(全体)'!BX:BX,'調査表(全体)'!$O:$O,$A57,'調査表(全体)'!$R:$R,$B55,'調査表(全体)'!$BR:$BR,'調査表(全体)'!$A$1,'調査表(全体)'!$BS:$BS,G$5)</f>
        <v>0</v>
      </c>
      <c r="H55" s="295">
        <f>SUMIFS('調査表(全体)'!BY:BY,'調査表(全体)'!$O:$O,$A57,'調査表(全体)'!$R:$R,$B55,'調査表(全体)'!$BR:$BR,'調査表(全体)'!$A$1,'調査表(全体)'!$BS:$BS,H$5)</f>
        <v>0</v>
      </c>
      <c r="I55" s="295">
        <f>SUMIFS('調査表(全体)'!BZ:BZ,'調査表(全体)'!$O:$O,$A57,'調査表(全体)'!$R:$R,$B55,'調査表(全体)'!$BR:$BR,'調査表(全体)'!$A$1,'調査表(全体)'!$BS:$BS,I$5)</f>
        <v>0</v>
      </c>
      <c r="J55" s="295">
        <f>SUMIFS('調査表(全体)'!CB:CB,'調査表(全体)'!$O:$O,$A57,'調査表(全体)'!$R:$R,$B55,'調査表(全体)'!$BR:$BR,'調査表(全体)'!$A$1,'調査表(全体)'!$BS:$BS,J$5)</f>
        <v>0</v>
      </c>
      <c r="K55" s="295">
        <f>SUMIFS('調査表(全体)'!CC:CC,'調査表(全体)'!$O:$O,$A57,'調査表(全体)'!$R:$R,$B55,'調査表(全体)'!$BR:$BR,'調査表(全体)'!$A$1,'調査表(全体)'!$BS:$BS,K$5)</f>
        <v>0</v>
      </c>
      <c r="L55" s="295">
        <f>SUMIFS('調査表(全体)'!CD:CD,'調査表(全体)'!$O:$O,$A57,'調査表(全体)'!$R:$R,$B55,'調査表(全体)'!$BR:$BR,'調査表(全体)'!$A$1,'調査表(全体)'!$BS:$BS,L$5)</f>
        <v>0</v>
      </c>
      <c r="M55" s="295">
        <f>SUMIFS('調査表(全体)'!CE:CE,'調査表(全体)'!$O:$O,$A57,'調査表(全体)'!$R:$R,$B55,'調査表(全体)'!$BR:$BR,'調査表(全体)'!$A$1,'調査表(全体)'!$BS:$BS,M$5)</f>
        <v>0</v>
      </c>
      <c r="N55" s="296">
        <f>SUM(D55:M55)</f>
        <v>0</v>
      </c>
    </row>
    <row r="56" spans="1:14" x14ac:dyDescent="0.15">
      <c r="A56" s="1167"/>
      <c r="B56" s="297">
        <v>3</v>
      </c>
      <c r="C56" s="294">
        <f>COUNTIFS('調査表(全体)'!$O:$O,$A58,'調査表(全体)'!$R:$R,$B56,'調査表(全体)'!$BR:$BR,'調査表(全体)'!$A$1,'調査表(全体)'!$BS:$BS,D$5)+COUNTIFS('調査表(全体)'!$O:$O,$A58,'調査表(全体)'!$R:$R,$B56,'調査表(全体)'!$BR:$BR,'調査表(全体)'!$A$1,'調査表(全体)'!$BS:$BS,E$5)+COUNTIFS('調査表(全体)'!$O:$O,$A58,'調査表(全体)'!$R:$R,$B56,'調査表(全体)'!$BR:$BR,'調査表(全体)'!$A$1,'調査表(全体)'!$BS:$BS,F$5)+COUNTIFS('調査表(全体)'!$O:$O,$A58,'調査表(全体)'!$R:$R,$B56,'調査表(全体)'!$BR:$BR,'調査表(全体)'!$A$1,'調査表(全体)'!$BS:$BS,G$5)+COUNTIFS('調査表(全体)'!$O:$O,$A58,'調査表(全体)'!$R:$R,$B56,'調査表(全体)'!$BR:$BR,'調査表(全体)'!$A$1,'調査表(全体)'!$BS:$BS,H$5)+COUNTIFS('調査表(全体)'!$O:$O,$A58,'調査表(全体)'!$R:$R,$B56,'調査表(全体)'!$BR:$BR,'調査表(全体)'!$A$1,'調査表(全体)'!$BS:$BS,I$5)+COUNTIFS('調査表(全体)'!$O:$O,$A58,'調査表(全体)'!$R:$R,$B56,'調査表(全体)'!$BR:$BR,'調査表(全体)'!$A$1,'調査表(全体)'!$BS:$BS,J$5)+COUNTIFS('調査表(全体)'!$O:$O,$A58,'調査表(全体)'!$R:$R,$B56,'調査表(全体)'!$BR:$BR,'調査表(全体)'!$A$1,'調査表(全体)'!$BS:$BS,K$5)+COUNTIFS('調査表(全体)'!$O:$O,$A58,'調査表(全体)'!$R:$R,$B56,'調査表(全体)'!$BR:$BR,'調査表(全体)'!$A$1,'調査表(全体)'!$BS:$BS,L$5)+COUNTIFS('調査表(全体)'!$O:$O,$A58,'調査表(全体)'!$R:$R,$B56,'調査表(全体)'!$BR:$BR,'調査表(全体)'!$A$1,'調査表(全体)'!$BS:$BS,M$5)</f>
        <v>0</v>
      </c>
      <c r="D56" s="295">
        <f>SUMIFS('調査表(全体)'!BU:BU,'調査表(全体)'!$O:$O,$A57,'調査表(全体)'!$R:$R,$B56,'調査表(全体)'!$BR:$BR,'調査表(全体)'!$A$1,'調査表(全体)'!$BS:$BS,D$5)</f>
        <v>0</v>
      </c>
      <c r="E56" s="295">
        <f>SUMIFS('調査表(全体)'!BV:BV,'調査表(全体)'!$O:$O,$A57,'調査表(全体)'!$R:$R,$B56,'調査表(全体)'!$BR:$BR,'調査表(全体)'!$A$1,'調査表(全体)'!$BS:$BS,E$5)</f>
        <v>0</v>
      </c>
      <c r="F56" s="295">
        <f>SUMIFS('調査表(全体)'!BW:BW,'調査表(全体)'!$O:$O,$A57,'調査表(全体)'!$R:$R,$B56,'調査表(全体)'!$BR:$BR,'調査表(全体)'!$A$1,'調査表(全体)'!$BS:$BS,F$5)</f>
        <v>0</v>
      </c>
      <c r="G56" s="295">
        <f>SUMIFS('調査表(全体)'!BX:BX,'調査表(全体)'!$O:$O,$A57,'調査表(全体)'!$R:$R,$B56,'調査表(全体)'!$BR:$BR,'調査表(全体)'!$A$1,'調査表(全体)'!$BS:$BS,G$5)</f>
        <v>0</v>
      </c>
      <c r="H56" s="295">
        <f>SUMIFS('調査表(全体)'!BY:BY,'調査表(全体)'!$O:$O,$A57,'調査表(全体)'!$R:$R,$B56,'調査表(全体)'!$BR:$BR,'調査表(全体)'!$A$1,'調査表(全体)'!$BS:$BS,H$5)</f>
        <v>0</v>
      </c>
      <c r="I56" s="295">
        <f>SUMIFS('調査表(全体)'!BZ:BZ,'調査表(全体)'!$O:$O,$A57,'調査表(全体)'!$R:$R,$B56,'調査表(全体)'!$BR:$BR,'調査表(全体)'!$A$1,'調査表(全体)'!$BS:$BS,I$5)</f>
        <v>0</v>
      </c>
      <c r="J56" s="295">
        <f>SUMIFS('調査表(全体)'!CB:CB,'調査表(全体)'!$O:$O,$A57,'調査表(全体)'!$R:$R,$B56,'調査表(全体)'!$BR:$BR,'調査表(全体)'!$A$1,'調査表(全体)'!$BS:$BS,J$5)</f>
        <v>0</v>
      </c>
      <c r="K56" s="295">
        <f>SUMIFS('調査表(全体)'!CC:CC,'調査表(全体)'!$O:$O,$A57,'調査表(全体)'!$R:$R,$B56,'調査表(全体)'!$BR:$BR,'調査表(全体)'!$A$1,'調査表(全体)'!$BS:$BS,K$5)</f>
        <v>0</v>
      </c>
      <c r="L56" s="295">
        <f>SUMIFS('調査表(全体)'!CD:CD,'調査表(全体)'!$O:$O,$A57,'調査表(全体)'!$R:$R,$B56,'調査表(全体)'!$BR:$BR,'調査表(全体)'!$A$1,'調査表(全体)'!$BS:$BS,L$4)</f>
        <v>0</v>
      </c>
      <c r="M56" s="295">
        <f>SUMIFS('調査表(全体)'!CE:CE,'調査表(全体)'!$O:$O,$A57,'調査表(全体)'!$R:$R,$B56,'調査表(全体)'!$BR:$BR,'調査表(全体)'!$A$1,'調査表(全体)'!$BS:$BS,M$5)</f>
        <v>0</v>
      </c>
      <c r="N56" s="296">
        <f>SUM(D56:M56)</f>
        <v>0</v>
      </c>
    </row>
    <row r="57" spans="1:14" x14ac:dyDescent="0.15">
      <c r="A57" s="402">
        <v>13</v>
      </c>
      <c r="B57" s="298" t="s">
        <v>166</v>
      </c>
      <c r="C57" s="299">
        <f t="shared" ref="C57:N57" si="12">SUM(C54:C56)</f>
        <v>0</v>
      </c>
      <c r="D57" s="300">
        <f t="shared" si="12"/>
        <v>0</v>
      </c>
      <c r="E57" s="300">
        <f t="shared" si="12"/>
        <v>0</v>
      </c>
      <c r="F57" s="300">
        <f t="shared" si="12"/>
        <v>0</v>
      </c>
      <c r="G57" s="300">
        <f t="shared" si="12"/>
        <v>0</v>
      </c>
      <c r="H57" s="300">
        <f t="shared" si="12"/>
        <v>0</v>
      </c>
      <c r="I57" s="300">
        <f t="shared" si="12"/>
        <v>0</v>
      </c>
      <c r="J57" s="300">
        <f t="shared" si="12"/>
        <v>0</v>
      </c>
      <c r="K57" s="300">
        <f>SUM(K54:K56)</f>
        <v>0</v>
      </c>
      <c r="L57" s="300">
        <f>SUM(L54:L56)</f>
        <v>0</v>
      </c>
      <c r="M57" s="300">
        <f t="shared" si="12"/>
        <v>0</v>
      </c>
      <c r="N57" s="300">
        <f t="shared" si="12"/>
        <v>0</v>
      </c>
    </row>
    <row r="58" spans="1:14" x14ac:dyDescent="0.15">
      <c r="A58" s="1165">
        <f>LOOKUP(A61,会計区分コード!$B:$B,会計区分コード!$C:$C)</f>
        <v>0</v>
      </c>
      <c r="B58" s="289">
        <v>1</v>
      </c>
      <c r="C58" s="290">
        <f>COUNTIFS('調査表(全体)'!$O:$O,$A60,'調査表(全体)'!$R:$R,$B58,'調査表(全体)'!$BR:$BR,'調査表(全体)'!$A$1,'調査表(全体)'!$BS:$BS,D$5)+COUNTIFS('調査表(全体)'!$O:$O,$A60,'調査表(全体)'!$R:$R,$B58,'調査表(全体)'!$BR:$BR,'調査表(全体)'!$A$1,'調査表(全体)'!$BS:$BS,E$5)+COUNTIFS('調査表(全体)'!$O:$O,$A60,'調査表(全体)'!$R:$R,$B58,'調査表(全体)'!$BR:$BR,'調査表(全体)'!$A$1,'調査表(全体)'!$BS:$BS,F$5)+COUNTIFS('調査表(全体)'!$O:$O,$A60,'調査表(全体)'!$R:$R,$B58,'調査表(全体)'!$BR:$BR,'調査表(全体)'!$A$1,'調査表(全体)'!$BS:$BS,G$5)+COUNTIFS('調査表(全体)'!$O:$O,$A60,'調査表(全体)'!$R:$R,$B58,'調査表(全体)'!$BR:$BR,'調査表(全体)'!$A$1,'調査表(全体)'!$BS:$BS,H$5)+COUNTIFS('調査表(全体)'!$O:$O,$A60,'調査表(全体)'!$R:$R,$B58,'調査表(全体)'!$BR:$BR,'調査表(全体)'!$A$1,'調査表(全体)'!$BS:$BS,I$5)+COUNTIFS('調査表(全体)'!$O:$O,$A60,'調査表(全体)'!$R:$R,$B58,'調査表(全体)'!$BR:$BR,'調査表(全体)'!$A$1,'調査表(全体)'!$BS:$BS,J$5)+COUNTIFS('調査表(全体)'!$O:$O,$A60,'調査表(全体)'!$R:$R,$B58,'調査表(全体)'!$BR:$BR,'調査表(全体)'!$A$1,'調査表(全体)'!$BS:$BS,K$5)+COUNTIFS('調査表(全体)'!$O:$O,$A60,'調査表(全体)'!$R:$R,$B58,'調査表(全体)'!$BR:$BR,'調査表(全体)'!$A$1,'調査表(全体)'!$BS:$BS,L$5)+COUNTIFS('調査表(全体)'!$O:$O,$A60,'調査表(全体)'!$R:$R,$B58,'調査表(全体)'!$BR:$BR,'調査表(全体)'!$A$1,'調査表(全体)'!$BS:$BS,M$5)</f>
        <v>0</v>
      </c>
      <c r="D58" s="291">
        <f>SUMIFS('調査表(全体)'!BU:BU,'調査表(全体)'!$O:$O,$A61,'調査表(全体)'!$R:$R,$B58,'調査表(全体)'!$BR:$BR,'調査表(全体)'!$A$1,'調査表(全体)'!$BS:$BS,D$5)</f>
        <v>0</v>
      </c>
      <c r="E58" s="291">
        <f>SUMIFS('調査表(全体)'!BV:BV,'調査表(全体)'!$O:$O,$A61,'調査表(全体)'!$R:$R,$B58,'調査表(全体)'!$BR:$BR,'調査表(全体)'!$A$1,'調査表(全体)'!$BS:$BS,E$5)</f>
        <v>0</v>
      </c>
      <c r="F58" s="291">
        <f>SUMIFS('調査表(全体)'!BW:BW,'調査表(全体)'!$O:$O,$A61,'調査表(全体)'!$R:$R,$B58,'調査表(全体)'!$BR:$BR,'調査表(全体)'!$A$1,'調査表(全体)'!$BS:$BS,F$5)</f>
        <v>0</v>
      </c>
      <c r="G58" s="291">
        <f>SUMIFS('調査表(全体)'!BX:BX,'調査表(全体)'!$O:$O,$A61,'調査表(全体)'!$R:$R,$B58,'調査表(全体)'!$BR:$BR,'調査表(全体)'!$A$1,'調査表(全体)'!$BS:$BS,G$5)</f>
        <v>0</v>
      </c>
      <c r="H58" s="291">
        <f>SUMIFS('調査表(全体)'!BY:BY,'調査表(全体)'!$O:$O,$A61,'調査表(全体)'!$R:$R,$B58,'調査表(全体)'!$BR:$BR,'調査表(全体)'!$A$1,'調査表(全体)'!$BS:$BS,H$5)</f>
        <v>0</v>
      </c>
      <c r="I58" s="291">
        <f>SUMIFS('調査表(全体)'!BZ:BZ,'調査表(全体)'!$O:$O,$A61,'調査表(全体)'!$R:$R,$B58,'調査表(全体)'!$BR:$BR,'調査表(全体)'!$A$1,'調査表(全体)'!$BS:$BS,I$5)</f>
        <v>0</v>
      </c>
      <c r="J58" s="291">
        <f>SUMIFS('調査表(全体)'!CB:CB,'調査表(全体)'!$O:$O,$A61,'調査表(全体)'!$R:$R,$B58,'調査表(全体)'!$BR:$BR,'調査表(全体)'!$A$1,'調査表(全体)'!$BS:$BS,J$5)</f>
        <v>0</v>
      </c>
      <c r="K58" s="291">
        <f>SUMIFS('調査表(全体)'!CC:CC,'調査表(全体)'!$O:$O,$A61,'調査表(全体)'!$R:$R,$B58,'調査表(全体)'!$BR:$BR,'調査表(全体)'!$A$1,'調査表(全体)'!$BS:$BS,K$5)</f>
        <v>0</v>
      </c>
      <c r="L58" s="291">
        <f>SUMIFS('調査表(全体)'!CD:CD,'調査表(全体)'!$O:$O,$A61,'調査表(全体)'!$R:$R,$B58,'調査表(全体)'!$BR:$BR,'調査表(全体)'!$A$1,'調査表(全体)'!$BS:$BS,L$5)</f>
        <v>0</v>
      </c>
      <c r="M58" s="291">
        <f>SUMIFS('調査表(全体)'!CE:CE,'調査表(全体)'!$O:$O,$A61,'調査表(全体)'!$R:$R,$B58,'調査表(全体)'!$BR:$BR,'調査表(全体)'!$A$1,'調査表(全体)'!$BS:$BS,M$5)</f>
        <v>0</v>
      </c>
      <c r="N58" s="292">
        <f>SUM(D58:M58)</f>
        <v>0</v>
      </c>
    </row>
    <row r="59" spans="1:14" x14ac:dyDescent="0.15">
      <c r="A59" s="1166"/>
      <c r="B59" s="293">
        <v>2</v>
      </c>
      <c r="C59" s="294">
        <f>COUNTIFS('調査表(全体)'!$O:$O,$A61,'調査表(全体)'!$R:$R,$B59,'調査表(全体)'!$BR:$BR,'調査表(全体)'!$A$1,'調査表(全体)'!$BS:$BS,D$5)+COUNTIFS('調査表(全体)'!$O:$O,$A61,'調査表(全体)'!$R:$R,$B59,'調査表(全体)'!$BR:$BR,'調査表(全体)'!$A$1,'調査表(全体)'!$BS:$BS,E$5)+COUNTIFS('調査表(全体)'!$O:$O,$A61,'調査表(全体)'!$R:$R,$B59,'調査表(全体)'!$BR:$BR,'調査表(全体)'!$A$1,'調査表(全体)'!$BS:$BS,F$5)+COUNTIFS('調査表(全体)'!$O:$O,$A61,'調査表(全体)'!$R:$R,$B59,'調査表(全体)'!$BR:$BR,'調査表(全体)'!$A$1,'調査表(全体)'!$BS:$BS,G$5)+COUNTIFS('調査表(全体)'!$O:$O,$A61,'調査表(全体)'!$R:$R,$B59,'調査表(全体)'!$BR:$BR,'調査表(全体)'!$A$1,'調査表(全体)'!$BS:$BS,H$5)+COUNTIFS('調査表(全体)'!$O:$O,$A61,'調査表(全体)'!$R:$R,$B59,'調査表(全体)'!$BR:$BR,'調査表(全体)'!$A$1,'調査表(全体)'!$BS:$BS,I$5)+COUNTIFS('調査表(全体)'!$O:$O,$A61,'調査表(全体)'!$R:$R,$B59,'調査表(全体)'!$BR:$BR,'調査表(全体)'!$A$1,'調査表(全体)'!$BS:$BS,J$5)+COUNTIFS('調査表(全体)'!$O:$O,$A61,'調査表(全体)'!$R:$R,$B59,'調査表(全体)'!$BR:$BR,'調査表(全体)'!$A$1,'調査表(全体)'!$BS:$BS,K$5)+COUNTIFS('調査表(全体)'!$O:$O,$A61,'調査表(全体)'!$R:$R,$B59,'調査表(全体)'!$BR:$BR,'調査表(全体)'!$A$1,'調査表(全体)'!$BS:$BS,L$5)+COUNTIFS('調査表(全体)'!$O:$O,$A61,'調査表(全体)'!$R:$R,$B59,'調査表(全体)'!$BR:$BR,'調査表(全体)'!$A$1,'調査表(全体)'!$BS:$BS,M$5)</f>
        <v>0</v>
      </c>
      <c r="D59" s="295">
        <f>SUMIFS('調査表(全体)'!BU:BU,'調査表(全体)'!$O:$O,$A61,'調査表(全体)'!$R:$R,$B59,'調査表(全体)'!$BR:$BR,'調査表(全体)'!$A$1,'調査表(全体)'!$BS:$BS,D$5)</f>
        <v>0</v>
      </c>
      <c r="E59" s="295">
        <f>SUMIFS('調査表(全体)'!BV:BV,'調査表(全体)'!$O:$O,$A61,'調査表(全体)'!$R:$R,$B59,'調査表(全体)'!$BR:$BR,'調査表(全体)'!$A$1,'調査表(全体)'!$BS:$BS,E$5)</f>
        <v>0</v>
      </c>
      <c r="F59" s="295">
        <f>SUMIFS('調査表(全体)'!BW:BW,'調査表(全体)'!$O:$O,$A61,'調査表(全体)'!$R:$R,$B59,'調査表(全体)'!$BR:$BR,'調査表(全体)'!$A$1,'調査表(全体)'!$BS:$BS,F$5)</f>
        <v>0</v>
      </c>
      <c r="G59" s="295">
        <f>SUMIFS('調査表(全体)'!BX:BX,'調査表(全体)'!$O:$O,$A61,'調査表(全体)'!$R:$R,$B59,'調査表(全体)'!$BR:$BR,'調査表(全体)'!$A$1,'調査表(全体)'!$BS:$BS,G$5)</f>
        <v>0</v>
      </c>
      <c r="H59" s="295">
        <f>SUMIFS('調査表(全体)'!BY:BY,'調査表(全体)'!$O:$O,$A61,'調査表(全体)'!$R:$R,$B59,'調査表(全体)'!$BR:$BR,'調査表(全体)'!$A$1,'調査表(全体)'!$BS:$BS,H$5)</f>
        <v>0</v>
      </c>
      <c r="I59" s="295">
        <f>SUMIFS('調査表(全体)'!BZ:BZ,'調査表(全体)'!$O:$O,$A61,'調査表(全体)'!$R:$R,$B59,'調査表(全体)'!$BR:$BR,'調査表(全体)'!$A$1,'調査表(全体)'!$BS:$BS,I$5)</f>
        <v>0</v>
      </c>
      <c r="J59" s="295">
        <f>SUMIFS('調査表(全体)'!CB:CB,'調査表(全体)'!$O:$O,$A61,'調査表(全体)'!$R:$R,$B59,'調査表(全体)'!$BR:$BR,'調査表(全体)'!$A$1,'調査表(全体)'!$BS:$BS,J$5)</f>
        <v>0</v>
      </c>
      <c r="K59" s="295">
        <f>SUMIFS('調査表(全体)'!CC:CC,'調査表(全体)'!$O:$O,$A61,'調査表(全体)'!$R:$R,$B59,'調査表(全体)'!$BR:$BR,'調査表(全体)'!$A$1,'調査表(全体)'!$BS:$BS,K$5)</f>
        <v>0</v>
      </c>
      <c r="L59" s="295">
        <f>SUMIFS('調査表(全体)'!CD:CD,'調査表(全体)'!$O:$O,$A61,'調査表(全体)'!$R:$R,$B59,'調査表(全体)'!$BR:$BR,'調査表(全体)'!$A$1,'調査表(全体)'!$BS:$BS,L$5)</f>
        <v>0</v>
      </c>
      <c r="M59" s="295">
        <f>SUMIFS('調査表(全体)'!CE:CE,'調査表(全体)'!$O:$O,$A61,'調査表(全体)'!$R:$R,$B59,'調査表(全体)'!$BR:$BR,'調査表(全体)'!$A$1,'調査表(全体)'!$BS:$BS,M$5)</f>
        <v>0</v>
      </c>
      <c r="N59" s="296">
        <f>SUM(D59:M59)</f>
        <v>0</v>
      </c>
    </row>
    <row r="60" spans="1:14" x14ac:dyDescent="0.15">
      <c r="A60" s="1167"/>
      <c r="B60" s="297">
        <v>3</v>
      </c>
      <c r="C60" s="294">
        <f>COUNTIFS('調査表(全体)'!$O:$O,$A62,'調査表(全体)'!$R:$R,$B60,'調査表(全体)'!$BR:$BR,'調査表(全体)'!$A$1,'調査表(全体)'!$BS:$BS,D$5)+COUNTIFS('調査表(全体)'!$O:$O,$A62,'調査表(全体)'!$R:$R,$B60,'調査表(全体)'!$BR:$BR,'調査表(全体)'!$A$1,'調査表(全体)'!$BS:$BS,E$5)+COUNTIFS('調査表(全体)'!$O:$O,$A62,'調査表(全体)'!$R:$R,$B60,'調査表(全体)'!$BR:$BR,'調査表(全体)'!$A$1,'調査表(全体)'!$BS:$BS,F$5)+COUNTIFS('調査表(全体)'!$O:$O,$A62,'調査表(全体)'!$R:$R,$B60,'調査表(全体)'!$BR:$BR,'調査表(全体)'!$A$1,'調査表(全体)'!$BS:$BS,G$5)+COUNTIFS('調査表(全体)'!$O:$O,$A62,'調査表(全体)'!$R:$R,$B60,'調査表(全体)'!$BR:$BR,'調査表(全体)'!$A$1,'調査表(全体)'!$BS:$BS,H$5)+COUNTIFS('調査表(全体)'!$O:$O,$A62,'調査表(全体)'!$R:$R,$B60,'調査表(全体)'!$BR:$BR,'調査表(全体)'!$A$1,'調査表(全体)'!$BS:$BS,I$5)+COUNTIFS('調査表(全体)'!$O:$O,$A62,'調査表(全体)'!$R:$R,$B60,'調査表(全体)'!$BR:$BR,'調査表(全体)'!$A$1,'調査表(全体)'!$BS:$BS,J$5)+COUNTIFS('調査表(全体)'!$O:$O,$A62,'調査表(全体)'!$R:$R,$B60,'調査表(全体)'!$BR:$BR,'調査表(全体)'!$A$1,'調査表(全体)'!$BS:$BS,K$5)+COUNTIFS('調査表(全体)'!$O:$O,$A62,'調査表(全体)'!$R:$R,$B60,'調査表(全体)'!$BR:$BR,'調査表(全体)'!$A$1,'調査表(全体)'!$BS:$BS,L$5)+COUNTIFS('調査表(全体)'!$O:$O,$A62,'調査表(全体)'!$R:$R,$B60,'調査表(全体)'!$BR:$BR,'調査表(全体)'!$A$1,'調査表(全体)'!$BS:$BS,M$5)</f>
        <v>0</v>
      </c>
      <c r="D60" s="295">
        <f>SUMIFS('調査表(全体)'!BU:BU,'調査表(全体)'!$O:$O,$A61,'調査表(全体)'!$R:$R,$B60,'調査表(全体)'!$BR:$BR,'調査表(全体)'!$A$1,'調査表(全体)'!$BS:$BS,D$5)</f>
        <v>0</v>
      </c>
      <c r="E60" s="295">
        <f>SUMIFS('調査表(全体)'!BV:BV,'調査表(全体)'!$O:$O,$A61,'調査表(全体)'!$R:$R,$B60,'調査表(全体)'!$BR:$BR,'調査表(全体)'!$A$1,'調査表(全体)'!$BS:$BS,E$5)</f>
        <v>0</v>
      </c>
      <c r="F60" s="295">
        <f>SUMIFS('調査表(全体)'!BW:BW,'調査表(全体)'!$O:$O,$A61,'調査表(全体)'!$R:$R,$B60,'調査表(全体)'!$BR:$BR,'調査表(全体)'!$A$1,'調査表(全体)'!$BS:$BS,F$5)</f>
        <v>0</v>
      </c>
      <c r="G60" s="295">
        <f>SUMIFS('調査表(全体)'!BX:BX,'調査表(全体)'!$O:$O,$A61,'調査表(全体)'!$R:$R,$B60,'調査表(全体)'!$BR:$BR,'調査表(全体)'!$A$1,'調査表(全体)'!$BS:$BS,G$5)</f>
        <v>0</v>
      </c>
      <c r="H60" s="295">
        <f>SUMIFS('調査表(全体)'!BY:BY,'調査表(全体)'!$O:$O,$A61,'調査表(全体)'!$R:$R,$B60,'調査表(全体)'!$BR:$BR,'調査表(全体)'!$A$1,'調査表(全体)'!$BS:$BS,H$5)</f>
        <v>0</v>
      </c>
      <c r="I60" s="295">
        <f>SUMIFS('調査表(全体)'!BZ:BZ,'調査表(全体)'!$O:$O,$A61,'調査表(全体)'!$R:$R,$B60,'調査表(全体)'!$BR:$BR,'調査表(全体)'!$A$1,'調査表(全体)'!$BS:$BS,I$5)</f>
        <v>0</v>
      </c>
      <c r="J60" s="295">
        <f>SUMIFS('調査表(全体)'!CB:CB,'調査表(全体)'!$O:$O,$A61,'調査表(全体)'!$R:$R,$B60,'調査表(全体)'!$BR:$BR,'調査表(全体)'!$A$1,'調査表(全体)'!$BS:$BS,J$5)</f>
        <v>0</v>
      </c>
      <c r="K60" s="295">
        <f>SUMIFS('調査表(全体)'!CC:CC,'調査表(全体)'!$O:$O,$A61,'調査表(全体)'!$R:$R,$B60,'調査表(全体)'!$BR:$BR,'調査表(全体)'!$A$1,'調査表(全体)'!$BS:$BS,K$5)</f>
        <v>0</v>
      </c>
      <c r="L60" s="295">
        <f>SUMIFS('調査表(全体)'!CD:CD,'調査表(全体)'!$O:$O,$A61,'調査表(全体)'!$R:$R,$B60,'調査表(全体)'!$BR:$BR,'調査表(全体)'!$A$1,'調査表(全体)'!$BS:$BS,L$5)</f>
        <v>0</v>
      </c>
      <c r="M60" s="295">
        <f>SUMIFS('調査表(全体)'!CE:CE,'調査表(全体)'!$O:$O,$A61,'調査表(全体)'!$R:$R,$B60,'調査表(全体)'!$BR:$BR,'調査表(全体)'!$A$1,'調査表(全体)'!$BS:$BS,M$5)</f>
        <v>0</v>
      </c>
      <c r="N60" s="296">
        <f>SUM(D60:M60)</f>
        <v>0</v>
      </c>
    </row>
    <row r="61" spans="1:14" x14ac:dyDescent="0.15">
      <c r="A61" s="402">
        <v>14</v>
      </c>
      <c r="B61" s="298" t="s">
        <v>166</v>
      </c>
      <c r="C61" s="299">
        <f t="shared" ref="C61:N61" si="13">SUM(C58:C60)</f>
        <v>0</v>
      </c>
      <c r="D61" s="300">
        <f t="shared" si="13"/>
        <v>0</v>
      </c>
      <c r="E61" s="300">
        <f t="shared" si="13"/>
        <v>0</v>
      </c>
      <c r="F61" s="300">
        <f t="shared" si="13"/>
        <v>0</v>
      </c>
      <c r="G61" s="300">
        <f t="shared" si="13"/>
        <v>0</v>
      </c>
      <c r="H61" s="300">
        <f t="shared" si="13"/>
        <v>0</v>
      </c>
      <c r="I61" s="300">
        <f t="shared" si="13"/>
        <v>0</v>
      </c>
      <c r="J61" s="300">
        <f t="shared" si="13"/>
        <v>0</v>
      </c>
      <c r="K61" s="300">
        <f t="shared" si="13"/>
        <v>0</v>
      </c>
      <c r="L61" s="300">
        <f>SUM(L58:L60)</f>
        <v>0</v>
      </c>
      <c r="M61" s="300">
        <f t="shared" si="13"/>
        <v>0</v>
      </c>
      <c r="N61" s="300">
        <f t="shared" si="13"/>
        <v>0</v>
      </c>
    </row>
    <row r="62" spans="1:14" x14ac:dyDescent="0.15">
      <c r="A62" s="1165">
        <f>LOOKUP(A65,会計区分コード!$B:$B,会計区分コード!$C:$C)</f>
        <v>0</v>
      </c>
      <c r="B62" s="289">
        <v>1</v>
      </c>
      <c r="C62" s="290">
        <f>COUNTIFS('調査表(全体)'!$O:$O,$A64,'調査表(全体)'!$R:$R,$B62,'調査表(全体)'!$BR:$BR,'調査表(全体)'!$A$1,'調査表(全体)'!$BS:$BS,D$5)+COUNTIFS('調査表(全体)'!$O:$O,$A64,'調査表(全体)'!$R:$R,$B62,'調査表(全体)'!$BR:$BR,'調査表(全体)'!$A$1,'調査表(全体)'!$BS:$BS,E$5)+COUNTIFS('調査表(全体)'!$O:$O,$A64,'調査表(全体)'!$R:$R,$B62,'調査表(全体)'!$BR:$BR,'調査表(全体)'!$A$1,'調査表(全体)'!$BS:$BS,F$5)+COUNTIFS('調査表(全体)'!$O:$O,$A64,'調査表(全体)'!$R:$R,$B62,'調査表(全体)'!$BR:$BR,'調査表(全体)'!$A$1,'調査表(全体)'!$BS:$BS,G$5)+COUNTIFS('調査表(全体)'!$O:$O,$A64,'調査表(全体)'!$R:$R,$B62,'調査表(全体)'!$BR:$BR,'調査表(全体)'!$A$1,'調査表(全体)'!$BS:$BS,H$5)+COUNTIFS('調査表(全体)'!$O:$O,$A64,'調査表(全体)'!$R:$R,$B62,'調査表(全体)'!$BR:$BR,'調査表(全体)'!$A$1,'調査表(全体)'!$BS:$BS,I$5)+COUNTIFS('調査表(全体)'!$O:$O,$A64,'調査表(全体)'!$R:$R,$B62,'調査表(全体)'!$BR:$BR,'調査表(全体)'!$A$1,'調査表(全体)'!$BS:$BS,J$5)+COUNTIFS('調査表(全体)'!$O:$O,$A64,'調査表(全体)'!$R:$R,$B62,'調査表(全体)'!$BR:$BR,'調査表(全体)'!$A$1,'調査表(全体)'!$BS:$BS,K$5)+COUNTIFS('調査表(全体)'!$O:$O,$A64,'調査表(全体)'!$R:$R,$B62,'調査表(全体)'!$BR:$BR,'調査表(全体)'!$A$1,'調査表(全体)'!$BS:$BS,L$5)+COUNTIFS('調査表(全体)'!$O:$O,$A64,'調査表(全体)'!$R:$R,$B62,'調査表(全体)'!$BR:$BR,'調査表(全体)'!$A$1,'調査表(全体)'!$BS:$BS,M$5)</f>
        <v>0</v>
      </c>
      <c r="D62" s="291">
        <f>SUMIFS('調査表(全体)'!BU:BU,'調査表(全体)'!$O:$O,$A65,'調査表(全体)'!$R:$R,$B62,'調査表(全体)'!$BR:$BR,'調査表(全体)'!$A$1,'調査表(全体)'!$BS:$BS,D$5)</f>
        <v>0</v>
      </c>
      <c r="E62" s="291">
        <f>SUMIFS('調査表(全体)'!BV:BV,'調査表(全体)'!$O:$O,$A65,'調査表(全体)'!$R:$R,$B62,'調査表(全体)'!$BR:$BR,'調査表(全体)'!$A$1,'調査表(全体)'!$BS:$BS,E$5)</f>
        <v>0</v>
      </c>
      <c r="F62" s="291">
        <f>SUMIFS('調査表(全体)'!BW:BW,'調査表(全体)'!$O:$O,$A65,'調査表(全体)'!$R:$R,$B62,'調査表(全体)'!$BR:$BR,'調査表(全体)'!$A$1,'調査表(全体)'!$BS:$BS,F$5)</f>
        <v>0</v>
      </c>
      <c r="G62" s="291">
        <f>SUMIFS('調査表(全体)'!BX:BX,'調査表(全体)'!$O:$O,$A65,'調査表(全体)'!$R:$R,$B62,'調査表(全体)'!$BR:$BR,'調査表(全体)'!$A$1,'調査表(全体)'!$BS:$BS,G$5)</f>
        <v>0</v>
      </c>
      <c r="H62" s="291">
        <f>SUMIFS('調査表(全体)'!BY:BY,'調査表(全体)'!$O:$O,$A65,'調査表(全体)'!$R:$R,$B62,'調査表(全体)'!$BR:$BR,'調査表(全体)'!$A$1,'調査表(全体)'!$BS:$BS,H$5)</f>
        <v>0</v>
      </c>
      <c r="I62" s="291">
        <f>SUMIFS('調査表(全体)'!BZ:BZ,'調査表(全体)'!$O:$O,$A65,'調査表(全体)'!$R:$R,$B62,'調査表(全体)'!$BR:$BR,'調査表(全体)'!$A$1,'調査表(全体)'!$BS:$BS,I$5)</f>
        <v>0</v>
      </c>
      <c r="J62" s="291">
        <f>SUMIFS('調査表(全体)'!CB:CB,'調査表(全体)'!$O:$O,$A65,'調査表(全体)'!$R:$R,$B62,'調査表(全体)'!$BR:$BR,'調査表(全体)'!$A$1,'調査表(全体)'!$BS:$BS,J$5)</f>
        <v>0</v>
      </c>
      <c r="K62" s="291">
        <f>SUMIFS('調査表(全体)'!CC:CC,'調査表(全体)'!$O:$O,$A65,'調査表(全体)'!$R:$R,$B62,'調査表(全体)'!$BR:$BR,'調査表(全体)'!$A$1,'調査表(全体)'!$BS:$BS,K$5)</f>
        <v>0</v>
      </c>
      <c r="L62" s="291">
        <f>SUMIFS('調査表(全体)'!CD:CD,'調査表(全体)'!$O:$O,$A65,'調査表(全体)'!$R:$R,$B62,'調査表(全体)'!$BR:$BR,'調査表(全体)'!$A$1,'調査表(全体)'!$BS:$BS,L$5)</f>
        <v>0</v>
      </c>
      <c r="M62" s="291">
        <f>SUMIFS('調査表(全体)'!CE:CE,'調査表(全体)'!$O:$O,$A65,'調査表(全体)'!$R:$R,$B62,'調査表(全体)'!$BR:$BR,'調査表(全体)'!$A$1,'調査表(全体)'!$BS:$BS,M$5)</f>
        <v>0</v>
      </c>
      <c r="N62" s="292">
        <f>SUM(D62:M62)</f>
        <v>0</v>
      </c>
    </row>
    <row r="63" spans="1:14" x14ac:dyDescent="0.15">
      <c r="A63" s="1166"/>
      <c r="B63" s="293">
        <v>2</v>
      </c>
      <c r="C63" s="294">
        <f>COUNTIFS('調査表(全体)'!$O:$O,$A65,'調査表(全体)'!$R:$R,$B63,'調査表(全体)'!$BR:$BR,'調査表(全体)'!$A$1,'調査表(全体)'!$BS:$BS,D$5)+COUNTIFS('調査表(全体)'!$O:$O,$A65,'調査表(全体)'!$R:$R,$B63,'調査表(全体)'!$BR:$BR,'調査表(全体)'!$A$1,'調査表(全体)'!$BS:$BS,E$5)+COUNTIFS('調査表(全体)'!$O:$O,$A65,'調査表(全体)'!$R:$R,$B63,'調査表(全体)'!$BR:$BR,'調査表(全体)'!$A$1,'調査表(全体)'!$BS:$BS,F$5)+COUNTIFS('調査表(全体)'!$O:$O,$A65,'調査表(全体)'!$R:$R,$B63,'調査表(全体)'!$BR:$BR,'調査表(全体)'!$A$1,'調査表(全体)'!$BS:$BS,G$5)+COUNTIFS('調査表(全体)'!$O:$O,$A65,'調査表(全体)'!$R:$R,$B63,'調査表(全体)'!$BR:$BR,'調査表(全体)'!$A$1,'調査表(全体)'!$BS:$BS,H$5)+COUNTIFS('調査表(全体)'!$O:$O,$A65,'調査表(全体)'!$R:$R,$B63,'調査表(全体)'!$BR:$BR,'調査表(全体)'!$A$1,'調査表(全体)'!$BS:$BS,I$5)+COUNTIFS('調査表(全体)'!$O:$O,$A65,'調査表(全体)'!$R:$R,$B63,'調査表(全体)'!$BR:$BR,'調査表(全体)'!$A$1,'調査表(全体)'!$BS:$BS,J$5)+COUNTIFS('調査表(全体)'!$O:$O,$A65,'調査表(全体)'!$R:$R,$B63,'調査表(全体)'!$BR:$BR,'調査表(全体)'!$A$1,'調査表(全体)'!$BS:$BS,K$5)+COUNTIFS('調査表(全体)'!$O:$O,$A65,'調査表(全体)'!$R:$R,$B63,'調査表(全体)'!$BR:$BR,'調査表(全体)'!$A$1,'調査表(全体)'!$BS:$BS,L$5)+COUNTIFS('調査表(全体)'!$O:$O,$A65,'調査表(全体)'!$R:$R,$B63,'調査表(全体)'!$BR:$BR,'調査表(全体)'!$A$1,'調査表(全体)'!$BS:$BS,M$5)</f>
        <v>0</v>
      </c>
      <c r="D63" s="295">
        <f>SUMIFS('調査表(全体)'!BU:BU,'調査表(全体)'!$O:$O,$A65,'調査表(全体)'!$R:$R,$B63,'調査表(全体)'!$BR:$BR,'調査表(全体)'!$A$1,'調査表(全体)'!$BS:$BS,D$5)</f>
        <v>0</v>
      </c>
      <c r="E63" s="295">
        <f>SUMIFS('調査表(全体)'!BV:BV,'調査表(全体)'!$O:$O,$A65,'調査表(全体)'!$R:$R,$B63,'調査表(全体)'!$BR:$BR,'調査表(全体)'!$A$1,'調査表(全体)'!$BS:$BS,E$5)</f>
        <v>0</v>
      </c>
      <c r="F63" s="295">
        <f>SUMIFS('調査表(全体)'!BW:BW,'調査表(全体)'!$O:$O,$A65,'調査表(全体)'!$R:$R,$B63,'調査表(全体)'!$BR:$BR,'調査表(全体)'!$A$1,'調査表(全体)'!$BS:$BS,F$5)</f>
        <v>0</v>
      </c>
      <c r="G63" s="295">
        <f>SUMIFS('調査表(全体)'!BX:BX,'調査表(全体)'!$O:$O,$A65,'調査表(全体)'!$R:$R,$B63,'調査表(全体)'!$BR:$BR,'調査表(全体)'!$A$1,'調査表(全体)'!$BS:$BS,G$5)</f>
        <v>0</v>
      </c>
      <c r="H63" s="295">
        <f>SUMIFS('調査表(全体)'!BY:BY,'調査表(全体)'!$O:$O,$A65,'調査表(全体)'!$R:$R,$B63,'調査表(全体)'!$BR:$BR,'調査表(全体)'!$A$1,'調査表(全体)'!$BS:$BS,H$5)</f>
        <v>0</v>
      </c>
      <c r="I63" s="295">
        <f>SUMIFS('調査表(全体)'!BZ:BZ,'調査表(全体)'!$O:$O,$A65,'調査表(全体)'!$R:$R,$B63,'調査表(全体)'!$BR:$BR,'調査表(全体)'!$A$1,'調査表(全体)'!$BS:$BS,I$5)</f>
        <v>0</v>
      </c>
      <c r="J63" s="295">
        <f>SUMIFS('調査表(全体)'!CB:CB,'調査表(全体)'!$O:$O,$A65,'調査表(全体)'!$R:$R,$B63,'調査表(全体)'!$BR:$BR,'調査表(全体)'!$A$1,'調査表(全体)'!$BS:$BS,J$5)</f>
        <v>0</v>
      </c>
      <c r="K63" s="295">
        <f>SUMIFS('調査表(全体)'!CC:CC,'調査表(全体)'!$O:$O,$A65,'調査表(全体)'!$R:$R,$B63,'調査表(全体)'!$BR:$BR,'調査表(全体)'!$A$1,'調査表(全体)'!$BS:$BS,K$5)</f>
        <v>0</v>
      </c>
      <c r="L63" s="295">
        <f>SUMIFS('調査表(全体)'!CD:CD,'調査表(全体)'!$O:$O,$A65,'調査表(全体)'!$R:$R,$B63,'調査表(全体)'!$BR:$BR,'調査表(全体)'!$A$1,'調査表(全体)'!$BS:$BS,L$5)</f>
        <v>0</v>
      </c>
      <c r="M63" s="295">
        <f>SUMIFS('調査表(全体)'!CE:CE,'調査表(全体)'!$O:$O,$A65,'調査表(全体)'!$R:$R,$B63,'調査表(全体)'!$BR:$BR,'調査表(全体)'!$A$1,'調査表(全体)'!$BS:$BS,M$5)</f>
        <v>0</v>
      </c>
      <c r="N63" s="296">
        <f>SUM(D63:M63)</f>
        <v>0</v>
      </c>
    </row>
    <row r="64" spans="1:14" x14ac:dyDescent="0.15">
      <c r="A64" s="1167"/>
      <c r="B64" s="297">
        <v>3</v>
      </c>
      <c r="C64" s="294">
        <f>COUNTIFS('調査表(全体)'!$O:$O,$A66,'調査表(全体)'!$R:$R,$B64,'調査表(全体)'!$BR:$BR,'調査表(全体)'!$A$1,'調査表(全体)'!$BS:$BS,D$5)+COUNTIFS('調査表(全体)'!$O:$O,$A66,'調査表(全体)'!$R:$R,$B64,'調査表(全体)'!$BR:$BR,'調査表(全体)'!$A$1,'調査表(全体)'!$BS:$BS,E$5)+COUNTIFS('調査表(全体)'!$O:$O,$A66,'調査表(全体)'!$R:$R,$B64,'調査表(全体)'!$BR:$BR,'調査表(全体)'!$A$1,'調査表(全体)'!$BS:$BS,F$5)+COUNTIFS('調査表(全体)'!$O:$O,$A66,'調査表(全体)'!$R:$R,$B64,'調査表(全体)'!$BR:$BR,'調査表(全体)'!$A$1,'調査表(全体)'!$BS:$BS,G$5)+COUNTIFS('調査表(全体)'!$O:$O,$A66,'調査表(全体)'!$R:$R,$B64,'調査表(全体)'!$BR:$BR,'調査表(全体)'!$A$1,'調査表(全体)'!$BS:$BS,H$5)+COUNTIFS('調査表(全体)'!$O:$O,$A66,'調査表(全体)'!$R:$R,$B64,'調査表(全体)'!$BR:$BR,'調査表(全体)'!$A$1,'調査表(全体)'!$BS:$BS,I$5)+COUNTIFS('調査表(全体)'!$O:$O,$A66,'調査表(全体)'!$R:$R,$B64,'調査表(全体)'!$BR:$BR,'調査表(全体)'!$A$1,'調査表(全体)'!$BS:$BS,J$5)+COUNTIFS('調査表(全体)'!$O:$O,$A66,'調査表(全体)'!$R:$R,$B64,'調査表(全体)'!$BR:$BR,'調査表(全体)'!$A$1,'調査表(全体)'!$BS:$BS,K$5)+COUNTIFS('調査表(全体)'!$O:$O,$A66,'調査表(全体)'!$R:$R,$B64,'調査表(全体)'!$BR:$BR,'調査表(全体)'!$A$1,'調査表(全体)'!$BS:$BS,L$5)+COUNTIFS('調査表(全体)'!$O:$O,$A66,'調査表(全体)'!$R:$R,$B64,'調査表(全体)'!$BR:$BR,'調査表(全体)'!$A$1,'調査表(全体)'!$BS:$BS,M$5)</f>
        <v>0</v>
      </c>
      <c r="D64" s="295">
        <f>SUMIFS('調査表(全体)'!BU:BU,'調査表(全体)'!$O:$O,$A65,'調査表(全体)'!$R:$R,$B64,'調査表(全体)'!$BR:$BR,'調査表(全体)'!$A$1,'調査表(全体)'!$BS:$BS,D$5)</f>
        <v>0</v>
      </c>
      <c r="E64" s="295">
        <f>SUMIFS('調査表(全体)'!BV:BV,'調査表(全体)'!$O:$O,$A65,'調査表(全体)'!$R:$R,$B64,'調査表(全体)'!$BR:$BR,'調査表(全体)'!$A$1,'調査表(全体)'!$BS:$BS,E$5)</f>
        <v>0</v>
      </c>
      <c r="F64" s="295">
        <f>SUMIFS('調査表(全体)'!BW:BW,'調査表(全体)'!$O:$O,$A65,'調査表(全体)'!$R:$R,$B64,'調査表(全体)'!$BR:$BR,'調査表(全体)'!$A$1,'調査表(全体)'!$BS:$BS,F$5)</f>
        <v>0</v>
      </c>
      <c r="G64" s="295">
        <f>SUMIFS('調査表(全体)'!BX:BX,'調査表(全体)'!$O:$O,$A65,'調査表(全体)'!$R:$R,$B64,'調査表(全体)'!$BR:$BR,'調査表(全体)'!$A$1,'調査表(全体)'!$BS:$BS,G$5)</f>
        <v>0</v>
      </c>
      <c r="H64" s="295">
        <f>SUMIFS('調査表(全体)'!BY:BY,'調査表(全体)'!$O:$O,$A65,'調査表(全体)'!$R:$R,$B64,'調査表(全体)'!$BR:$BR,'調査表(全体)'!$A$1,'調査表(全体)'!$BS:$BS,H$5)</f>
        <v>0</v>
      </c>
      <c r="I64" s="295">
        <f>SUMIFS('調査表(全体)'!BZ:BZ,'調査表(全体)'!$O:$O,$A65,'調査表(全体)'!$R:$R,$B64,'調査表(全体)'!$BR:$BR,'調査表(全体)'!$A$1,'調査表(全体)'!$BS:$BS,I$5)</f>
        <v>0</v>
      </c>
      <c r="J64" s="295">
        <f>SUMIFS('調査表(全体)'!CB:CB,'調査表(全体)'!$O:$O,$A65,'調査表(全体)'!$R:$R,$B64,'調査表(全体)'!$BR:$BR,'調査表(全体)'!$A$1,'調査表(全体)'!$BS:$BS,J$5)</f>
        <v>0</v>
      </c>
      <c r="K64" s="295">
        <f>SUMIFS('調査表(全体)'!CC:CC,'調査表(全体)'!$O:$O,$A65,'調査表(全体)'!$R:$R,$B64,'調査表(全体)'!$BR:$BR,'調査表(全体)'!$A$1,'調査表(全体)'!$BS:$BS,K$5)</f>
        <v>0</v>
      </c>
      <c r="L64" s="295">
        <f>SUMIFS('調査表(全体)'!CD:CD,'調査表(全体)'!$O:$O,$A65,'調査表(全体)'!$R:$R,$B64,'調査表(全体)'!$BR:$BR,'調査表(全体)'!$A$1,'調査表(全体)'!$BS:$BS,L$5)</f>
        <v>0</v>
      </c>
      <c r="M64" s="295">
        <f>SUMIFS('調査表(全体)'!CE:CE,'調査表(全体)'!$O:$O,$A65,'調査表(全体)'!$R:$R,$B64,'調査表(全体)'!$BR:$BR,'調査表(全体)'!$A$1,'調査表(全体)'!$BS:$BS,M$5)</f>
        <v>0</v>
      </c>
      <c r="N64" s="296">
        <f>SUM(D64:M64)</f>
        <v>0</v>
      </c>
    </row>
    <row r="65" spans="1:14" x14ac:dyDescent="0.15">
      <c r="A65" s="402">
        <v>15</v>
      </c>
      <c r="B65" s="298" t="s">
        <v>166</v>
      </c>
      <c r="C65" s="299">
        <f t="shared" ref="C65:N65" si="14">SUM(C62:C64)</f>
        <v>0</v>
      </c>
      <c r="D65" s="300">
        <f t="shared" si="14"/>
        <v>0</v>
      </c>
      <c r="E65" s="300">
        <f t="shared" si="14"/>
        <v>0</v>
      </c>
      <c r="F65" s="300">
        <f t="shared" si="14"/>
        <v>0</v>
      </c>
      <c r="G65" s="300">
        <f t="shared" si="14"/>
        <v>0</v>
      </c>
      <c r="H65" s="300">
        <f t="shared" si="14"/>
        <v>0</v>
      </c>
      <c r="I65" s="300">
        <f t="shared" si="14"/>
        <v>0</v>
      </c>
      <c r="J65" s="300">
        <f>SUM(J62:J64)</f>
        <v>0</v>
      </c>
      <c r="K65" s="300">
        <f t="shared" si="14"/>
        <v>0</v>
      </c>
      <c r="L65" s="300">
        <f t="shared" si="14"/>
        <v>0</v>
      </c>
      <c r="M65" s="300">
        <f t="shared" si="14"/>
        <v>0</v>
      </c>
      <c r="N65" s="300">
        <f t="shared" si="14"/>
        <v>0</v>
      </c>
    </row>
    <row r="66" spans="1:14" x14ac:dyDescent="0.15">
      <c r="A66" s="1165">
        <f>LOOKUP(A69,会計区分コード!$B:$B,会計区分コード!$C:$C)</f>
        <v>0</v>
      </c>
      <c r="B66" s="289">
        <v>1</v>
      </c>
      <c r="C66" s="290">
        <f>COUNTIFS('調査表(全体)'!$O:$O,$A68,'調査表(全体)'!$R:$R,$B66,'調査表(全体)'!$BR:$BR,'調査表(全体)'!$A$1,'調査表(全体)'!$BS:$BS,D$5)+COUNTIFS('調査表(全体)'!$O:$O,$A68,'調査表(全体)'!$R:$R,$B66,'調査表(全体)'!$BR:$BR,'調査表(全体)'!$A$1,'調査表(全体)'!$BS:$BS,E$5)+COUNTIFS('調査表(全体)'!$O:$O,$A68,'調査表(全体)'!$R:$R,$B66,'調査表(全体)'!$BR:$BR,'調査表(全体)'!$A$1,'調査表(全体)'!$BS:$BS,F$5)+COUNTIFS('調査表(全体)'!$O:$O,$A68,'調査表(全体)'!$R:$R,$B66,'調査表(全体)'!$BR:$BR,'調査表(全体)'!$A$1,'調査表(全体)'!$BS:$BS,G$5)+COUNTIFS('調査表(全体)'!$O:$O,$A68,'調査表(全体)'!$R:$R,$B66,'調査表(全体)'!$BR:$BR,'調査表(全体)'!$A$1,'調査表(全体)'!$BS:$BS,H$5)+COUNTIFS('調査表(全体)'!$O:$O,$A68,'調査表(全体)'!$R:$R,$B66,'調査表(全体)'!$BR:$BR,'調査表(全体)'!$A$1,'調査表(全体)'!$BS:$BS,I$5)+COUNTIFS('調査表(全体)'!$O:$O,$A68,'調査表(全体)'!$R:$R,$B66,'調査表(全体)'!$BR:$BR,'調査表(全体)'!$A$1,'調査表(全体)'!$BS:$BS,J$5)+COUNTIFS('調査表(全体)'!$O:$O,$A68,'調査表(全体)'!$R:$R,$B66,'調査表(全体)'!$BR:$BR,'調査表(全体)'!$A$1,'調査表(全体)'!$BS:$BS,K$5)+COUNTIFS('調査表(全体)'!$O:$O,$A68,'調査表(全体)'!$R:$R,$B66,'調査表(全体)'!$BR:$BR,'調査表(全体)'!$A$1,'調査表(全体)'!$BS:$BS,L$5)+COUNTIFS('調査表(全体)'!$O:$O,$A68,'調査表(全体)'!$R:$R,$B66,'調査表(全体)'!$BR:$BR,'調査表(全体)'!$A$1,'調査表(全体)'!$BS:$BS,M$5)</f>
        <v>0</v>
      </c>
      <c r="D66" s="291">
        <f>SUMIFS('調査表(全体)'!BU:BU,'調査表(全体)'!$O:$O,$A69,'調査表(全体)'!$R:$R,$B66,'調査表(全体)'!$BR:$BR,'調査表(全体)'!$A$1,'調査表(全体)'!$BS:$BS,D$5)</f>
        <v>0</v>
      </c>
      <c r="E66" s="291">
        <f>SUMIFS('調査表(全体)'!BV:BV,'調査表(全体)'!$O:$O,$A69,'調査表(全体)'!$R:$R,$B66,'調査表(全体)'!$BR:$BR,'調査表(全体)'!$A$1,'調査表(全体)'!$BS:$BS,E$5)</f>
        <v>0</v>
      </c>
      <c r="F66" s="291">
        <f>SUMIFS('調査表(全体)'!BW:BW,'調査表(全体)'!$O:$O,$A69,'調査表(全体)'!$R:$R,$B66,'調査表(全体)'!$BR:$BR,'調査表(全体)'!$A$1,'調査表(全体)'!$BS:$BS,F$5)</f>
        <v>0</v>
      </c>
      <c r="G66" s="291">
        <f>SUMIFS('調査表(全体)'!BX:BX,'調査表(全体)'!$O:$O,$A69,'調査表(全体)'!$R:$R,$B66,'調査表(全体)'!$BR:$BR,'調査表(全体)'!$A$1,'調査表(全体)'!$BS:$BS,G$5)</f>
        <v>0</v>
      </c>
      <c r="H66" s="291">
        <f>SUMIFS('調査表(全体)'!BY:BY,'調査表(全体)'!$O:$O,$A69,'調査表(全体)'!$R:$R,$B66,'調査表(全体)'!$BR:$BR,'調査表(全体)'!$A$1,'調査表(全体)'!$BS:$BS,H$5)</f>
        <v>0</v>
      </c>
      <c r="I66" s="291">
        <f>SUMIFS('調査表(全体)'!BZ:BZ,'調査表(全体)'!$O:$O,$A69,'調査表(全体)'!$R:$R,$B66,'調査表(全体)'!$BR:$BR,'調査表(全体)'!$A$1,'調査表(全体)'!$BS:$BS,I$5)</f>
        <v>0</v>
      </c>
      <c r="J66" s="291">
        <f>SUMIFS('調査表(全体)'!CB:CB,'調査表(全体)'!$O:$O,$A69,'調査表(全体)'!$R:$R,$B66,'調査表(全体)'!$BR:$BR,'調査表(全体)'!$A$1,'調査表(全体)'!$BS:$BS,J$5)</f>
        <v>0</v>
      </c>
      <c r="K66" s="291">
        <f>SUMIFS('調査表(全体)'!CC:CC,'調査表(全体)'!$O:$O,$A69,'調査表(全体)'!$R:$R,$B66,'調査表(全体)'!$BR:$BR,'調査表(全体)'!$A$1,'調査表(全体)'!$BS:$BS,K$5)</f>
        <v>0</v>
      </c>
      <c r="L66" s="291">
        <f>SUMIFS('調査表(全体)'!CD:CD,'調査表(全体)'!$O:$O,$A69,'調査表(全体)'!$R:$R,$B66,'調査表(全体)'!$BR:$BR,'調査表(全体)'!$A$1,'調査表(全体)'!$BS:$BS,L$5)</f>
        <v>0</v>
      </c>
      <c r="M66" s="291">
        <f>SUMIFS('調査表(全体)'!CE:CE,'調査表(全体)'!$O:$O,$A69,'調査表(全体)'!$R:$R,$B66,'調査表(全体)'!$BR:$BR,'調査表(全体)'!$A$1,'調査表(全体)'!$BS:$BS,M$5)</f>
        <v>0</v>
      </c>
      <c r="N66" s="292">
        <f>SUM(D66:M66)</f>
        <v>0</v>
      </c>
    </row>
    <row r="67" spans="1:14" x14ac:dyDescent="0.15">
      <c r="A67" s="1166"/>
      <c r="B67" s="293">
        <v>2</v>
      </c>
      <c r="C67" s="294">
        <f>COUNTIFS('調査表(全体)'!$O:$O,$A69,'調査表(全体)'!$R:$R,$B67,'調査表(全体)'!$BR:$BR,'調査表(全体)'!$A$1,'調査表(全体)'!$BS:$BS,D$5)+COUNTIFS('調査表(全体)'!$O:$O,$A69,'調査表(全体)'!$R:$R,$B67,'調査表(全体)'!$BR:$BR,'調査表(全体)'!$A$1,'調査表(全体)'!$BS:$BS,E$5)+COUNTIFS('調査表(全体)'!$O:$O,$A69,'調査表(全体)'!$R:$R,$B67,'調査表(全体)'!$BR:$BR,'調査表(全体)'!$A$1,'調査表(全体)'!$BS:$BS,F$5)+COUNTIFS('調査表(全体)'!$O:$O,$A69,'調査表(全体)'!$R:$R,$B67,'調査表(全体)'!$BR:$BR,'調査表(全体)'!$A$1,'調査表(全体)'!$BS:$BS,G$5)+COUNTIFS('調査表(全体)'!$O:$O,$A69,'調査表(全体)'!$R:$R,$B67,'調査表(全体)'!$BR:$BR,'調査表(全体)'!$A$1,'調査表(全体)'!$BS:$BS,H$5)+COUNTIFS('調査表(全体)'!$O:$O,$A69,'調査表(全体)'!$R:$R,$B67,'調査表(全体)'!$BR:$BR,'調査表(全体)'!$A$1,'調査表(全体)'!$BS:$BS,I$5)+COUNTIFS('調査表(全体)'!$O:$O,$A69,'調査表(全体)'!$R:$R,$B67,'調査表(全体)'!$BR:$BR,'調査表(全体)'!$A$1,'調査表(全体)'!$BS:$BS,J$5)+COUNTIFS('調査表(全体)'!$O:$O,$A69,'調査表(全体)'!$R:$R,$B67,'調査表(全体)'!$BR:$BR,'調査表(全体)'!$A$1,'調査表(全体)'!$BS:$BS,K$5)+COUNTIFS('調査表(全体)'!$O:$O,$A69,'調査表(全体)'!$R:$R,$B67,'調査表(全体)'!$BR:$BR,'調査表(全体)'!$A$1,'調査表(全体)'!$BS:$BS,L$5)+COUNTIFS('調査表(全体)'!$O:$O,$A69,'調査表(全体)'!$R:$R,$B67,'調査表(全体)'!$BR:$BR,'調査表(全体)'!$A$1,'調査表(全体)'!$BS:$BS,M$5)</f>
        <v>0</v>
      </c>
      <c r="D67" s="295">
        <f>SUMIFS('調査表(全体)'!BU:BU,'調査表(全体)'!$O:$O,$A69,'調査表(全体)'!$R:$R,$B67,'調査表(全体)'!$BR:$BR,'調査表(全体)'!$A$1,'調査表(全体)'!$BS:$BS,D$5)</f>
        <v>0</v>
      </c>
      <c r="E67" s="295">
        <f>SUMIFS('調査表(全体)'!BV:BV,'調査表(全体)'!$O:$O,$A69,'調査表(全体)'!$R:$R,$B67,'調査表(全体)'!$BR:$BR,'調査表(全体)'!$A$1,'調査表(全体)'!$BS:$BS,E$5)</f>
        <v>0</v>
      </c>
      <c r="F67" s="295">
        <f>SUMIFS('調査表(全体)'!BW:BW,'調査表(全体)'!$O:$O,$A69,'調査表(全体)'!$R:$R,$B67,'調査表(全体)'!$BR:$BR,'調査表(全体)'!$A$1,'調査表(全体)'!$BS:$BS,F$5)</f>
        <v>0</v>
      </c>
      <c r="G67" s="295">
        <f>SUMIFS('調査表(全体)'!BX:BX,'調査表(全体)'!$O:$O,$A69,'調査表(全体)'!$R:$R,$B67,'調査表(全体)'!$BR:$BR,'調査表(全体)'!$A$1,'調査表(全体)'!$BS:$BS,G$5)</f>
        <v>0</v>
      </c>
      <c r="H67" s="295">
        <f>SUMIFS('調査表(全体)'!BY:BY,'調査表(全体)'!$O:$O,$A69,'調査表(全体)'!$R:$R,$B67,'調査表(全体)'!$BR:$BR,'調査表(全体)'!$A$1,'調査表(全体)'!$BS:$BS,H$5)</f>
        <v>0</v>
      </c>
      <c r="I67" s="295">
        <f>SUMIFS('調査表(全体)'!BZ:BZ,'調査表(全体)'!$O:$O,$A69,'調査表(全体)'!$R:$R,$B67,'調査表(全体)'!$BR:$BR,'調査表(全体)'!$A$1,'調査表(全体)'!$BS:$BS,I$5)</f>
        <v>0</v>
      </c>
      <c r="J67" s="295">
        <f>SUMIFS('調査表(全体)'!CB:CB,'調査表(全体)'!$O:$O,$A69,'調査表(全体)'!$R:$R,$B67,'調査表(全体)'!$BR:$BR,'調査表(全体)'!$A$1,'調査表(全体)'!$BS:$BS,J$5)</f>
        <v>0</v>
      </c>
      <c r="K67" s="295">
        <f>SUMIFS('調査表(全体)'!CC:CC,'調査表(全体)'!$O:$O,$A69,'調査表(全体)'!$R:$R,$B67,'調査表(全体)'!$BR:$BR,'調査表(全体)'!$A$1,'調査表(全体)'!$BS:$BS,K$5)</f>
        <v>0</v>
      </c>
      <c r="L67" s="295">
        <f>SUMIFS('調査表(全体)'!CD:CD,'調査表(全体)'!$O:$O,$A69,'調査表(全体)'!$R:$R,$B67,'調査表(全体)'!$BR:$BR,'調査表(全体)'!$A$1,'調査表(全体)'!$BS:$BS,L$5)</f>
        <v>0</v>
      </c>
      <c r="M67" s="295">
        <f>SUMIFS('調査表(全体)'!CE:CE,'調査表(全体)'!$O:$O,$A69,'調査表(全体)'!$R:$R,$B67,'調査表(全体)'!$BR:$BR,'調査表(全体)'!$A$1,'調査表(全体)'!$BS:$BS,M$5)</f>
        <v>0</v>
      </c>
      <c r="N67" s="296">
        <f>SUM(D67:M67)</f>
        <v>0</v>
      </c>
    </row>
    <row r="68" spans="1:14" x14ac:dyDescent="0.15">
      <c r="A68" s="1167"/>
      <c r="B68" s="297">
        <v>3</v>
      </c>
      <c r="C68" s="294">
        <f>COUNTIFS('調査表(全体)'!$O:$O,$A70,'調査表(全体)'!$R:$R,$B68,'調査表(全体)'!$BR:$BR,'調査表(全体)'!$A$1,'調査表(全体)'!$BS:$BS,D$5)+COUNTIFS('調査表(全体)'!$O:$O,$A70,'調査表(全体)'!$R:$R,$B68,'調査表(全体)'!$BR:$BR,'調査表(全体)'!$A$1,'調査表(全体)'!$BS:$BS,E$5)+COUNTIFS('調査表(全体)'!$O:$O,$A70,'調査表(全体)'!$R:$R,$B68,'調査表(全体)'!$BR:$BR,'調査表(全体)'!$A$1,'調査表(全体)'!$BS:$BS,F$5)+COUNTIFS('調査表(全体)'!$O:$O,$A70,'調査表(全体)'!$R:$R,$B68,'調査表(全体)'!$BR:$BR,'調査表(全体)'!$A$1,'調査表(全体)'!$BS:$BS,G$5)+COUNTIFS('調査表(全体)'!$O:$O,$A70,'調査表(全体)'!$R:$R,$B68,'調査表(全体)'!$BR:$BR,'調査表(全体)'!$A$1,'調査表(全体)'!$BS:$BS,H$5)+COUNTIFS('調査表(全体)'!$O:$O,$A70,'調査表(全体)'!$R:$R,$B68,'調査表(全体)'!$BR:$BR,'調査表(全体)'!$A$1,'調査表(全体)'!$BS:$BS,I$5)+COUNTIFS('調査表(全体)'!$O:$O,$A70,'調査表(全体)'!$R:$R,$B68,'調査表(全体)'!$BR:$BR,'調査表(全体)'!$A$1,'調査表(全体)'!$BS:$BS,J$5)+COUNTIFS('調査表(全体)'!$O:$O,$A70,'調査表(全体)'!$R:$R,$B68,'調査表(全体)'!$BR:$BR,'調査表(全体)'!$A$1,'調査表(全体)'!$BS:$BS,K$5)+COUNTIFS('調査表(全体)'!$O:$O,$A70,'調査表(全体)'!$R:$R,$B68,'調査表(全体)'!$BR:$BR,'調査表(全体)'!$A$1,'調査表(全体)'!$BS:$BS,L$5)+COUNTIFS('調査表(全体)'!$O:$O,$A70,'調査表(全体)'!$R:$R,$B68,'調査表(全体)'!$BR:$BR,'調査表(全体)'!$A$1,'調査表(全体)'!$BS:$BS,M$5)</f>
        <v>0</v>
      </c>
      <c r="D68" s="295">
        <f>SUMIFS('調査表(全体)'!BU:BU,'調査表(全体)'!$O:$O,$A69,'調査表(全体)'!$R:$R,$B68,'調査表(全体)'!$BR:$BR,'調査表(全体)'!$A$1,'調査表(全体)'!$BS:$BS,D$5)</f>
        <v>0</v>
      </c>
      <c r="E68" s="295">
        <f>SUMIFS('調査表(全体)'!BV:BV,'調査表(全体)'!$O:$O,$A69,'調査表(全体)'!$R:$R,$B68,'調査表(全体)'!$BR:$BR,'調査表(全体)'!$A$1,'調査表(全体)'!$BS:$BS,E$5)</f>
        <v>0</v>
      </c>
      <c r="F68" s="295">
        <f>SUMIFS('調査表(全体)'!BW:BW,'調査表(全体)'!$O:$O,$A69,'調査表(全体)'!$R:$R,$B68,'調査表(全体)'!$BR:$BR,'調査表(全体)'!$A$1,'調査表(全体)'!$BS:$BS,F$5)</f>
        <v>0</v>
      </c>
      <c r="G68" s="295">
        <f>SUMIFS('調査表(全体)'!BX:BX,'調査表(全体)'!$O:$O,$A69,'調査表(全体)'!$R:$R,$B68,'調査表(全体)'!$BR:$BR,'調査表(全体)'!$A$1,'調査表(全体)'!$BS:$BS,G$5)</f>
        <v>0</v>
      </c>
      <c r="H68" s="295">
        <f>SUMIFS('調査表(全体)'!BY:BY,'調査表(全体)'!$O:$O,$A69,'調査表(全体)'!$R:$R,$B68,'調査表(全体)'!$BR:$BR,'調査表(全体)'!$A$1,'調査表(全体)'!$BS:$BS,H$5)</f>
        <v>0</v>
      </c>
      <c r="I68" s="295">
        <f>SUMIFS('調査表(全体)'!BZ:BZ,'調査表(全体)'!$O:$O,$A69,'調査表(全体)'!$R:$R,$B68,'調査表(全体)'!$BR:$BR,'調査表(全体)'!$A$1,'調査表(全体)'!$BS:$BS,I$5)</f>
        <v>0</v>
      </c>
      <c r="J68" s="295">
        <f>SUMIFS('調査表(全体)'!CB:CB,'調査表(全体)'!$O:$O,$A69,'調査表(全体)'!$R:$R,$B68,'調査表(全体)'!$BR:$BR,'調査表(全体)'!$A$1,'調査表(全体)'!$BS:$BS,J$5)</f>
        <v>0</v>
      </c>
      <c r="K68" s="295">
        <f>SUMIFS('調査表(全体)'!CC:CC,'調査表(全体)'!$O:$O,$A69,'調査表(全体)'!$R:$R,$B68,'調査表(全体)'!$BR:$BR,'調査表(全体)'!$A$1,'調査表(全体)'!$BS:$BS,K$5)</f>
        <v>0</v>
      </c>
      <c r="L68" s="295">
        <f>SUMIFS('調査表(全体)'!CD:CD,'調査表(全体)'!$O:$O,$A69,'調査表(全体)'!$R:$R,$B68,'調査表(全体)'!$BR:$BR,'調査表(全体)'!$A$1,'調査表(全体)'!$BS:$BS,L$5)</f>
        <v>0</v>
      </c>
      <c r="M68" s="295">
        <f>SUMIFS('調査表(全体)'!CE:CE,'調査表(全体)'!$O:$O,$A69,'調査表(全体)'!$R:$R,$B68,'調査表(全体)'!$BR:$BR,'調査表(全体)'!$A$1,'調査表(全体)'!$BS:$BS,M$5)</f>
        <v>0</v>
      </c>
      <c r="N68" s="296">
        <f>SUM(D68:M68)</f>
        <v>0</v>
      </c>
    </row>
    <row r="69" spans="1:14" x14ac:dyDescent="0.15">
      <c r="A69" s="402">
        <v>16</v>
      </c>
      <c r="B69" s="298" t="s">
        <v>166</v>
      </c>
      <c r="C69" s="299">
        <f t="shared" ref="C69:N69" si="15">SUM(C66:C68)</f>
        <v>0</v>
      </c>
      <c r="D69" s="300">
        <f t="shared" si="15"/>
        <v>0</v>
      </c>
      <c r="E69" s="300">
        <f t="shared" si="15"/>
        <v>0</v>
      </c>
      <c r="F69" s="300">
        <f t="shared" si="15"/>
        <v>0</v>
      </c>
      <c r="G69" s="300">
        <f t="shared" si="15"/>
        <v>0</v>
      </c>
      <c r="H69" s="300">
        <f t="shared" si="15"/>
        <v>0</v>
      </c>
      <c r="I69" s="300">
        <f t="shared" si="15"/>
        <v>0</v>
      </c>
      <c r="J69" s="300">
        <f t="shared" si="15"/>
        <v>0</v>
      </c>
      <c r="K69" s="300">
        <f>SUM(K66:K68)</f>
        <v>0</v>
      </c>
      <c r="L69" s="300">
        <f t="shared" si="15"/>
        <v>0</v>
      </c>
      <c r="M69" s="300">
        <f>SUM(M66:M68)</f>
        <v>0</v>
      </c>
      <c r="N69" s="300">
        <f t="shared" si="15"/>
        <v>0</v>
      </c>
    </row>
    <row r="70" spans="1:14" x14ac:dyDescent="0.15">
      <c r="A70" s="1165">
        <f>LOOKUP(A73,会計区分コード!$B:$B,会計区分コード!$C:$C)</f>
        <v>0</v>
      </c>
      <c r="B70" s="289">
        <v>1</v>
      </c>
      <c r="C70" s="290">
        <f>COUNTIFS('調査表(全体)'!$O:$O,$A72,'調査表(全体)'!$R:$R,$B70,'調査表(全体)'!$BR:$BR,'調査表(全体)'!$A$1,'調査表(全体)'!$BS:$BS,D$5)+COUNTIFS('調査表(全体)'!$O:$O,$A72,'調査表(全体)'!$R:$R,$B70,'調査表(全体)'!$BR:$BR,'調査表(全体)'!$A$1,'調査表(全体)'!$BS:$BS,E$5)+COUNTIFS('調査表(全体)'!$O:$O,$A72,'調査表(全体)'!$R:$R,$B70,'調査表(全体)'!$BR:$BR,'調査表(全体)'!$A$1,'調査表(全体)'!$BS:$BS,F$5)+COUNTIFS('調査表(全体)'!$O:$O,$A72,'調査表(全体)'!$R:$R,$B70,'調査表(全体)'!$BR:$BR,'調査表(全体)'!$A$1,'調査表(全体)'!$BS:$BS,G$5)+COUNTIFS('調査表(全体)'!$O:$O,$A72,'調査表(全体)'!$R:$R,$B70,'調査表(全体)'!$BR:$BR,'調査表(全体)'!$A$1,'調査表(全体)'!$BS:$BS,H$5)+COUNTIFS('調査表(全体)'!$O:$O,$A72,'調査表(全体)'!$R:$R,$B70,'調査表(全体)'!$BR:$BR,'調査表(全体)'!$A$1,'調査表(全体)'!$BS:$BS,I$5)+COUNTIFS('調査表(全体)'!$O:$O,$A72,'調査表(全体)'!$R:$R,$B70,'調査表(全体)'!$BR:$BR,'調査表(全体)'!$A$1,'調査表(全体)'!$BS:$BS,J$5)+COUNTIFS('調査表(全体)'!$O:$O,$A72,'調査表(全体)'!$R:$R,$B70,'調査表(全体)'!$BR:$BR,'調査表(全体)'!$A$1,'調査表(全体)'!$BS:$BS,K$5)+COUNTIFS('調査表(全体)'!$O:$O,$A72,'調査表(全体)'!$R:$R,$B70,'調査表(全体)'!$BR:$BR,'調査表(全体)'!$A$1,'調査表(全体)'!$BS:$BS,L$5)+COUNTIFS('調査表(全体)'!$O:$O,$A72,'調査表(全体)'!$R:$R,$B70,'調査表(全体)'!$BR:$BR,'調査表(全体)'!$A$1,'調査表(全体)'!$BS:$BS,M$5)</f>
        <v>0</v>
      </c>
      <c r="D70" s="291">
        <f>SUMIFS('調査表(全体)'!BU:BU,'調査表(全体)'!$O:$O,$A73,'調査表(全体)'!$R:$R,$B70,'調査表(全体)'!$BR:$BR,'調査表(全体)'!$A$1,'調査表(全体)'!$BS:$BS,D$5)</f>
        <v>0</v>
      </c>
      <c r="E70" s="291">
        <f>SUMIFS('調査表(全体)'!BV:BV,'調査表(全体)'!$O:$O,$A73,'調査表(全体)'!$R:$R,$B70,'調査表(全体)'!$BR:$BR,'調査表(全体)'!$A$1,'調査表(全体)'!$BS:$BS,E$5)</f>
        <v>0</v>
      </c>
      <c r="F70" s="291">
        <f>SUMIFS('調査表(全体)'!BW:BW,'調査表(全体)'!$O:$O,$A73,'調査表(全体)'!$R:$R,$B70,'調査表(全体)'!$BR:$BR,'調査表(全体)'!$A$1,'調査表(全体)'!$BS:$BS,F$5)</f>
        <v>0</v>
      </c>
      <c r="G70" s="291">
        <f>SUMIFS('調査表(全体)'!BX:BX,'調査表(全体)'!$O:$O,$A73,'調査表(全体)'!$R:$R,$B70,'調査表(全体)'!$BR:$BR,'調査表(全体)'!$A$1,'調査表(全体)'!$BS:$BS,G$5)</f>
        <v>0</v>
      </c>
      <c r="H70" s="291">
        <f>SUMIFS('調査表(全体)'!BY:BY,'調査表(全体)'!$O:$O,$A73,'調査表(全体)'!$R:$R,$B70,'調査表(全体)'!$BR:$BR,'調査表(全体)'!$A$1,'調査表(全体)'!$BS:$BS,H$5)</f>
        <v>0</v>
      </c>
      <c r="I70" s="291">
        <f>SUMIFS('調査表(全体)'!BZ:BZ,'調査表(全体)'!$O:$O,$A73,'調査表(全体)'!$R:$R,$B70,'調査表(全体)'!$BR:$BR,'調査表(全体)'!$A$1,'調査表(全体)'!$BS:$BS,I$5)</f>
        <v>0</v>
      </c>
      <c r="J70" s="291">
        <f>SUMIFS('調査表(全体)'!CB:CB,'調査表(全体)'!$O:$O,$A73,'調査表(全体)'!$R:$R,$B70,'調査表(全体)'!$BR:$BR,'調査表(全体)'!$A$1,'調査表(全体)'!$BS:$BS,J$5)</f>
        <v>0</v>
      </c>
      <c r="K70" s="291">
        <f>SUMIFS('調査表(全体)'!CC:CC,'調査表(全体)'!$O:$O,$A73,'調査表(全体)'!$R:$R,$B70,'調査表(全体)'!$BR:$BR,'調査表(全体)'!$A$1,'調査表(全体)'!$BS:$BS,K$5)</f>
        <v>0</v>
      </c>
      <c r="L70" s="291">
        <f>SUMIFS('調査表(全体)'!CD:CD,'調査表(全体)'!$O:$O,$A73,'調査表(全体)'!$R:$R,$B70,'調査表(全体)'!$BR:$BR,'調査表(全体)'!$A$1,'調査表(全体)'!$BS:$BS,L$5)</f>
        <v>0</v>
      </c>
      <c r="M70" s="291">
        <f>SUMIFS('調査表(全体)'!CE:CE,'調査表(全体)'!$O:$O,$A73,'調査表(全体)'!$R:$R,$B70,'調査表(全体)'!$BR:$BR,'調査表(全体)'!$A$1,'調査表(全体)'!$BS:$BS,M$5)</f>
        <v>0</v>
      </c>
      <c r="N70" s="292">
        <f>SUM(D70:M70)</f>
        <v>0</v>
      </c>
    </row>
    <row r="71" spans="1:14" x14ac:dyDescent="0.15">
      <c r="A71" s="1166"/>
      <c r="B71" s="293">
        <v>2</v>
      </c>
      <c r="C71" s="294">
        <f>COUNTIFS('調査表(全体)'!$O:$O,$A73,'調査表(全体)'!$R:$R,$B71,'調査表(全体)'!$BR:$BR,'調査表(全体)'!$A$1,'調査表(全体)'!$BS:$BS,D$5)+COUNTIFS('調査表(全体)'!$O:$O,$A73,'調査表(全体)'!$R:$R,$B71,'調査表(全体)'!$BR:$BR,'調査表(全体)'!$A$1,'調査表(全体)'!$BS:$BS,E$5)+COUNTIFS('調査表(全体)'!$O:$O,$A73,'調査表(全体)'!$R:$R,$B71,'調査表(全体)'!$BR:$BR,'調査表(全体)'!$A$1,'調査表(全体)'!$BS:$BS,F$5)+COUNTIFS('調査表(全体)'!$O:$O,$A73,'調査表(全体)'!$R:$R,$B71,'調査表(全体)'!$BR:$BR,'調査表(全体)'!$A$1,'調査表(全体)'!$BS:$BS,G$5)+COUNTIFS('調査表(全体)'!$O:$O,$A73,'調査表(全体)'!$R:$R,$B71,'調査表(全体)'!$BR:$BR,'調査表(全体)'!$A$1,'調査表(全体)'!$BS:$BS,H$5)+COUNTIFS('調査表(全体)'!$O:$O,$A73,'調査表(全体)'!$R:$R,$B71,'調査表(全体)'!$BR:$BR,'調査表(全体)'!$A$1,'調査表(全体)'!$BS:$BS,I$5)+COUNTIFS('調査表(全体)'!$O:$O,$A73,'調査表(全体)'!$R:$R,$B71,'調査表(全体)'!$BR:$BR,'調査表(全体)'!$A$1,'調査表(全体)'!$BS:$BS,J$5)+COUNTIFS('調査表(全体)'!$O:$O,$A73,'調査表(全体)'!$R:$R,$B71,'調査表(全体)'!$BR:$BR,'調査表(全体)'!$A$1,'調査表(全体)'!$BS:$BS,K$5)+COUNTIFS('調査表(全体)'!$O:$O,$A73,'調査表(全体)'!$R:$R,$B71,'調査表(全体)'!$BR:$BR,'調査表(全体)'!$A$1,'調査表(全体)'!$BS:$BS,L$5)+COUNTIFS('調査表(全体)'!$O:$O,$A73,'調査表(全体)'!$R:$R,$B71,'調査表(全体)'!$BR:$BR,'調査表(全体)'!$A$1,'調査表(全体)'!$BS:$BS,M$5)</f>
        <v>0</v>
      </c>
      <c r="D71" s="295">
        <f>SUMIFS('調査表(全体)'!BU:BU,'調査表(全体)'!$O:$O,$A73,'調査表(全体)'!$R:$R,$B71,'調査表(全体)'!$BR:$BR,'調査表(全体)'!$A$1,'調査表(全体)'!$BS:$BS,D$5)</f>
        <v>0</v>
      </c>
      <c r="E71" s="295">
        <f>SUMIFS('調査表(全体)'!BV:BV,'調査表(全体)'!$O:$O,$A73,'調査表(全体)'!$R:$R,$B71,'調査表(全体)'!$BR:$BR,'調査表(全体)'!$A$1,'調査表(全体)'!$BS:$BS,E$5)</f>
        <v>0</v>
      </c>
      <c r="F71" s="295">
        <f>SUMIFS('調査表(全体)'!BW:BW,'調査表(全体)'!$O:$O,$A73,'調査表(全体)'!$R:$R,$B71,'調査表(全体)'!$BR:$BR,'調査表(全体)'!$A$1,'調査表(全体)'!$BS:$BS,F$5)</f>
        <v>0</v>
      </c>
      <c r="G71" s="295">
        <f>SUMIFS('調査表(全体)'!BX:BX,'調査表(全体)'!$O:$O,$A73,'調査表(全体)'!$R:$R,$B71,'調査表(全体)'!$BR:$BR,'調査表(全体)'!$A$1,'調査表(全体)'!$BS:$BS,G$5)</f>
        <v>0</v>
      </c>
      <c r="H71" s="295">
        <f>SUMIFS('調査表(全体)'!BY:BY,'調査表(全体)'!$O:$O,$A73,'調査表(全体)'!$R:$R,$B71,'調査表(全体)'!$BR:$BR,'調査表(全体)'!$A$1,'調査表(全体)'!$BS:$BS,H$5)</f>
        <v>0</v>
      </c>
      <c r="I71" s="295">
        <f>SUMIFS('調査表(全体)'!BZ:BZ,'調査表(全体)'!$O:$O,$A73,'調査表(全体)'!$R:$R,$B71,'調査表(全体)'!$BR:$BR,'調査表(全体)'!$A$1,'調査表(全体)'!$BS:$BS,I$5)</f>
        <v>0</v>
      </c>
      <c r="J71" s="295">
        <f>SUMIFS('調査表(全体)'!CB:CB,'調査表(全体)'!$O:$O,$A73,'調査表(全体)'!$R:$R,$B71,'調査表(全体)'!$BR:$BR,'調査表(全体)'!$A$1,'調査表(全体)'!$BS:$BS,J$5)</f>
        <v>0</v>
      </c>
      <c r="K71" s="295">
        <f>SUMIFS('調査表(全体)'!CC:CC,'調査表(全体)'!$O:$O,$A73,'調査表(全体)'!$R:$R,$B71,'調査表(全体)'!$BR:$BR,'調査表(全体)'!$A$1,'調査表(全体)'!$BS:$BS,K$5)</f>
        <v>0</v>
      </c>
      <c r="L71" s="295">
        <f>SUMIFS('調査表(全体)'!CD:CD,'調査表(全体)'!$O:$O,$A73,'調査表(全体)'!$R:$R,$B71,'調査表(全体)'!$BR:$BR,'調査表(全体)'!$A$1,'調査表(全体)'!$BS:$BS,L$5)</f>
        <v>0</v>
      </c>
      <c r="M71" s="295">
        <f>SUMIFS('調査表(全体)'!CE:CE,'調査表(全体)'!$O:$O,$A73,'調査表(全体)'!$R:$R,$B71,'調査表(全体)'!$BR:$BR,'調査表(全体)'!$A$1,'調査表(全体)'!$BS:$BS,M$5)</f>
        <v>0</v>
      </c>
      <c r="N71" s="296">
        <f>SUM(D71:M71)</f>
        <v>0</v>
      </c>
    </row>
    <row r="72" spans="1:14" x14ac:dyDescent="0.15">
      <c r="A72" s="1167"/>
      <c r="B72" s="297">
        <v>3</v>
      </c>
      <c r="C72" s="294">
        <f>COUNTIFS('調査表(全体)'!$O:$O,$A74,'調査表(全体)'!$R:$R,$B72,'調査表(全体)'!$BR:$BR,'調査表(全体)'!$A$1,'調査表(全体)'!$BS:$BS,D$5)+COUNTIFS('調査表(全体)'!$O:$O,$A74,'調査表(全体)'!$R:$R,$B72,'調査表(全体)'!$BR:$BR,'調査表(全体)'!$A$1,'調査表(全体)'!$BS:$BS,E$5)+COUNTIFS('調査表(全体)'!$O:$O,$A74,'調査表(全体)'!$R:$R,$B72,'調査表(全体)'!$BR:$BR,'調査表(全体)'!$A$1,'調査表(全体)'!$BS:$BS,F$5)+COUNTIFS('調査表(全体)'!$O:$O,$A74,'調査表(全体)'!$R:$R,$B72,'調査表(全体)'!$BR:$BR,'調査表(全体)'!$A$1,'調査表(全体)'!$BS:$BS,G$5)+COUNTIFS('調査表(全体)'!$O:$O,$A74,'調査表(全体)'!$R:$R,$B72,'調査表(全体)'!$BR:$BR,'調査表(全体)'!$A$1,'調査表(全体)'!$BS:$BS,H$5)+COUNTIFS('調査表(全体)'!$O:$O,$A74,'調査表(全体)'!$R:$R,$B72,'調査表(全体)'!$BR:$BR,'調査表(全体)'!$A$1,'調査表(全体)'!$BS:$BS,I$5)+COUNTIFS('調査表(全体)'!$O:$O,$A74,'調査表(全体)'!$R:$R,$B72,'調査表(全体)'!$BR:$BR,'調査表(全体)'!$A$1,'調査表(全体)'!$BS:$BS,J$5)+COUNTIFS('調査表(全体)'!$O:$O,$A74,'調査表(全体)'!$R:$R,$B72,'調査表(全体)'!$BR:$BR,'調査表(全体)'!$A$1,'調査表(全体)'!$BS:$BS,K$5)+COUNTIFS('調査表(全体)'!$O:$O,$A74,'調査表(全体)'!$R:$R,$B72,'調査表(全体)'!$BR:$BR,'調査表(全体)'!$A$1,'調査表(全体)'!$BS:$BS,L$5)+COUNTIFS('調査表(全体)'!$O:$O,$A74,'調査表(全体)'!$R:$R,$B72,'調査表(全体)'!$BR:$BR,'調査表(全体)'!$A$1,'調査表(全体)'!$BS:$BS,M$5)</f>
        <v>0</v>
      </c>
      <c r="D72" s="295">
        <f>SUMIFS('調査表(全体)'!BU:BU,'調査表(全体)'!$O:$O,$A73,'調査表(全体)'!$R:$R,$B72,'調査表(全体)'!$BR:$BR,'調査表(全体)'!$A$1,'調査表(全体)'!$BS:$BS,D$5)</f>
        <v>0</v>
      </c>
      <c r="E72" s="295">
        <f>SUMIFS('調査表(全体)'!BV:BV,'調査表(全体)'!$O:$O,$A73,'調査表(全体)'!$R:$R,$B72,'調査表(全体)'!$BR:$BR,'調査表(全体)'!$A$1,'調査表(全体)'!$BS:$BS,E$5)</f>
        <v>0</v>
      </c>
      <c r="F72" s="295">
        <f>SUMIFS('調査表(全体)'!BW:BW,'調査表(全体)'!$O:$O,$A73,'調査表(全体)'!$R:$R,$B72,'調査表(全体)'!$BR:$BR,'調査表(全体)'!$A$1,'調査表(全体)'!$BS:$BS,F$5)</f>
        <v>0</v>
      </c>
      <c r="G72" s="295">
        <f>SUMIFS('調査表(全体)'!BX:BX,'調査表(全体)'!$O:$O,$A73,'調査表(全体)'!$R:$R,$B72,'調査表(全体)'!$BR:$BR,'調査表(全体)'!$A$1,'調査表(全体)'!$BS:$BS,G$5)</f>
        <v>0</v>
      </c>
      <c r="H72" s="295">
        <f>SUMIFS('調査表(全体)'!BY:BY,'調査表(全体)'!$O:$O,$A73,'調査表(全体)'!$R:$R,$B72,'調査表(全体)'!$BR:$BR,'調査表(全体)'!$A$1,'調査表(全体)'!$BS:$BS,H$5)</f>
        <v>0</v>
      </c>
      <c r="I72" s="295">
        <f>SUMIFS('調査表(全体)'!BZ:BZ,'調査表(全体)'!$O:$O,$A73,'調査表(全体)'!$R:$R,$B72,'調査表(全体)'!$BR:$BR,'調査表(全体)'!$A$1,'調査表(全体)'!$BS:$BS,I$5)</f>
        <v>0</v>
      </c>
      <c r="J72" s="295">
        <f>SUMIFS('調査表(全体)'!CB:CB,'調査表(全体)'!$O:$O,$A73,'調査表(全体)'!$R:$R,$B72,'調査表(全体)'!$BR:$BR,'調査表(全体)'!$A$1,'調査表(全体)'!$BS:$BS,J$5)</f>
        <v>0</v>
      </c>
      <c r="K72" s="295">
        <f>SUMIFS('調査表(全体)'!CC:CC,'調査表(全体)'!$O:$O,$A73,'調査表(全体)'!$R:$R,$B72,'調査表(全体)'!$BR:$BR,'調査表(全体)'!$A$1,'調査表(全体)'!$BS:$BS,K$5)</f>
        <v>0</v>
      </c>
      <c r="L72" s="295">
        <f>SUMIFS('調査表(全体)'!CD:CD,'調査表(全体)'!$O:$O,$A73,'調査表(全体)'!$R:$R,$B72,'調査表(全体)'!$BR:$BR,'調査表(全体)'!$A$1,'調査表(全体)'!$BS:$BS,L$5)</f>
        <v>0</v>
      </c>
      <c r="M72" s="295">
        <f>SUMIFS('調査表(全体)'!CE:CE,'調査表(全体)'!$O:$O,$A73,'調査表(全体)'!$R:$R,$B72,'調査表(全体)'!$BR:$BR,'調査表(全体)'!$A$1,'調査表(全体)'!$BS:$BS,M$5)</f>
        <v>0</v>
      </c>
      <c r="N72" s="296">
        <f>SUM(D72:M72)</f>
        <v>0</v>
      </c>
    </row>
    <row r="73" spans="1:14" x14ac:dyDescent="0.15">
      <c r="A73" s="402">
        <v>17</v>
      </c>
      <c r="B73" s="298" t="s">
        <v>166</v>
      </c>
      <c r="C73" s="299">
        <f t="shared" ref="C73:N73" si="16">SUM(C70:C72)</f>
        <v>0</v>
      </c>
      <c r="D73" s="300">
        <f t="shared" si="16"/>
        <v>0</v>
      </c>
      <c r="E73" s="300">
        <f t="shared" si="16"/>
        <v>0</v>
      </c>
      <c r="F73" s="300">
        <f t="shared" si="16"/>
        <v>0</v>
      </c>
      <c r="G73" s="300">
        <f t="shared" si="16"/>
        <v>0</v>
      </c>
      <c r="H73" s="300">
        <f t="shared" si="16"/>
        <v>0</v>
      </c>
      <c r="I73" s="300">
        <f t="shared" si="16"/>
        <v>0</v>
      </c>
      <c r="J73" s="300">
        <f t="shared" si="16"/>
        <v>0</v>
      </c>
      <c r="K73" s="300">
        <f>SUM(K70:K72)</f>
        <v>0</v>
      </c>
      <c r="L73" s="300">
        <f>SUM(L70:L72)</f>
        <v>0</v>
      </c>
      <c r="M73" s="300">
        <f>SUM(M70:M72)</f>
        <v>0</v>
      </c>
      <c r="N73" s="300">
        <f t="shared" si="16"/>
        <v>0</v>
      </c>
    </row>
    <row r="74" spans="1:14" x14ac:dyDescent="0.15">
      <c r="A74" s="1165">
        <f>LOOKUP(A77,会計区分コード!$B:$B,会計区分コード!$C:$C)</f>
        <v>0</v>
      </c>
      <c r="B74" s="289">
        <v>1</v>
      </c>
      <c r="C74" s="290">
        <f>COUNTIFS('調査表(全体)'!$O:$O,$A76,'調査表(全体)'!$R:$R,$B74,'調査表(全体)'!$BR:$BR,'調査表(全体)'!$A$1,'調査表(全体)'!$BS:$BS,D$5)+COUNTIFS('調査表(全体)'!$O:$O,$A76,'調査表(全体)'!$R:$R,$B74,'調査表(全体)'!$BR:$BR,'調査表(全体)'!$A$1,'調査表(全体)'!$BS:$BS,E$5)+COUNTIFS('調査表(全体)'!$O:$O,$A76,'調査表(全体)'!$R:$R,$B74,'調査表(全体)'!$BR:$BR,'調査表(全体)'!$A$1,'調査表(全体)'!$BS:$BS,F$5)+COUNTIFS('調査表(全体)'!$O:$O,$A76,'調査表(全体)'!$R:$R,$B74,'調査表(全体)'!$BR:$BR,'調査表(全体)'!$A$1,'調査表(全体)'!$BS:$BS,G$5)+COUNTIFS('調査表(全体)'!$O:$O,$A76,'調査表(全体)'!$R:$R,$B74,'調査表(全体)'!$BR:$BR,'調査表(全体)'!$A$1,'調査表(全体)'!$BS:$BS,H$5)+COUNTIFS('調査表(全体)'!$O:$O,$A76,'調査表(全体)'!$R:$R,$B74,'調査表(全体)'!$BR:$BR,'調査表(全体)'!$A$1,'調査表(全体)'!$BS:$BS,I$5)+COUNTIFS('調査表(全体)'!$O:$O,$A76,'調査表(全体)'!$R:$R,$B74,'調査表(全体)'!$BR:$BR,'調査表(全体)'!$A$1,'調査表(全体)'!$BS:$BS,J$5)+COUNTIFS('調査表(全体)'!$O:$O,$A76,'調査表(全体)'!$R:$R,$B74,'調査表(全体)'!$BR:$BR,'調査表(全体)'!$A$1,'調査表(全体)'!$BS:$BS,K$5)+COUNTIFS('調査表(全体)'!$O:$O,$A76,'調査表(全体)'!$R:$R,$B74,'調査表(全体)'!$BR:$BR,'調査表(全体)'!$A$1,'調査表(全体)'!$BS:$BS,L$5)+COUNTIFS('調査表(全体)'!$O:$O,$A76,'調査表(全体)'!$R:$R,$B74,'調査表(全体)'!$BR:$BR,'調査表(全体)'!$A$1,'調査表(全体)'!$BS:$BS,M$5)</f>
        <v>0</v>
      </c>
      <c r="D74" s="291">
        <f>SUMIFS('調査表(全体)'!BU:BU,'調査表(全体)'!$O:$O,$A77,'調査表(全体)'!$R:$R,$B74,'調査表(全体)'!$BR:$BR,'調査表(全体)'!$A$1,'調査表(全体)'!$BS:$BS,D$5)</f>
        <v>0</v>
      </c>
      <c r="E74" s="291">
        <f>SUMIFS('調査表(全体)'!BV:BV,'調査表(全体)'!$O:$O,$A77,'調査表(全体)'!$R:$R,$B74,'調査表(全体)'!$BR:$BR,'調査表(全体)'!$A$1,'調査表(全体)'!$BS:$BS,E$5)</f>
        <v>0</v>
      </c>
      <c r="F74" s="291">
        <f>SUMIFS('調査表(全体)'!BW:BW,'調査表(全体)'!$O:$O,$A77,'調査表(全体)'!$R:$R,$B74,'調査表(全体)'!$BR:$BR,'調査表(全体)'!$A$1,'調査表(全体)'!$BS:$BS,F$5)</f>
        <v>0</v>
      </c>
      <c r="G74" s="291">
        <f>SUMIFS('調査表(全体)'!BX:BX,'調査表(全体)'!$O:$O,$A77,'調査表(全体)'!$R:$R,$B74,'調査表(全体)'!$BR:$BR,'調査表(全体)'!$A$1,'調査表(全体)'!$BS:$BS,G$5)</f>
        <v>0</v>
      </c>
      <c r="H74" s="291">
        <f>SUMIFS('調査表(全体)'!BY:BY,'調査表(全体)'!$O:$O,$A77,'調査表(全体)'!$R:$R,$B74,'調査表(全体)'!$BR:$BR,'調査表(全体)'!$A$1,'調査表(全体)'!$BS:$BS,H$5)</f>
        <v>0</v>
      </c>
      <c r="I74" s="291">
        <f>SUMIFS('調査表(全体)'!BZ:BZ,'調査表(全体)'!$O:$O,$A77,'調査表(全体)'!$R:$R,$B74,'調査表(全体)'!$BR:$BR,'調査表(全体)'!$A$1,'調査表(全体)'!$BS:$BS,I$5)</f>
        <v>0</v>
      </c>
      <c r="J74" s="291">
        <f>SUMIFS('調査表(全体)'!CB:CB,'調査表(全体)'!$O:$O,$A77,'調査表(全体)'!$R:$R,$B74,'調査表(全体)'!$BR:$BR,'調査表(全体)'!$A$1,'調査表(全体)'!$BS:$BS,J$5)</f>
        <v>0</v>
      </c>
      <c r="K74" s="291">
        <f>SUMIFS('調査表(全体)'!CC:CC,'調査表(全体)'!$O:$O,$A77,'調査表(全体)'!$R:$R,$B74,'調査表(全体)'!$BR:$BR,'調査表(全体)'!$A$1,'調査表(全体)'!$BS:$BS,K$5)</f>
        <v>0</v>
      </c>
      <c r="L74" s="291">
        <f>SUMIFS('調査表(全体)'!CD:CD,'調査表(全体)'!$O:$O,$A77,'調査表(全体)'!$R:$R,$B74,'調査表(全体)'!$BR:$BR,'調査表(全体)'!$A$1,'調査表(全体)'!$BS:$BS,L$5)</f>
        <v>0</v>
      </c>
      <c r="M74" s="291">
        <f>SUMIFS('調査表(全体)'!CE:CE,'調査表(全体)'!$O:$O,$A77,'調査表(全体)'!$R:$R,$B74,'調査表(全体)'!$BR:$BR,'調査表(全体)'!$A$1,'調査表(全体)'!$BS:$BS,M$5)</f>
        <v>0</v>
      </c>
      <c r="N74" s="292">
        <f>SUM(D74:M74)</f>
        <v>0</v>
      </c>
    </row>
    <row r="75" spans="1:14" x14ac:dyDescent="0.15">
      <c r="A75" s="1166"/>
      <c r="B75" s="293">
        <v>2</v>
      </c>
      <c r="C75" s="294">
        <f>COUNTIFS('調査表(全体)'!$O:$O,$A77,'調査表(全体)'!$R:$R,$B75,'調査表(全体)'!$BR:$BR,'調査表(全体)'!$A$1,'調査表(全体)'!$BS:$BS,D$5)+COUNTIFS('調査表(全体)'!$O:$O,$A77,'調査表(全体)'!$R:$R,$B75,'調査表(全体)'!$BR:$BR,'調査表(全体)'!$A$1,'調査表(全体)'!$BS:$BS,E$5)+COUNTIFS('調査表(全体)'!$O:$O,$A77,'調査表(全体)'!$R:$R,$B75,'調査表(全体)'!$BR:$BR,'調査表(全体)'!$A$1,'調査表(全体)'!$BS:$BS,F$5)+COUNTIFS('調査表(全体)'!$O:$O,$A77,'調査表(全体)'!$R:$R,$B75,'調査表(全体)'!$BR:$BR,'調査表(全体)'!$A$1,'調査表(全体)'!$BS:$BS,G$5)+COUNTIFS('調査表(全体)'!$O:$O,$A77,'調査表(全体)'!$R:$R,$B75,'調査表(全体)'!$BR:$BR,'調査表(全体)'!$A$1,'調査表(全体)'!$BS:$BS,H$5)+COUNTIFS('調査表(全体)'!$O:$O,$A77,'調査表(全体)'!$R:$R,$B75,'調査表(全体)'!$BR:$BR,'調査表(全体)'!$A$1,'調査表(全体)'!$BS:$BS,I$5)+COUNTIFS('調査表(全体)'!$O:$O,$A77,'調査表(全体)'!$R:$R,$B75,'調査表(全体)'!$BR:$BR,'調査表(全体)'!$A$1,'調査表(全体)'!$BS:$BS,J$5)+COUNTIFS('調査表(全体)'!$O:$O,$A77,'調査表(全体)'!$R:$R,$B75,'調査表(全体)'!$BR:$BR,'調査表(全体)'!$A$1,'調査表(全体)'!$BS:$BS,K$5)+COUNTIFS('調査表(全体)'!$O:$O,$A77,'調査表(全体)'!$R:$R,$B75,'調査表(全体)'!$BR:$BR,'調査表(全体)'!$A$1,'調査表(全体)'!$BS:$BS,L$5)+COUNTIFS('調査表(全体)'!$O:$O,$A77,'調査表(全体)'!$R:$R,$B75,'調査表(全体)'!$BR:$BR,'調査表(全体)'!$A$1,'調査表(全体)'!$BS:$BS,M$5)</f>
        <v>0</v>
      </c>
      <c r="D75" s="295">
        <f>SUMIFS('調査表(全体)'!BU:BU,'調査表(全体)'!$O:$O,$A77,'調査表(全体)'!$R:$R,$B75,'調査表(全体)'!$BR:$BR,'調査表(全体)'!$A$1,'調査表(全体)'!$BS:$BS,D$5)</f>
        <v>0</v>
      </c>
      <c r="E75" s="295">
        <f>SUMIFS('調査表(全体)'!BV:BV,'調査表(全体)'!$O:$O,$A77,'調査表(全体)'!$R:$R,$B75,'調査表(全体)'!$BR:$BR,'調査表(全体)'!$A$1,'調査表(全体)'!$BS:$BS,E$5)</f>
        <v>0</v>
      </c>
      <c r="F75" s="295">
        <f>SUMIFS('調査表(全体)'!BW:BW,'調査表(全体)'!$O:$O,$A77,'調査表(全体)'!$R:$R,$B75,'調査表(全体)'!$BR:$BR,'調査表(全体)'!$A$1,'調査表(全体)'!$BS:$BS,F$5)</f>
        <v>0</v>
      </c>
      <c r="G75" s="295">
        <f>SUMIFS('調査表(全体)'!BX:BX,'調査表(全体)'!$O:$O,$A77,'調査表(全体)'!$R:$R,$B75,'調査表(全体)'!$BR:$BR,'調査表(全体)'!$A$1,'調査表(全体)'!$BS:$BS,G$5)</f>
        <v>0</v>
      </c>
      <c r="H75" s="295">
        <f>SUMIFS('調査表(全体)'!BY:BY,'調査表(全体)'!$O:$O,$A77,'調査表(全体)'!$R:$R,$B75,'調査表(全体)'!$BR:$BR,'調査表(全体)'!$A$1,'調査表(全体)'!$BS:$BS,H$5)</f>
        <v>0</v>
      </c>
      <c r="I75" s="295">
        <f>SUMIFS('調査表(全体)'!BZ:BZ,'調査表(全体)'!$O:$O,$A77,'調査表(全体)'!$R:$R,$B75,'調査表(全体)'!$BR:$BR,'調査表(全体)'!$A$1,'調査表(全体)'!$BS:$BS,I$5)</f>
        <v>0</v>
      </c>
      <c r="J75" s="295">
        <f>SUMIFS('調査表(全体)'!CB:CB,'調査表(全体)'!$O:$O,$A77,'調査表(全体)'!$R:$R,$B75,'調査表(全体)'!$BR:$BR,'調査表(全体)'!$A$1,'調査表(全体)'!$BS:$BS,J$5)</f>
        <v>0</v>
      </c>
      <c r="K75" s="295">
        <f>SUMIFS('調査表(全体)'!CC:CC,'調査表(全体)'!$O:$O,$A77,'調査表(全体)'!$R:$R,$B75,'調査表(全体)'!$BR:$BR,'調査表(全体)'!$A$1,'調査表(全体)'!$BS:$BS,K$5)</f>
        <v>0</v>
      </c>
      <c r="L75" s="295">
        <f>SUMIFS('調査表(全体)'!CD:CD,'調査表(全体)'!$O:$O,$A77,'調査表(全体)'!$R:$R,$B75,'調査表(全体)'!$BR:$BR,'調査表(全体)'!$A$1,'調査表(全体)'!$BS:$BS,L$5)</f>
        <v>0</v>
      </c>
      <c r="M75" s="295">
        <f>SUMIFS('調査表(全体)'!CE:CE,'調査表(全体)'!$O:$O,$A77,'調査表(全体)'!$R:$R,$B75,'調査表(全体)'!$BR:$BR,'調査表(全体)'!$A$1,'調査表(全体)'!$BS:$BS,M$5)</f>
        <v>0</v>
      </c>
      <c r="N75" s="296">
        <f>SUM(D75:M75)</f>
        <v>0</v>
      </c>
    </row>
    <row r="76" spans="1:14" x14ac:dyDescent="0.15">
      <c r="A76" s="1167"/>
      <c r="B76" s="297">
        <v>3</v>
      </c>
      <c r="C76" s="294">
        <f>COUNTIFS('調査表(全体)'!$O:$O,$A78,'調査表(全体)'!$R:$R,$B76,'調査表(全体)'!$BR:$BR,'調査表(全体)'!$A$1,'調査表(全体)'!$BS:$BS,D$5)+COUNTIFS('調査表(全体)'!$O:$O,$A78,'調査表(全体)'!$R:$R,$B76,'調査表(全体)'!$BR:$BR,'調査表(全体)'!$A$1,'調査表(全体)'!$BS:$BS,E$5)+COUNTIFS('調査表(全体)'!$O:$O,$A78,'調査表(全体)'!$R:$R,$B76,'調査表(全体)'!$BR:$BR,'調査表(全体)'!$A$1,'調査表(全体)'!$BS:$BS,F$5)+COUNTIFS('調査表(全体)'!$O:$O,$A78,'調査表(全体)'!$R:$R,$B76,'調査表(全体)'!$BR:$BR,'調査表(全体)'!$A$1,'調査表(全体)'!$BS:$BS,G$5)+COUNTIFS('調査表(全体)'!$O:$O,$A78,'調査表(全体)'!$R:$R,$B76,'調査表(全体)'!$BR:$BR,'調査表(全体)'!$A$1,'調査表(全体)'!$BS:$BS,H$5)+COUNTIFS('調査表(全体)'!$O:$O,$A78,'調査表(全体)'!$R:$R,$B76,'調査表(全体)'!$BR:$BR,'調査表(全体)'!$A$1,'調査表(全体)'!$BS:$BS,I$5)+COUNTIFS('調査表(全体)'!$O:$O,$A78,'調査表(全体)'!$R:$R,$B76,'調査表(全体)'!$BR:$BR,'調査表(全体)'!$A$1,'調査表(全体)'!$BS:$BS,J$5)+COUNTIFS('調査表(全体)'!$O:$O,$A78,'調査表(全体)'!$R:$R,$B76,'調査表(全体)'!$BR:$BR,'調査表(全体)'!$A$1,'調査表(全体)'!$BS:$BS,K$5)+COUNTIFS('調査表(全体)'!$O:$O,$A78,'調査表(全体)'!$R:$R,$B76,'調査表(全体)'!$BR:$BR,'調査表(全体)'!$A$1,'調査表(全体)'!$BS:$BS,L$5)+COUNTIFS('調査表(全体)'!$O:$O,$A78,'調査表(全体)'!$R:$R,$B76,'調査表(全体)'!$BR:$BR,'調査表(全体)'!$A$1,'調査表(全体)'!$BS:$BS,M$5)</f>
        <v>0</v>
      </c>
      <c r="D76" s="295">
        <f>SUMIFS('調査表(全体)'!BU:BU,'調査表(全体)'!$O:$O,$A77,'調査表(全体)'!$R:$R,$B76,'調査表(全体)'!$BR:$BR,'調査表(全体)'!$A$1,'調査表(全体)'!$BS:$BS,D$5)</f>
        <v>0</v>
      </c>
      <c r="E76" s="295">
        <f>SUMIFS('調査表(全体)'!BV:BV,'調査表(全体)'!$O:$O,$A77,'調査表(全体)'!$R:$R,$B76,'調査表(全体)'!$BR:$BR,'調査表(全体)'!$A$1,'調査表(全体)'!$BS:$BS,E$5)</f>
        <v>0</v>
      </c>
      <c r="F76" s="295">
        <f>SUMIFS('調査表(全体)'!BW:BW,'調査表(全体)'!$O:$O,$A77,'調査表(全体)'!$R:$R,$B76,'調査表(全体)'!$BR:$BR,'調査表(全体)'!$A$1,'調査表(全体)'!$BS:$BS,F$5)</f>
        <v>0</v>
      </c>
      <c r="G76" s="295">
        <f>SUMIFS('調査表(全体)'!BX:BX,'調査表(全体)'!$O:$O,$A77,'調査表(全体)'!$R:$R,$B76,'調査表(全体)'!$BR:$BR,'調査表(全体)'!$A$1,'調査表(全体)'!$BS:$BS,G$5)</f>
        <v>0</v>
      </c>
      <c r="H76" s="295">
        <f>SUMIFS('調査表(全体)'!BY:BY,'調査表(全体)'!$O:$O,$A77,'調査表(全体)'!$R:$R,$B76,'調査表(全体)'!$BR:$BR,'調査表(全体)'!$A$1,'調査表(全体)'!$BS:$BS,H$5)</f>
        <v>0</v>
      </c>
      <c r="I76" s="295">
        <f>SUMIFS('調査表(全体)'!BZ:BZ,'調査表(全体)'!$O:$O,$A77,'調査表(全体)'!$R:$R,$B76,'調査表(全体)'!$BR:$BR,'調査表(全体)'!$A$1,'調査表(全体)'!$BS:$BS,I$5)</f>
        <v>0</v>
      </c>
      <c r="J76" s="295">
        <f>SUMIFS('調査表(全体)'!CB:CB,'調査表(全体)'!$O:$O,$A77,'調査表(全体)'!$R:$R,$B76,'調査表(全体)'!$BR:$BR,'調査表(全体)'!$A$1,'調査表(全体)'!$BS:$BS,J$5)</f>
        <v>0</v>
      </c>
      <c r="K76" s="295">
        <f>SUMIFS('調査表(全体)'!CC:CC,'調査表(全体)'!$O:$O,$A77,'調査表(全体)'!$R:$R,$B76,'調査表(全体)'!$BR:$BR,'調査表(全体)'!$A$1,'調査表(全体)'!$BS:$BS,K$5)</f>
        <v>0</v>
      </c>
      <c r="L76" s="295">
        <f>SUMIFS('調査表(全体)'!CD:CD,'調査表(全体)'!$O:$O,$A77,'調査表(全体)'!$R:$R,$B76,'調査表(全体)'!$BR:$BR,'調査表(全体)'!$A$1,'調査表(全体)'!$BS:$BS,L$5)</f>
        <v>0</v>
      </c>
      <c r="M76" s="295">
        <f>SUMIFS('調査表(全体)'!CE:CE,'調査表(全体)'!$O:$O,$A77,'調査表(全体)'!$R:$R,$B76,'調査表(全体)'!$BR:$BR,'調査表(全体)'!$A$1,'調査表(全体)'!$BS:$BS,M$5)</f>
        <v>0</v>
      </c>
      <c r="N76" s="296">
        <f>SUM(D76:M76)</f>
        <v>0</v>
      </c>
    </row>
    <row r="77" spans="1:14" x14ac:dyDescent="0.15">
      <c r="A77" s="402">
        <v>18</v>
      </c>
      <c r="B77" s="298" t="s">
        <v>166</v>
      </c>
      <c r="C77" s="299">
        <f t="shared" ref="C77:N77" si="17">SUM(C74:C76)</f>
        <v>0</v>
      </c>
      <c r="D77" s="300">
        <f t="shared" si="17"/>
        <v>0</v>
      </c>
      <c r="E77" s="300">
        <f t="shared" si="17"/>
        <v>0</v>
      </c>
      <c r="F77" s="300">
        <f t="shared" si="17"/>
        <v>0</v>
      </c>
      <c r="G77" s="300">
        <f t="shared" si="17"/>
        <v>0</v>
      </c>
      <c r="H77" s="300">
        <f t="shared" si="17"/>
        <v>0</v>
      </c>
      <c r="I77" s="300">
        <f t="shared" si="17"/>
        <v>0</v>
      </c>
      <c r="J77" s="300">
        <f t="shared" si="17"/>
        <v>0</v>
      </c>
      <c r="K77" s="300">
        <f>SUM(K74:K76)</f>
        <v>0</v>
      </c>
      <c r="L77" s="300">
        <f t="shared" si="17"/>
        <v>0</v>
      </c>
      <c r="M77" s="300">
        <f>SUM(M74:M76)</f>
        <v>0</v>
      </c>
      <c r="N77" s="300">
        <f t="shared" si="17"/>
        <v>0</v>
      </c>
    </row>
    <row r="78" spans="1:14" x14ac:dyDescent="0.15">
      <c r="A78" s="1165">
        <f>LOOKUP(A81,会計区分コード!$B:$B,会計区分コード!$C:$C)</f>
        <v>0</v>
      </c>
      <c r="B78" s="289">
        <v>1</v>
      </c>
      <c r="C78" s="290">
        <f>COUNTIFS('調査表(全体)'!$O:$O,$A80,'調査表(全体)'!$R:$R,$B78,'調査表(全体)'!$BR:$BR,'調査表(全体)'!$A$1,'調査表(全体)'!$BS:$BS,D$5)+COUNTIFS('調査表(全体)'!$O:$O,$A80,'調査表(全体)'!$R:$R,$B78,'調査表(全体)'!$BR:$BR,'調査表(全体)'!$A$1,'調査表(全体)'!$BS:$BS,E$5)+COUNTIFS('調査表(全体)'!$O:$O,$A80,'調査表(全体)'!$R:$R,$B78,'調査表(全体)'!$BR:$BR,'調査表(全体)'!$A$1,'調査表(全体)'!$BS:$BS,F$5)+COUNTIFS('調査表(全体)'!$O:$O,$A80,'調査表(全体)'!$R:$R,$B78,'調査表(全体)'!$BR:$BR,'調査表(全体)'!$A$1,'調査表(全体)'!$BS:$BS,G$5)+COUNTIFS('調査表(全体)'!$O:$O,$A80,'調査表(全体)'!$R:$R,$B78,'調査表(全体)'!$BR:$BR,'調査表(全体)'!$A$1,'調査表(全体)'!$BS:$BS,H$5)+COUNTIFS('調査表(全体)'!$O:$O,$A80,'調査表(全体)'!$R:$R,$B78,'調査表(全体)'!$BR:$BR,'調査表(全体)'!$A$1,'調査表(全体)'!$BS:$BS,I$5)+COUNTIFS('調査表(全体)'!$O:$O,$A80,'調査表(全体)'!$R:$R,$B78,'調査表(全体)'!$BR:$BR,'調査表(全体)'!$A$1,'調査表(全体)'!$BS:$BS,J$5)+COUNTIFS('調査表(全体)'!$O:$O,$A80,'調査表(全体)'!$R:$R,$B78,'調査表(全体)'!$BR:$BR,'調査表(全体)'!$A$1,'調査表(全体)'!$BS:$BS,K$5)+COUNTIFS('調査表(全体)'!$O:$O,$A80,'調査表(全体)'!$R:$R,$B78,'調査表(全体)'!$BR:$BR,'調査表(全体)'!$A$1,'調査表(全体)'!$BS:$BS,L$5)+COUNTIFS('調査表(全体)'!$O:$O,$A80,'調査表(全体)'!$R:$R,$B78,'調査表(全体)'!$BR:$BR,'調査表(全体)'!$A$1,'調査表(全体)'!$BS:$BS,M$5)</f>
        <v>0</v>
      </c>
      <c r="D78" s="291">
        <f>SUMIFS('調査表(全体)'!BU:BU,'調査表(全体)'!$O:$O,$A81,'調査表(全体)'!$R:$R,$B78,'調査表(全体)'!$BR:$BR,'調査表(全体)'!$A$1,'調査表(全体)'!$BS:$BS,D$5)</f>
        <v>0</v>
      </c>
      <c r="E78" s="291">
        <f>SUMIFS('調査表(全体)'!BV:BV,'調査表(全体)'!$O:$O,$A81,'調査表(全体)'!$R:$R,$B78,'調査表(全体)'!$BR:$BR,'調査表(全体)'!$A$1,'調査表(全体)'!$BS:$BS,E$5)</f>
        <v>0</v>
      </c>
      <c r="F78" s="291">
        <f>SUMIFS('調査表(全体)'!BW:BW,'調査表(全体)'!$O:$O,$A81,'調査表(全体)'!$R:$R,$B78,'調査表(全体)'!$BR:$BR,'調査表(全体)'!$A$1,'調査表(全体)'!$BS:$BS,F$5)</f>
        <v>0</v>
      </c>
      <c r="G78" s="291">
        <f>SUMIFS('調査表(全体)'!BX:BX,'調査表(全体)'!$O:$O,$A81,'調査表(全体)'!$R:$R,$B78,'調査表(全体)'!$BR:$BR,'調査表(全体)'!$A$1,'調査表(全体)'!$BS:$BS,G$5)</f>
        <v>0</v>
      </c>
      <c r="H78" s="291">
        <f>SUMIFS('調査表(全体)'!BY:BY,'調査表(全体)'!$O:$O,$A81,'調査表(全体)'!$R:$R,$B78,'調査表(全体)'!$BR:$BR,'調査表(全体)'!$A$1,'調査表(全体)'!$BS:$BS,H$5)</f>
        <v>0</v>
      </c>
      <c r="I78" s="291">
        <f>SUMIFS('調査表(全体)'!BZ:BZ,'調査表(全体)'!$O:$O,$A81,'調査表(全体)'!$R:$R,$B78,'調査表(全体)'!$BR:$BR,'調査表(全体)'!$A$1,'調査表(全体)'!$BS:$BS,I$5)</f>
        <v>0</v>
      </c>
      <c r="J78" s="291">
        <f>SUMIFS('調査表(全体)'!CB:CB,'調査表(全体)'!$O:$O,$A81,'調査表(全体)'!$R:$R,$B78,'調査表(全体)'!$BR:$BR,'調査表(全体)'!$A$1,'調査表(全体)'!$BS:$BS,J$5)</f>
        <v>0</v>
      </c>
      <c r="K78" s="291">
        <f>SUMIFS('調査表(全体)'!CC:CC,'調査表(全体)'!$O:$O,$A81,'調査表(全体)'!$R:$R,$B78,'調査表(全体)'!$BR:$BR,'調査表(全体)'!$A$1,'調査表(全体)'!$BS:$BS,K$5)</f>
        <v>0</v>
      </c>
      <c r="L78" s="291">
        <f>SUMIFS('調査表(全体)'!CD:CD,'調査表(全体)'!$O:$O,$A81,'調査表(全体)'!$R:$R,$B78,'調査表(全体)'!$BR:$BR,'調査表(全体)'!$A$1,'調査表(全体)'!$BS:$BS,L$5)</f>
        <v>0</v>
      </c>
      <c r="M78" s="291">
        <f>SUMIFS('調査表(全体)'!CE:CE,'調査表(全体)'!$O:$O,$A81,'調査表(全体)'!$R:$R,$B78,'調査表(全体)'!$BR:$BR,'調査表(全体)'!$A$1,'調査表(全体)'!$BS:$BS,M$5)</f>
        <v>0</v>
      </c>
      <c r="N78" s="292">
        <f>SUM(D78:M78)</f>
        <v>0</v>
      </c>
    </row>
    <row r="79" spans="1:14" x14ac:dyDescent="0.15">
      <c r="A79" s="1166"/>
      <c r="B79" s="293">
        <v>2</v>
      </c>
      <c r="C79" s="294">
        <f>COUNTIFS('調査表(全体)'!$O:$O,$A81,'調査表(全体)'!$R:$R,$B79,'調査表(全体)'!$BR:$BR,'調査表(全体)'!$A$1,'調査表(全体)'!$BS:$BS,D$5)+COUNTIFS('調査表(全体)'!$O:$O,$A81,'調査表(全体)'!$R:$R,$B79,'調査表(全体)'!$BR:$BR,'調査表(全体)'!$A$1,'調査表(全体)'!$BS:$BS,E$5)+COUNTIFS('調査表(全体)'!$O:$O,$A81,'調査表(全体)'!$R:$R,$B79,'調査表(全体)'!$BR:$BR,'調査表(全体)'!$A$1,'調査表(全体)'!$BS:$BS,F$5)+COUNTIFS('調査表(全体)'!$O:$O,$A81,'調査表(全体)'!$R:$R,$B79,'調査表(全体)'!$BR:$BR,'調査表(全体)'!$A$1,'調査表(全体)'!$BS:$BS,G$5)+COUNTIFS('調査表(全体)'!$O:$O,$A81,'調査表(全体)'!$R:$R,$B79,'調査表(全体)'!$BR:$BR,'調査表(全体)'!$A$1,'調査表(全体)'!$BS:$BS,H$5)+COUNTIFS('調査表(全体)'!$O:$O,$A81,'調査表(全体)'!$R:$R,$B79,'調査表(全体)'!$BR:$BR,'調査表(全体)'!$A$1,'調査表(全体)'!$BS:$BS,I$5)+COUNTIFS('調査表(全体)'!$O:$O,$A81,'調査表(全体)'!$R:$R,$B79,'調査表(全体)'!$BR:$BR,'調査表(全体)'!$A$1,'調査表(全体)'!$BS:$BS,J$5)+COUNTIFS('調査表(全体)'!$O:$O,$A81,'調査表(全体)'!$R:$R,$B79,'調査表(全体)'!$BR:$BR,'調査表(全体)'!$A$1,'調査表(全体)'!$BS:$BS,K$5)+COUNTIFS('調査表(全体)'!$O:$O,$A81,'調査表(全体)'!$R:$R,$B79,'調査表(全体)'!$BR:$BR,'調査表(全体)'!$A$1,'調査表(全体)'!$BS:$BS,L$5)+COUNTIFS('調査表(全体)'!$O:$O,$A81,'調査表(全体)'!$R:$R,$B79,'調査表(全体)'!$BR:$BR,'調査表(全体)'!$A$1,'調査表(全体)'!$BS:$BS,M$5)</f>
        <v>0</v>
      </c>
      <c r="D79" s="295">
        <f>SUMIFS('調査表(全体)'!BU:BU,'調査表(全体)'!$O:$O,$A81,'調査表(全体)'!$R:$R,$B79,'調査表(全体)'!$BR:$BR,'調査表(全体)'!$A$1,'調査表(全体)'!$BS:$BS,D$5)</f>
        <v>0</v>
      </c>
      <c r="E79" s="295">
        <f>SUMIFS('調査表(全体)'!BV:BV,'調査表(全体)'!$O:$O,$A81,'調査表(全体)'!$R:$R,$B79,'調査表(全体)'!$BR:$BR,'調査表(全体)'!$A$1,'調査表(全体)'!$BS:$BS,E$5)</f>
        <v>0</v>
      </c>
      <c r="F79" s="295">
        <f>SUMIFS('調査表(全体)'!BW:BW,'調査表(全体)'!$O:$O,$A81,'調査表(全体)'!$R:$R,$B79,'調査表(全体)'!$BR:$BR,'調査表(全体)'!$A$1,'調査表(全体)'!$BS:$BS,F$5)</f>
        <v>0</v>
      </c>
      <c r="G79" s="295">
        <f>SUMIFS('調査表(全体)'!BX:BX,'調査表(全体)'!$O:$O,$A81,'調査表(全体)'!$R:$R,$B79,'調査表(全体)'!$BR:$BR,'調査表(全体)'!$A$1,'調査表(全体)'!$BS:$BS,G$5)</f>
        <v>0</v>
      </c>
      <c r="H79" s="295">
        <f>SUMIFS('調査表(全体)'!BY:BY,'調査表(全体)'!$O:$O,$A81,'調査表(全体)'!$R:$R,$B79,'調査表(全体)'!$BR:$BR,'調査表(全体)'!$A$1,'調査表(全体)'!$BS:$BS,H$5)</f>
        <v>0</v>
      </c>
      <c r="I79" s="295">
        <f>SUMIFS('調査表(全体)'!BZ:BZ,'調査表(全体)'!$O:$O,$A81,'調査表(全体)'!$R:$R,$B79,'調査表(全体)'!$BR:$BR,'調査表(全体)'!$A$1,'調査表(全体)'!$BS:$BS,I$5)</f>
        <v>0</v>
      </c>
      <c r="J79" s="295">
        <f>SUMIFS('調査表(全体)'!CB:CB,'調査表(全体)'!$O:$O,$A81,'調査表(全体)'!$R:$R,$B79,'調査表(全体)'!$BR:$BR,'調査表(全体)'!$A$1,'調査表(全体)'!$BS:$BS,J$5)</f>
        <v>0</v>
      </c>
      <c r="K79" s="295">
        <f>SUMIFS('調査表(全体)'!CC:CC,'調査表(全体)'!$O:$O,$A81,'調査表(全体)'!$R:$R,$B79,'調査表(全体)'!$BR:$BR,'調査表(全体)'!$A$1,'調査表(全体)'!$BS:$BS,K$5)</f>
        <v>0</v>
      </c>
      <c r="L79" s="295">
        <f>SUMIFS('調査表(全体)'!CD:CD,'調査表(全体)'!$O:$O,$A81,'調査表(全体)'!$R:$R,$B79,'調査表(全体)'!$BR:$BR,'調査表(全体)'!$A$1,'調査表(全体)'!$BS:$BS,L$5)</f>
        <v>0</v>
      </c>
      <c r="M79" s="295">
        <f>SUMIFS('調査表(全体)'!CE:CE,'調査表(全体)'!$O:$O,$A81,'調査表(全体)'!$R:$R,$B79,'調査表(全体)'!$BR:$BR,'調査表(全体)'!$A$1,'調査表(全体)'!$BS:$BS,M$5)</f>
        <v>0</v>
      </c>
      <c r="N79" s="296">
        <f>SUM(D79:M79)</f>
        <v>0</v>
      </c>
    </row>
    <row r="80" spans="1:14" x14ac:dyDescent="0.15">
      <c r="A80" s="1167"/>
      <c r="B80" s="297">
        <v>3</v>
      </c>
      <c r="C80" s="294">
        <f>COUNTIFS('調査表(全体)'!$O:$O,$A82,'調査表(全体)'!$R:$R,$B80,'調査表(全体)'!$BR:$BR,'調査表(全体)'!$A$1,'調査表(全体)'!$BS:$BS,D$5)+COUNTIFS('調査表(全体)'!$O:$O,$A82,'調査表(全体)'!$R:$R,$B80,'調査表(全体)'!$BR:$BR,'調査表(全体)'!$A$1,'調査表(全体)'!$BS:$BS,E$5)+COUNTIFS('調査表(全体)'!$O:$O,$A82,'調査表(全体)'!$R:$R,$B80,'調査表(全体)'!$BR:$BR,'調査表(全体)'!$A$1,'調査表(全体)'!$BS:$BS,F$5)+COUNTIFS('調査表(全体)'!$O:$O,$A82,'調査表(全体)'!$R:$R,$B80,'調査表(全体)'!$BR:$BR,'調査表(全体)'!$A$1,'調査表(全体)'!$BS:$BS,G$5)+COUNTIFS('調査表(全体)'!$O:$O,$A82,'調査表(全体)'!$R:$R,$B80,'調査表(全体)'!$BR:$BR,'調査表(全体)'!$A$1,'調査表(全体)'!$BS:$BS,H$5)+COUNTIFS('調査表(全体)'!$O:$O,$A82,'調査表(全体)'!$R:$R,$B80,'調査表(全体)'!$BR:$BR,'調査表(全体)'!$A$1,'調査表(全体)'!$BS:$BS,I$5)+COUNTIFS('調査表(全体)'!$O:$O,$A82,'調査表(全体)'!$R:$R,$B80,'調査表(全体)'!$BR:$BR,'調査表(全体)'!$A$1,'調査表(全体)'!$BS:$BS,J$5)+COUNTIFS('調査表(全体)'!$O:$O,$A82,'調査表(全体)'!$R:$R,$B80,'調査表(全体)'!$BR:$BR,'調査表(全体)'!$A$1,'調査表(全体)'!$BS:$BS,K$5)+COUNTIFS('調査表(全体)'!$O:$O,$A82,'調査表(全体)'!$R:$R,$B80,'調査表(全体)'!$BR:$BR,'調査表(全体)'!$A$1,'調査表(全体)'!$BS:$BS,L$5)+COUNTIFS('調査表(全体)'!$O:$O,$A82,'調査表(全体)'!$R:$R,$B80,'調査表(全体)'!$BR:$BR,'調査表(全体)'!$A$1,'調査表(全体)'!$BS:$BS,M$5)</f>
        <v>0</v>
      </c>
      <c r="D80" s="295">
        <f>SUMIFS('調査表(全体)'!BU:BU,'調査表(全体)'!$O:$O,$A81,'調査表(全体)'!$R:$R,$B80,'調査表(全体)'!$BR:$BR,'調査表(全体)'!$A$1,'調査表(全体)'!$BS:$BS,D$5)</f>
        <v>0</v>
      </c>
      <c r="E80" s="295">
        <f>SUMIFS('調査表(全体)'!BV:BV,'調査表(全体)'!$O:$O,$A81,'調査表(全体)'!$R:$R,$B80,'調査表(全体)'!$BR:$BR,'調査表(全体)'!$A$1,'調査表(全体)'!$BS:$BS,E$5)</f>
        <v>0</v>
      </c>
      <c r="F80" s="295">
        <f>SUMIFS('調査表(全体)'!BW:BW,'調査表(全体)'!$O:$O,$A81,'調査表(全体)'!$R:$R,$B80,'調査表(全体)'!$BR:$BR,'調査表(全体)'!$A$1,'調査表(全体)'!$BS:$BS,F$5)</f>
        <v>0</v>
      </c>
      <c r="G80" s="295">
        <f>SUMIFS('調査表(全体)'!BX:BX,'調査表(全体)'!$O:$O,$A81,'調査表(全体)'!$R:$R,$B80,'調査表(全体)'!$BR:$BR,'調査表(全体)'!$A$1,'調査表(全体)'!$BS:$BS,G$5)</f>
        <v>0</v>
      </c>
      <c r="H80" s="295">
        <f>SUMIFS('調査表(全体)'!BY:BY,'調査表(全体)'!$O:$O,$A81,'調査表(全体)'!$R:$R,$B80,'調査表(全体)'!$BR:$BR,'調査表(全体)'!$A$1,'調査表(全体)'!$BS:$BS,H$5)</f>
        <v>0</v>
      </c>
      <c r="I80" s="295">
        <f>SUMIFS('調査表(全体)'!BZ:BZ,'調査表(全体)'!$O:$O,$A81,'調査表(全体)'!$R:$R,$B80,'調査表(全体)'!$BR:$BR,'調査表(全体)'!$A$1,'調査表(全体)'!$BS:$BS,I$5)</f>
        <v>0</v>
      </c>
      <c r="J80" s="295">
        <f>SUMIFS('調査表(全体)'!CB:CB,'調査表(全体)'!$O:$O,$A81,'調査表(全体)'!$R:$R,$B80,'調査表(全体)'!$BR:$BR,'調査表(全体)'!$A$1,'調査表(全体)'!$BS:$BS,J$5)</f>
        <v>0</v>
      </c>
      <c r="K80" s="295">
        <f>SUMIFS('調査表(全体)'!CC:CC,'調査表(全体)'!$O:$O,$A81,'調査表(全体)'!$R:$R,$B80,'調査表(全体)'!$BR:$BR,'調査表(全体)'!$A$1,'調査表(全体)'!$BS:$BS,K$5)</f>
        <v>0</v>
      </c>
      <c r="L80" s="295">
        <f>SUMIFS('調査表(全体)'!CD:CD,'調査表(全体)'!$O:$O,$A81,'調査表(全体)'!$R:$R,$B80,'調査表(全体)'!$BR:$BR,'調査表(全体)'!$A$1,'調査表(全体)'!$BS:$BS,L$5)</f>
        <v>0</v>
      </c>
      <c r="M80" s="295">
        <f>SUMIFS('調査表(全体)'!CE:CE,'調査表(全体)'!$O:$O,$A81,'調査表(全体)'!$R:$R,$B80,'調査表(全体)'!$BR:$BR,'調査表(全体)'!$A$1,'調査表(全体)'!$BS:$BS,M$5)</f>
        <v>0</v>
      </c>
      <c r="N80" s="296">
        <f>SUM(D80:M80)</f>
        <v>0</v>
      </c>
    </row>
    <row r="81" spans="1:14" x14ac:dyDescent="0.15">
      <c r="A81" s="402">
        <v>19</v>
      </c>
      <c r="B81" s="298" t="s">
        <v>166</v>
      </c>
      <c r="C81" s="299">
        <f t="shared" ref="C81:N81" si="18">SUM(C78:C80)</f>
        <v>0</v>
      </c>
      <c r="D81" s="300">
        <f t="shared" si="18"/>
        <v>0</v>
      </c>
      <c r="E81" s="300">
        <f t="shared" si="18"/>
        <v>0</v>
      </c>
      <c r="F81" s="300">
        <f t="shared" si="18"/>
        <v>0</v>
      </c>
      <c r="G81" s="300">
        <f t="shared" si="18"/>
        <v>0</v>
      </c>
      <c r="H81" s="300">
        <f t="shared" si="18"/>
        <v>0</v>
      </c>
      <c r="I81" s="300">
        <f t="shared" si="18"/>
        <v>0</v>
      </c>
      <c r="J81" s="300">
        <f>SUM(J78:J80)</f>
        <v>0</v>
      </c>
      <c r="K81" s="300">
        <f>SUM(K78:K80)</f>
        <v>0</v>
      </c>
      <c r="L81" s="300">
        <f>SUM(L78:L80)</f>
        <v>0</v>
      </c>
      <c r="M81" s="300">
        <f t="shared" si="18"/>
        <v>0</v>
      </c>
      <c r="N81" s="300">
        <f t="shared" si="18"/>
        <v>0</v>
      </c>
    </row>
    <row r="82" spans="1:14" x14ac:dyDescent="0.15">
      <c r="A82" s="1165">
        <f>LOOKUP(A85,会計区分コード!$B:$B,会計区分コード!$C:$C)</f>
        <v>0</v>
      </c>
      <c r="B82" s="289">
        <v>1</v>
      </c>
      <c r="C82" s="290">
        <f>COUNTIFS('調査表(全体)'!$O:$O,$A84,'調査表(全体)'!$R:$R,$B82,'調査表(全体)'!$BR:$BR,'調査表(全体)'!$A$1,'調査表(全体)'!$BS:$BS,D$5)+COUNTIFS('調査表(全体)'!$O:$O,$A84,'調査表(全体)'!$R:$R,$B82,'調査表(全体)'!$BR:$BR,'調査表(全体)'!$A$1,'調査表(全体)'!$BS:$BS,E$5)+COUNTIFS('調査表(全体)'!$O:$O,$A84,'調査表(全体)'!$R:$R,$B82,'調査表(全体)'!$BR:$BR,'調査表(全体)'!$A$1,'調査表(全体)'!$BS:$BS,F$5)+COUNTIFS('調査表(全体)'!$O:$O,$A84,'調査表(全体)'!$R:$R,$B82,'調査表(全体)'!$BR:$BR,'調査表(全体)'!$A$1,'調査表(全体)'!$BS:$BS,G$5)+COUNTIFS('調査表(全体)'!$O:$O,$A84,'調査表(全体)'!$R:$R,$B82,'調査表(全体)'!$BR:$BR,'調査表(全体)'!$A$1,'調査表(全体)'!$BS:$BS,H$5)+COUNTIFS('調査表(全体)'!$O:$O,$A84,'調査表(全体)'!$R:$R,$B82,'調査表(全体)'!$BR:$BR,'調査表(全体)'!$A$1,'調査表(全体)'!$BS:$BS,I$5)+COUNTIFS('調査表(全体)'!$O:$O,$A84,'調査表(全体)'!$R:$R,$B82,'調査表(全体)'!$BR:$BR,'調査表(全体)'!$A$1,'調査表(全体)'!$BS:$BS,J$5)+COUNTIFS('調査表(全体)'!$O:$O,$A84,'調査表(全体)'!$R:$R,$B82,'調査表(全体)'!$BR:$BR,'調査表(全体)'!$A$1,'調査表(全体)'!$BS:$BS,K$5)+COUNTIFS('調査表(全体)'!$O:$O,$A84,'調査表(全体)'!$R:$R,$B82,'調査表(全体)'!$BR:$BR,'調査表(全体)'!$A$1,'調査表(全体)'!$BS:$BS,L$5)+COUNTIFS('調査表(全体)'!$O:$O,$A84,'調査表(全体)'!$R:$R,$B82,'調査表(全体)'!$BR:$BR,'調査表(全体)'!$A$1,'調査表(全体)'!$BS:$BS,M$5)</f>
        <v>0</v>
      </c>
      <c r="D82" s="291">
        <f>SUMIFS('調査表(全体)'!BU:BU,'調査表(全体)'!$O:$O,$A85,'調査表(全体)'!$R:$R,$B82,'調査表(全体)'!$BR:$BR,'調査表(全体)'!$A$1,'調査表(全体)'!$BS:$BS,D$5)</f>
        <v>0</v>
      </c>
      <c r="E82" s="291">
        <f>SUMIFS('調査表(全体)'!BV:BV,'調査表(全体)'!$O:$O,$A85,'調査表(全体)'!$R:$R,$B82,'調査表(全体)'!$BR:$BR,'調査表(全体)'!$A$1,'調査表(全体)'!$BS:$BS,E$5)</f>
        <v>0</v>
      </c>
      <c r="F82" s="291">
        <f>SUMIFS('調査表(全体)'!BW:BW,'調査表(全体)'!$O:$O,$A85,'調査表(全体)'!$R:$R,$B82,'調査表(全体)'!$BR:$BR,'調査表(全体)'!$A$1,'調査表(全体)'!$BS:$BS,F$5)</f>
        <v>0</v>
      </c>
      <c r="G82" s="291">
        <f>SUMIFS('調査表(全体)'!BX:BX,'調査表(全体)'!$O:$O,$A85,'調査表(全体)'!$R:$R,$B82,'調査表(全体)'!$BR:$BR,'調査表(全体)'!$A$1,'調査表(全体)'!$BS:$BS,G$5)</f>
        <v>0</v>
      </c>
      <c r="H82" s="291">
        <f>SUMIFS('調査表(全体)'!BY:BY,'調査表(全体)'!$O:$O,$A85,'調査表(全体)'!$R:$R,$B82,'調査表(全体)'!$BR:$BR,'調査表(全体)'!$A$1,'調査表(全体)'!$BS:$BS,H$5)</f>
        <v>0</v>
      </c>
      <c r="I82" s="291">
        <f>SUMIFS('調査表(全体)'!BZ:BZ,'調査表(全体)'!$O:$O,$A85,'調査表(全体)'!$R:$R,$B82,'調査表(全体)'!$BR:$BR,'調査表(全体)'!$A$1,'調査表(全体)'!$BS:$BS,I$5)</f>
        <v>0</v>
      </c>
      <c r="J82" s="291">
        <f>SUMIFS('調査表(全体)'!CB:CB,'調査表(全体)'!$O:$O,$A85,'調査表(全体)'!$R:$R,$B82,'調査表(全体)'!$BR:$BR,'調査表(全体)'!$A$1,'調査表(全体)'!$BS:$BS,J$5)</f>
        <v>0</v>
      </c>
      <c r="K82" s="291">
        <f>SUMIFS('調査表(全体)'!CC:CC,'調査表(全体)'!$O:$O,$A85,'調査表(全体)'!$R:$R,$B82,'調査表(全体)'!$BR:$BR,'調査表(全体)'!$A$1,'調査表(全体)'!$BS:$BS,K$5)</f>
        <v>0</v>
      </c>
      <c r="L82" s="291">
        <f>SUMIFS('調査表(全体)'!CD:CD,'調査表(全体)'!$O:$O,$A85,'調査表(全体)'!$R:$R,$B82,'調査表(全体)'!$BR:$BR,'調査表(全体)'!$A$1,'調査表(全体)'!$BS:$BS,L$5)</f>
        <v>0</v>
      </c>
      <c r="M82" s="291">
        <f>SUMIFS('調査表(全体)'!CE:CE,'調査表(全体)'!$O:$O,$A85,'調査表(全体)'!$R:$R,$B82,'調査表(全体)'!$BR:$BR,'調査表(全体)'!$A$1,'調査表(全体)'!$BS:$BS,M$5)</f>
        <v>0</v>
      </c>
      <c r="N82" s="292">
        <f>SUM(D82:M82)</f>
        <v>0</v>
      </c>
    </row>
    <row r="83" spans="1:14" x14ac:dyDescent="0.15">
      <c r="A83" s="1166"/>
      <c r="B83" s="293">
        <v>2</v>
      </c>
      <c r="C83" s="294">
        <f>COUNTIFS('調査表(全体)'!$O:$O,$A85,'調査表(全体)'!$R:$R,$B83,'調査表(全体)'!$BR:$BR,'調査表(全体)'!$A$1,'調査表(全体)'!$BS:$BS,D$5)+COUNTIFS('調査表(全体)'!$O:$O,$A85,'調査表(全体)'!$R:$R,$B83,'調査表(全体)'!$BR:$BR,'調査表(全体)'!$A$1,'調査表(全体)'!$BS:$BS,E$5)+COUNTIFS('調査表(全体)'!$O:$O,$A85,'調査表(全体)'!$R:$R,$B83,'調査表(全体)'!$BR:$BR,'調査表(全体)'!$A$1,'調査表(全体)'!$BS:$BS,F$5)+COUNTIFS('調査表(全体)'!$O:$O,$A85,'調査表(全体)'!$R:$R,$B83,'調査表(全体)'!$BR:$BR,'調査表(全体)'!$A$1,'調査表(全体)'!$BS:$BS,G$5)+COUNTIFS('調査表(全体)'!$O:$O,$A85,'調査表(全体)'!$R:$R,$B83,'調査表(全体)'!$BR:$BR,'調査表(全体)'!$A$1,'調査表(全体)'!$BS:$BS,H$5)+COUNTIFS('調査表(全体)'!$O:$O,$A85,'調査表(全体)'!$R:$R,$B83,'調査表(全体)'!$BR:$BR,'調査表(全体)'!$A$1,'調査表(全体)'!$BS:$BS,I$5)+COUNTIFS('調査表(全体)'!$O:$O,$A85,'調査表(全体)'!$R:$R,$B83,'調査表(全体)'!$BR:$BR,'調査表(全体)'!$A$1,'調査表(全体)'!$BS:$BS,J$5)+COUNTIFS('調査表(全体)'!$O:$O,$A85,'調査表(全体)'!$R:$R,$B83,'調査表(全体)'!$BR:$BR,'調査表(全体)'!$A$1,'調査表(全体)'!$BS:$BS,K$5)+COUNTIFS('調査表(全体)'!$O:$O,$A85,'調査表(全体)'!$R:$R,$B83,'調査表(全体)'!$BR:$BR,'調査表(全体)'!$A$1,'調査表(全体)'!$BS:$BS,L$5)+COUNTIFS('調査表(全体)'!$O:$O,$A85,'調査表(全体)'!$R:$R,$B83,'調査表(全体)'!$BR:$BR,'調査表(全体)'!$A$1,'調査表(全体)'!$BS:$BS,M$5)</f>
        <v>0</v>
      </c>
      <c r="D83" s="295">
        <f>SUMIFS('調査表(全体)'!BU:BU,'調査表(全体)'!$O:$O,$A85,'調査表(全体)'!$R:$R,$B83,'調査表(全体)'!$BR:$BR,'調査表(全体)'!$A$1,'調査表(全体)'!$BS:$BS,D$5)</f>
        <v>0</v>
      </c>
      <c r="E83" s="295">
        <f>SUMIFS('調査表(全体)'!BV:BV,'調査表(全体)'!$O:$O,$A85,'調査表(全体)'!$R:$R,$B83,'調査表(全体)'!$BR:$BR,'調査表(全体)'!$A$1,'調査表(全体)'!$BS:$BS,E$5)</f>
        <v>0</v>
      </c>
      <c r="F83" s="295">
        <f>SUMIFS('調査表(全体)'!BW:BW,'調査表(全体)'!$O:$O,$A85,'調査表(全体)'!$R:$R,$B83,'調査表(全体)'!$BR:$BR,'調査表(全体)'!$A$1,'調査表(全体)'!$BS:$BS,F$5)</f>
        <v>0</v>
      </c>
      <c r="G83" s="295">
        <f>SUMIFS('調査表(全体)'!BX:BX,'調査表(全体)'!$O:$O,$A85,'調査表(全体)'!$R:$R,$B83,'調査表(全体)'!$BR:$BR,'調査表(全体)'!$A$1,'調査表(全体)'!$BS:$BS,G$5)</f>
        <v>0</v>
      </c>
      <c r="H83" s="295">
        <f>SUMIFS('調査表(全体)'!BY:BY,'調査表(全体)'!$O:$O,$A85,'調査表(全体)'!$R:$R,$B83,'調査表(全体)'!$BR:$BR,'調査表(全体)'!$A$1,'調査表(全体)'!$BS:$BS,H$5)</f>
        <v>0</v>
      </c>
      <c r="I83" s="295">
        <f>SUMIFS('調査表(全体)'!BZ:BZ,'調査表(全体)'!$O:$O,$A85,'調査表(全体)'!$R:$R,$B83,'調査表(全体)'!$BR:$BR,'調査表(全体)'!$A$1,'調査表(全体)'!$BS:$BS,I$5)</f>
        <v>0</v>
      </c>
      <c r="J83" s="295">
        <f>SUMIFS('調査表(全体)'!CB:CB,'調査表(全体)'!$O:$O,$A85,'調査表(全体)'!$R:$R,$B83,'調査表(全体)'!$BR:$BR,'調査表(全体)'!$A$1,'調査表(全体)'!$BS:$BS,J$5)</f>
        <v>0</v>
      </c>
      <c r="K83" s="295">
        <f>SUMIFS('調査表(全体)'!CC:CC,'調査表(全体)'!$O:$O,$A85,'調査表(全体)'!$R:$R,$B83,'調査表(全体)'!$BR:$BR,'調査表(全体)'!$A$1,'調査表(全体)'!$BS:$BS,K$5)</f>
        <v>0</v>
      </c>
      <c r="L83" s="295">
        <f>SUMIFS('調査表(全体)'!CD:CD,'調査表(全体)'!$O:$O,$A85,'調査表(全体)'!$R:$R,$B83,'調査表(全体)'!$BR:$BR,'調査表(全体)'!$A$1,'調査表(全体)'!$BS:$BS,L$5)</f>
        <v>0</v>
      </c>
      <c r="M83" s="295">
        <f>SUMIFS('調査表(全体)'!CE:CE,'調査表(全体)'!$O:$O,$A85,'調査表(全体)'!$R:$R,$B83,'調査表(全体)'!$BR:$BR,'調査表(全体)'!$A$1,'調査表(全体)'!$BS:$BS,M$5)</f>
        <v>0</v>
      </c>
      <c r="N83" s="296">
        <f>SUM(D83:M83)</f>
        <v>0</v>
      </c>
    </row>
    <row r="84" spans="1:14" x14ac:dyDescent="0.15">
      <c r="A84" s="1167"/>
      <c r="B84" s="297">
        <v>3</v>
      </c>
      <c r="C84" s="294">
        <f>COUNTIFS('調査表(全体)'!$O:$O,$A86,'調査表(全体)'!$R:$R,$B84,'調査表(全体)'!$BR:$BR,'調査表(全体)'!$A$1,'調査表(全体)'!$BS:$BS,D$5)+COUNTIFS('調査表(全体)'!$O:$O,$A86,'調査表(全体)'!$R:$R,$B84,'調査表(全体)'!$BR:$BR,'調査表(全体)'!$A$1,'調査表(全体)'!$BS:$BS,E$5)+COUNTIFS('調査表(全体)'!$O:$O,$A86,'調査表(全体)'!$R:$R,$B84,'調査表(全体)'!$BR:$BR,'調査表(全体)'!$A$1,'調査表(全体)'!$BS:$BS,F$5)+COUNTIFS('調査表(全体)'!$O:$O,$A86,'調査表(全体)'!$R:$R,$B84,'調査表(全体)'!$BR:$BR,'調査表(全体)'!$A$1,'調査表(全体)'!$BS:$BS,G$5)+COUNTIFS('調査表(全体)'!$O:$O,$A86,'調査表(全体)'!$R:$R,$B84,'調査表(全体)'!$BR:$BR,'調査表(全体)'!$A$1,'調査表(全体)'!$BS:$BS,H$5)+COUNTIFS('調査表(全体)'!$O:$O,$A86,'調査表(全体)'!$R:$R,$B84,'調査表(全体)'!$BR:$BR,'調査表(全体)'!$A$1,'調査表(全体)'!$BS:$BS,I$5)+COUNTIFS('調査表(全体)'!$O:$O,$A86,'調査表(全体)'!$R:$R,$B84,'調査表(全体)'!$BR:$BR,'調査表(全体)'!$A$1,'調査表(全体)'!$BS:$BS,J$5)+COUNTIFS('調査表(全体)'!$O:$O,$A86,'調査表(全体)'!$R:$R,$B84,'調査表(全体)'!$BR:$BR,'調査表(全体)'!$A$1,'調査表(全体)'!$BS:$BS,K$5)+COUNTIFS('調査表(全体)'!$O:$O,$A86,'調査表(全体)'!$R:$R,$B84,'調査表(全体)'!$BR:$BR,'調査表(全体)'!$A$1,'調査表(全体)'!$BS:$BS,L$5)+COUNTIFS('調査表(全体)'!$O:$O,$A86,'調査表(全体)'!$R:$R,$B84,'調査表(全体)'!$BR:$BR,'調査表(全体)'!$A$1,'調査表(全体)'!$BS:$BS,M$5)</f>
        <v>0</v>
      </c>
      <c r="D84" s="295">
        <f>SUMIFS('調査表(全体)'!BU:BU,'調査表(全体)'!$O:$O,$A85,'調査表(全体)'!$R:$R,$B84,'調査表(全体)'!$BR:$BR,'調査表(全体)'!$A$1,'調査表(全体)'!$BS:$BS,D$5)</f>
        <v>0</v>
      </c>
      <c r="E84" s="295">
        <f>SUMIFS('調査表(全体)'!BV:BV,'調査表(全体)'!$O:$O,$A85,'調査表(全体)'!$R:$R,$B84,'調査表(全体)'!$BR:$BR,'調査表(全体)'!$A$1,'調査表(全体)'!$BS:$BS,E$5)</f>
        <v>0</v>
      </c>
      <c r="F84" s="295">
        <f>SUMIFS('調査表(全体)'!BW:BW,'調査表(全体)'!$O:$O,$A85,'調査表(全体)'!$R:$R,$B84,'調査表(全体)'!$BR:$BR,'調査表(全体)'!$A$1,'調査表(全体)'!$BS:$BS,F$5)</f>
        <v>0</v>
      </c>
      <c r="G84" s="295">
        <f>SUMIFS('調査表(全体)'!BX:BX,'調査表(全体)'!$O:$O,$A85,'調査表(全体)'!$R:$R,$B84,'調査表(全体)'!$BR:$BR,'調査表(全体)'!$A$1,'調査表(全体)'!$BS:$BS,G$5)</f>
        <v>0</v>
      </c>
      <c r="H84" s="295">
        <f>SUMIFS('調査表(全体)'!BY:BY,'調査表(全体)'!$O:$O,$A85,'調査表(全体)'!$R:$R,$B84,'調査表(全体)'!$BR:$BR,'調査表(全体)'!$A$1,'調査表(全体)'!$BS:$BS,H$5)</f>
        <v>0</v>
      </c>
      <c r="I84" s="295">
        <f>SUMIFS('調査表(全体)'!BZ:BZ,'調査表(全体)'!$O:$O,$A85,'調査表(全体)'!$R:$R,$B84,'調査表(全体)'!$BR:$BR,'調査表(全体)'!$A$1,'調査表(全体)'!$BS:$BS,I$5)</f>
        <v>0</v>
      </c>
      <c r="J84" s="295">
        <f>SUMIFS('調査表(全体)'!CB:CB,'調査表(全体)'!$O:$O,$A85,'調査表(全体)'!$R:$R,$B84,'調査表(全体)'!$BR:$BR,'調査表(全体)'!$A$1,'調査表(全体)'!$BS:$BS,J$5)</f>
        <v>0</v>
      </c>
      <c r="K84" s="295">
        <f>SUMIFS('調査表(全体)'!CC:CC,'調査表(全体)'!$O:$O,$A85,'調査表(全体)'!$R:$R,$B84,'調査表(全体)'!$BR:$BR,'調査表(全体)'!$A$1,'調査表(全体)'!$BS:$BS,K$5)</f>
        <v>0</v>
      </c>
      <c r="L84" s="295">
        <f>SUMIFS('調査表(全体)'!CD:CD,'調査表(全体)'!$O:$O,$A85,'調査表(全体)'!$R:$R,$B84,'調査表(全体)'!$BR:$BR,'調査表(全体)'!$A$1,'調査表(全体)'!$BS:$BS,L$5)</f>
        <v>0</v>
      </c>
      <c r="M84" s="295">
        <f>SUMIFS('調査表(全体)'!CE:CE,'調査表(全体)'!$O:$O,$A85,'調査表(全体)'!$R:$R,$B84,'調査表(全体)'!$BR:$BR,'調査表(全体)'!$A$1,'調査表(全体)'!$BS:$BS,M$5)</f>
        <v>0</v>
      </c>
      <c r="N84" s="296">
        <f>SUM(D84:M84)</f>
        <v>0</v>
      </c>
    </row>
    <row r="85" spans="1:14" ht="14.25" thickBot="1" x14ac:dyDescent="0.2">
      <c r="A85" s="403">
        <v>20</v>
      </c>
      <c r="B85" s="301" t="s">
        <v>166</v>
      </c>
      <c r="C85" s="299">
        <f t="shared" ref="C85:N85" si="19">SUM(C82:C84)</f>
        <v>0</v>
      </c>
      <c r="D85" s="302">
        <f t="shared" si="19"/>
        <v>0</v>
      </c>
      <c r="E85" s="302">
        <f t="shared" si="19"/>
        <v>0</v>
      </c>
      <c r="F85" s="302">
        <f t="shared" si="19"/>
        <v>0</v>
      </c>
      <c r="G85" s="302">
        <f t="shared" si="19"/>
        <v>0</v>
      </c>
      <c r="H85" s="302">
        <f t="shared" si="19"/>
        <v>0</v>
      </c>
      <c r="I85" s="302">
        <f t="shared" si="19"/>
        <v>0</v>
      </c>
      <c r="J85" s="302">
        <f>SUM(J82:J84)</f>
        <v>0</v>
      </c>
      <c r="K85" s="302">
        <f t="shared" si="19"/>
        <v>0</v>
      </c>
      <c r="L85" s="302">
        <f t="shared" si="19"/>
        <v>0</v>
      </c>
      <c r="M85" s="302">
        <f t="shared" si="19"/>
        <v>0</v>
      </c>
      <c r="N85" s="302">
        <f t="shared" si="19"/>
        <v>0</v>
      </c>
    </row>
    <row r="86" spans="1:14" x14ac:dyDescent="0.15">
      <c r="A86" s="404"/>
      <c r="B86" s="303">
        <v>1</v>
      </c>
      <c r="C86" s="304">
        <f t="shared" ref="C86:D88" si="20">C6+C10+C14+C18+C22+C26+C30+C34+C38+C42+C46+C50+C54+C58+C62+C66+C70+C74+C78+C82</f>
        <v>0</v>
      </c>
      <c r="D86" s="304">
        <f t="shared" si="20"/>
        <v>0</v>
      </c>
      <c r="E86" s="304">
        <f t="shared" ref="E86:N86" si="21">E6+E10+E14+E18+E22+E26+E30+E34+E38+E42+E46+E50+E54+E58+E62+E66+E70+E74+E78+E82</f>
        <v>0</v>
      </c>
      <c r="F86" s="304">
        <f t="shared" si="21"/>
        <v>0</v>
      </c>
      <c r="G86" s="304">
        <f t="shared" si="21"/>
        <v>0</v>
      </c>
      <c r="H86" s="304">
        <f t="shared" si="21"/>
        <v>0</v>
      </c>
      <c r="I86" s="304">
        <f t="shared" si="21"/>
        <v>0</v>
      </c>
      <c r="J86" s="304">
        <f t="shared" si="21"/>
        <v>0</v>
      </c>
      <c r="K86" s="304">
        <f t="shared" si="21"/>
        <v>0</v>
      </c>
      <c r="L86" s="304">
        <f>L6+L10+L14+L18+L22+L26+L30+L34+L38+L42+L46+L50+L54+L58+L62+L66+L70+L74+L78+L82</f>
        <v>0</v>
      </c>
      <c r="M86" s="304">
        <f t="shared" si="21"/>
        <v>0</v>
      </c>
      <c r="N86" s="305">
        <f t="shared" si="21"/>
        <v>0</v>
      </c>
    </row>
    <row r="87" spans="1:14" x14ac:dyDescent="0.15">
      <c r="A87" s="405"/>
      <c r="B87" s="293">
        <v>2</v>
      </c>
      <c r="C87" s="306">
        <f t="shared" si="20"/>
        <v>0</v>
      </c>
      <c r="D87" s="306">
        <f t="shared" si="20"/>
        <v>0</v>
      </c>
      <c r="E87" s="306">
        <f t="shared" ref="E87:N87" si="22">E7+E11+E15+E19+E23+E27+E31+E35+E39+E43+E47+E51+E55+E59+E63+E67+E71+E75+E79+E83</f>
        <v>0</v>
      </c>
      <c r="F87" s="306">
        <f t="shared" si="22"/>
        <v>0</v>
      </c>
      <c r="G87" s="306">
        <f t="shared" si="22"/>
        <v>0</v>
      </c>
      <c r="H87" s="306">
        <f t="shared" si="22"/>
        <v>0</v>
      </c>
      <c r="I87" s="306">
        <f t="shared" si="22"/>
        <v>0</v>
      </c>
      <c r="J87" s="306">
        <f t="shared" si="22"/>
        <v>0</v>
      </c>
      <c r="K87" s="306">
        <f t="shared" si="22"/>
        <v>0</v>
      </c>
      <c r="L87" s="306">
        <f t="shared" si="22"/>
        <v>0</v>
      </c>
      <c r="M87" s="306">
        <f t="shared" si="22"/>
        <v>0</v>
      </c>
      <c r="N87" s="307">
        <f t="shared" si="22"/>
        <v>0</v>
      </c>
    </row>
    <row r="88" spans="1:14" x14ac:dyDescent="0.15">
      <c r="A88" s="406"/>
      <c r="B88" s="297">
        <v>3</v>
      </c>
      <c r="C88" s="306">
        <f t="shared" si="20"/>
        <v>0</v>
      </c>
      <c r="D88" s="306">
        <f t="shared" si="20"/>
        <v>1</v>
      </c>
      <c r="E88" s="306">
        <f t="shared" ref="E88:N88" si="23">E8+E12+E16+E20+E24+E28+E32+E36+E40+E44+E48+E52+E56+E60+E64+E68+E72+E76+E80+E84</f>
        <v>132553</v>
      </c>
      <c r="F88" s="306">
        <f t="shared" si="23"/>
        <v>0</v>
      </c>
      <c r="G88" s="306">
        <f t="shared" si="23"/>
        <v>0</v>
      </c>
      <c r="H88" s="306">
        <f t="shared" si="23"/>
        <v>0</v>
      </c>
      <c r="I88" s="306">
        <f t="shared" si="23"/>
        <v>0</v>
      </c>
      <c r="J88" s="306">
        <f t="shared" si="23"/>
        <v>0</v>
      </c>
      <c r="K88" s="306">
        <f t="shared" si="23"/>
        <v>0</v>
      </c>
      <c r="L88" s="306">
        <f t="shared" si="23"/>
        <v>0</v>
      </c>
      <c r="M88" s="306">
        <f t="shared" si="23"/>
        <v>0</v>
      </c>
      <c r="N88" s="307">
        <f t="shared" si="23"/>
        <v>132554</v>
      </c>
    </row>
    <row r="89" spans="1:14" ht="14.25" thickBot="1" x14ac:dyDescent="0.2">
      <c r="A89" s="407" t="s">
        <v>134</v>
      </c>
      <c r="B89" s="308" t="s">
        <v>134</v>
      </c>
      <c r="C89" s="309">
        <f t="shared" ref="C89:N89" si="24">SUM(C86:C88)</f>
        <v>0</v>
      </c>
      <c r="D89" s="309">
        <f t="shared" si="24"/>
        <v>1</v>
      </c>
      <c r="E89" s="309">
        <f t="shared" si="24"/>
        <v>132553</v>
      </c>
      <c r="F89" s="309">
        <f t="shared" si="24"/>
        <v>0</v>
      </c>
      <c r="G89" s="309">
        <f t="shared" si="24"/>
        <v>0</v>
      </c>
      <c r="H89" s="309">
        <f t="shared" si="24"/>
        <v>0</v>
      </c>
      <c r="I89" s="309">
        <f t="shared" si="24"/>
        <v>0</v>
      </c>
      <c r="J89" s="309">
        <f t="shared" si="24"/>
        <v>0</v>
      </c>
      <c r="K89" s="309">
        <f t="shared" si="24"/>
        <v>0</v>
      </c>
      <c r="L89" s="309">
        <f t="shared" si="24"/>
        <v>0</v>
      </c>
      <c r="M89" s="309">
        <f t="shared" si="24"/>
        <v>0</v>
      </c>
      <c r="N89" s="310">
        <f t="shared" si="24"/>
        <v>132554</v>
      </c>
    </row>
    <row r="90" spans="1:14" x14ac:dyDescent="0.15">
      <c r="C90" s="280"/>
    </row>
  </sheetData>
  <mergeCells count="23">
    <mergeCell ref="B4:B5"/>
    <mergeCell ref="C4:C5"/>
    <mergeCell ref="A4:A5"/>
    <mergeCell ref="A82:A84"/>
    <mergeCell ref="A50:A52"/>
    <mergeCell ref="A54:A56"/>
    <mergeCell ref="A58:A60"/>
    <mergeCell ref="A62:A64"/>
    <mergeCell ref="A66:A68"/>
    <mergeCell ref="A70:A72"/>
    <mergeCell ref="A34:A36"/>
    <mergeCell ref="A38:A40"/>
    <mergeCell ref="A42:A44"/>
    <mergeCell ref="A74:A76"/>
    <mergeCell ref="A78:A80"/>
    <mergeCell ref="A26:A28"/>
    <mergeCell ref="A30:A32"/>
    <mergeCell ref="A46:A48"/>
    <mergeCell ref="A6:A8"/>
    <mergeCell ref="A10:A12"/>
    <mergeCell ref="A14:A16"/>
    <mergeCell ref="A18:A20"/>
    <mergeCell ref="A22:A24"/>
  </mergeCells>
  <phoneticPr fontId="5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C15" sqref="C15"/>
    </sheetView>
  </sheetViews>
  <sheetFormatPr defaultColWidth="8.875" defaultRowHeight="13.5" x14ac:dyDescent="0.15"/>
  <cols>
    <col min="1" max="1" width="11.375" style="339" customWidth="1"/>
    <col min="2" max="2" width="23.875" style="339" bestFit="1" customWidth="1"/>
    <col min="3" max="3" width="52.875" style="339" bestFit="1" customWidth="1"/>
    <col min="4" max="4" width="5.875" style="339" bestFit="1" customWidth="1"/>
    <col min="5" max="6" width="8.875" style="339"/>
    <col min="7" max="7" width="16.375" style="339" customWidth="1"/>
    <col min="8" max="8" width="27.875" style="339" customWidth="1"/>
    <col min="9" max="16384" width="8.875" style="339"/>
  </cols>
  <sheetData>
    <row r="1" spans="1:4" x14ac:dyDescent="0.15">
      <c r="A1" s="339" t="s">
        <v>71</v>
      </c>
    </row>
    <row r="3" spans="1:4" ht="22.5" x14ac:dyDescent="0.15">
      <c r="A3" s="311"/>
      <c r="B3" s="312" t="s">
        <v>72</v>
      </c>
      <c r="C3" s="313" t="s">
        <v>73</v>
      </c>
      <c r="D3" s="314" t="s">
        <v>74</v>
      </c>
    </row>
    <row r="4" spans="1:4" x14ac:dyDescent="0.15">
      <c r="A4" s="315" t="s">
        <v>75</v>
      </c>
      <c r="B4" s="315" t="s">
        <v>76</v>
      </c>
      <c r="C4" s="316" t="s">
        <v>77</v>
      </c>
      <c r="D4" s="317">
        <v>10</v>
      </c>
    </row>
    <row r="5" spans="1:4" x14ac:dyDescent="0.15">
      <c r="A5" s="318"/>
      <c r="B5" s="319" t="s">
        <v>112</v>
      </c>
      <c r="C5" s="319" t="s">
        <v>104</v>
      </c>
      <c r="D5" s="320">
        <v>11</v>
      </c>
    </row>
    <row r="6" spans="1:4" x14ac:dyDescent="0.15">
      <c r="A6" s="318"/>
      <c r="B6" s="321" t="s">
        <v>105</v>
      </c>
      <c r="C6" s="321" t="s">
        <v>106</v>
      </c>
      <c r="D6" s="322">
        <v>12</v>
      </c>
    </row>
    <row r="7" spans="1:4" x14ac:dyDescent="0.15">
      <c r="A7" s="318"/>
      <c r="B7" s="323" t="s">
        <v>113</v>
      </c>
      <c r="C7" s="324" t="s">
        <v>78</v>
      </c>
      <c r="D7" s="322">
        <v>13</v>
      </c>
    </row>
    <row r="8" spans="1:4" x14ac:dyDescent="0.15">
      <c r="A8" s="318"/>
      <c r="B8" s="325" t="s">
        <v>154</v>
      </c>
      <c r="C8" s="326" t="s">
        <v>120</v>
      </c>
      <c r="D8" s="322">
        <v>14</v>
      </c>
    </row>
    <row r="9" spans="1:4" x14ac:dyDescent="0.15">
      <c r="A9" s="318"/>
      <c r="B9" s="325" t="s">
        <v>107</v>
      </c>
      <c r="C9" s="326" t="s">
        <v>119</v>
      </c>
      <c r="D9" s="322">
        <v>15</v>
      </c>
    </row>
    <row r="10" spans="1:4" x14ac:dyDescent="0.15">
      <c r="A10" s="318"/>
      <c r="B10" s="325" t="s">
        <v>148</v>
      </c>
      <c r="C10" s="326" t="s">
        <v>108</v>
      </c>
      <c r="D10" s="322">
        <v>16</v>
      </c>
    </row>
    <row r="11" spans="1:4" x14ac:dyDescent="0.15">
      <c r="A11" s="318"/>
      <c r="B11" s="327" t="s">
        <v>153</v>
      </c>
      <c r="C11" s="328" t="s">
        <v>109</v>
      </c>
      <c r="D11" s="329">
        <v>40</v>
      </c>
    </row>
    <row r="12" spans="1:4" x14ac:dyDescent="0.15">
      <c r="A12" s="318"/>
      <c r="B12" s="327" t="s">
        <v>152</v>
      </c>
      <c r="C12" s="328" t="s">
        <v>110</v>
      </c>
      <c r="D12" s="329">
        <v>50</v>
      </c>
    </row>
    <row r="13" spans="1:4" x14ac:dyDescent="0.15">
      <c r="A13" s="318"/>
      <c r="B13" s="327" t="s">
        <v>126</v>
      </c>
      <c r="C13" s="328" t="s">
        <v>111</v>
      </c>
      <c r="D13" s="329">
        <v>51</v>
      </c>
    </row>
    <row r="14" spans="1:4" x14ac:dyDescent="0.15">
      <c r="A14" s="315" t="s">
        <v>79</v>
      </c>
      <c r="B14" s="319" t="s">
        <v>80</v>
      </c>
      <c r="C14" s="330" t="s">
        <v>81</v>
      </c>
      <c r="D14" s="317">
        <v>20</v>
      </c>
    </row>
    <row r="15" spans="1:4" x14ac:dyDescent="0.15">
      <c r="A15" s="318"/>
      <c r="B15" s="327" t="s">
        <v>82</v>
      </c>
      <c r="C15" s="331" t="s">
        <v>121</v>
      </c>
      <c r="D15" s="335">
        <v>21</v>
      </c>
    </row>
    <row r="16" spans="1:4" x14ac:dyDescent="0.15">
      <c r="A16" s="318"/>
      <c r="B16" s="319" t="s">
        <v>114</v>
      </c>
      <c r="C16" s="319" t="s">
        <v>122</v>
      </c>
      <c r="D16" s="317">
        <v>22</v>
      </c>
    </row>
    <row r="17" spans="1:4" x14ac:dyDescent="0.15">
      <c r="A17" s="318"/>
      <c r="B17" s="321" t="s">
        <v>115</v>
      </c>
      <c r="C17" s="321" t="s">
        <v>115</v>
      </c>
      <c r="D17" s="335">
        <v>23</v>
      </c>
    </row>
    <row r="18" spans="1:4" ht="24" x14ac:dyDescent="0.15">
      <c r="A18" s="332"/>
      <c r="B18" s="323" t="s">
        <v>155</v>
      </c>
      <c r="C18" s="328" t="s">
        <v>123</v>
      </c>
      <c r="D18" s="320">
        <v>24</v>
      </c>
    </row>
    <row r="19" spans="1:4" x14ac:dyDescent="0.15">
      <c r="A19" s="318"/>
      <c r="B19" s="325" t="s">
        <v>117</v>
      </c>
      <c r="C19" s="326" t="s">
        <v>118</v>
      </c>
      <c r="D19" s="322">
        <v>25</v>
      </c>
    </row>
    <row r="20" spans="1:4" x14ac:dyDescent="0.15">
      <c r="A20" s="318"/>
      <c r="B20" s="325" t="s">
        <v>149</v>
      </c>
      <c r="C20" s="326" t="s">
        <v>116</v>
      </c>
      <c r="D20" s="322">
        <v>26</v>
      </c>
    </row>
    <row r="21" spans="1:4" x14ac:dyDescent="0.15">
      <c r="A21" s="318"/>
      <c r="B21" s="325" t="s">
        <v>150</v>
      </c>
      <c r="C21" s="326" t="s">
        <v>128</v>
      </c>
      <c r="D21" s="322">
        <v>41</v>
      </c>
    </row>
    <row r="22" spans="1:4" x14ac:dyDescent="0.15">
      <c r="A22" s="318"/>
      <c r="B22" s="325" t="s">
        <v>151</v>
      </c>
      <c r="C22" s="326" t="s">
        <v>124</v>
      </c>
      <c r="D22" s="322">
        <v>51</v>
      </c>
    </row>
    <row r="23" spans="1:4" x14ac:dyDescent="0.15">
      <c r="A23" s="318"/>
      <c r="B23" s="325" t="s">
        <v>125</v>
      </c>
      <c r="C23" s="326" t="s">
        <v>127</v>
      </c>
      <c r="D23" s="322">
        <v>61</v>
      </c>
    </row>
    <row r="24" spans="1:4" x14ac:dyDescent="0.15">
      <c r="A24" s="333"/>
      <c r="B24" s="321" t="s">
        <v>83</v>
      </c>
      <c r="C24" s="334" t="s">
        <v>310</v>
      </c>
      <c r="D24" s="335"/>
    </row>
    <row r="27" spans="1:4" x14ac:dyDescent="0.15">
      <c r="A27" s="336" t="s">
        <v>93</v>
      </c>
      <c r="B27" s="337"/>
      <c r="C27" s="337"/>
    </row>
    <row r="28" spans="1:4" x14ac:dyDescent="0.15">
      <c r="A28" s="338"/>
      <c r="B28" s="342" t="s">
        <v>94</v>
      </c>
      <c r="C28" s="340"/>
    </row>
    <row r="29" spans="1:4" x14ac:dyDescent="0.15">
      <c r="A29" s="15" t="s">
        <v>311</v>
      </c>
      <c r="B29" s="343"/>
      <c r="C29" s="337"/>
    </row>
    <row r="30" spans="1:4" x14ac:dyDescent="0.15">
      <c r="A30" s="16" t="s">
        <v>267</v>
      </c>
      <c r="B30" s="344"/>
      <c r="C30" s="337"/>
    </row>
    <row r="31" spans="1:4" x14ac:dyDescent="0.15">
      <c r="A31" s="15" t="s">
        <v>312</v>
      </c>
      <c r="B31" s="343"/>
      <c r="C31" s="337"/>
    </row>
    <row r="32" spans="1:4" x14ac:dyDescent="0.15">
      <c r="A32" s="16" t="s">
        <v>369</v>
      </c>
      <c r="B32" s="345" t="s">
        <v>95</v>
      </c>
      <c r="C32" s="337"/>
    </row>
    <row r="33" spans="1:3" x14ac:dyDescent="0.15">
      <c r="A33" s="16"/>
      <c r="B33" s="345" t="s">
        <v>96</v>
      </c>
      <c r="C33" s="337"/>
    </row>
    <row r="34" spans="1:3" x14ac:dyDescent="0.15">
      <c r="A34" s="16"/>
      <c r="B34" s="345" t="s">
        <v>96</v>
      </c>
      <c r="C34" s="337"/>
    </row>
    <row r="35" spans="1:3" x14ac:dyDescent="0.15">
      <c r="A35" s="16"/>
      <c r="B35" s="345" t="s">
        <v>370</v>
      </c>
      <c r="C35" s="337"/>
    </row>
    <row r="36" spans="1:3" x14ac:dyDescent="0.15">
      <c r="A36" s="15" t="s">
        <v>367</v>
      </c>
      <c r="B36" s="343"/>
      <c r="C36" s="337"/>
    </row>
    <row r="37" spans="1:3" x14ac:dyDescent="0.15">
      <c r="A37" s="16"/>
      <c r="B37" s="346" t="s">
        <v>371</v>
      </c>
      <c r="C37" s="337"/>
    </row>
    <row r="38" spans="1:3" x14ac:dyDescent="0.15">
      <c r="A38" s="16"/>
      <c r="B38" s="347" t="s">
        <v>313</v>
      </c>
      <c r="C38" s="337"/>
    </row>
    <row r="39" spans="1:3" x14ac:dyDescent="0.15">
      <c r="A39" s="17"/>
      <c r="B39" s="348"/>
      <c r="C39" s="337"/>
    </row>
    <row r="40" spans="1:3" x14ac:dyDescent="0.15">
      <c r="A40" s="15" t="s">
        <v>56</v>
      </c>
      <c r="B40" s="343"/>
      <c r="C40" s="337"/>
    </row>
    <row r="41" spans="1:3" x14ac:dyDescent="0.15">
      <c r="A41" s="16"/>
      <c r="B41" s="346" t="s">
        <v>372</v>
      </c>
      <c r="C41" s="341"/>
    </row>
    <row r="42" spans="1:3" x14ac:dyDescent="0.15">
      <c r="A42" s="16"/>
      <c r="B42" s="347" t="s">
        <v>97</v>
      </c>
      <c r="C42" s="341"/>
    </row>
    <row r="43" spans="1:3" x14ac:dyDescent="0.15">
      <c r="A43" s="17"/>
      <c r="B43" s="349"/>
      <c r="C43" s="341"/>
    </row>
  </sheetData>
  <phoneticPr fontId="5"/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D12" sqref="D12"/>
    </sheetView>
  </sheetViews>
  <sheetFormatPr defaultRowHeight="13.5" x14ac:dyDescent="0.15"/>
  <cols>
    <col min="1" max="1" width="9" customWidth="1"/>
    <col min="3" max="3" width="33.125" customWidth="1"/>
    <col min="4" max="4" width="12.125" customWidth="1"/>
    <col min="5" max="5" width="25.25" customWidth="1"/>
  </cols>
  <sheetData>
    <row r="1" spans="2:5" x14ac:dyDescent="0.15">
      <c r="B1" t="s">
        <v>66</v>
      </c>
    </row>
    <row r="2" spans="2:5" x14ac:dyDescent="0.15">
      <c r="C2" t="s">
        <v>68</v>
      </c>
    </row>
    <row r="3" spans="2:5" s="10" customFormat="1" ht="24" x14ac:dyDescent="0.15">
      <c r="B3" s="542" t="s">
        <v>69</v>
      </c>
      <c r="C3" s="3" t="s">
        <v>68</v>
      </c>
      <c r="D3" s="3" t="s">
        <v>70</v>
      </c>
      <c r="E3" s="388" t="s">
        <v>368</v>
      </c>
    </row>
    <row r="4" spans="2:5" x14ac:dyDescent="0.15">
      <c r="B4" s="719">
        <v>1</v>
      </c>
      <c r="C4" s="720" t="s">
        <v>469</v>
      </c>
      <c r="D4" s="721"/>
      <c r="E4" s="719"/>
    </row>
    <row r="5" spans="2:5" x14ac:dyDescent="0.15">
      <c r="B5" s="4">
        <v>2</v>
      </c>
      <c r="C5" s="722"/>
      <c r="D5" s="543"/>
      <c r="E5" s="4"/>
    </row>
    <row r="6" spans="2:5" x14ac:dyDescent="0.15">
      <c r="B6" s="4">
        <v>3</v>
      </c>
      <c r="C6" s="5"/>
      <c r="D6" s="543"/>
      <c r="E6" s="4"/>
    </row>
    <row r="7" spans="2:5" x14ac:dyDescent="0.15">
      <c r="B7" s="4">
        <v>4</v>
      </c>
      <c r="C7" s="723"/>
      <c r="D7" s="543"/>
      <c r="E7" s="724"/>
    </row>
    <row r="8" spans="2:5" x14ac:dyDescent="0.15">
      <c r="B8" s="4">
        <v>5</v>
      </c>
      <c r="C8" s="5"/>
      <c r="D8" s="543"/>
      <c r="E8" s="4"/>
    </row>
    <row r="9" spans="2:5" x14ac:dyDescent="0.15">
      <c r="B9" s="4">
        <v>6</v>
      </c>
      <c r="C9" s="5"/>
      <c r="D9" s="543"/>
      <c r="E9" s="4"/>
    </row>
    <row r="10" spans="2:5" x14ac:dyDescent="0.15">
      <c r="B10" s="4">
        <v>7</v>
      </c>
      <c r="C10" s="5"/>
      <c r="D10" s="543"/>
      <c r="E10" s="6"/>
    </row>
    <row r="11" spans="2:5" x14ac:dyDescent="0.15">
      <c r="B11" s="4">
        <v>8</v>
      </c>
      <c r="C11" s="5"/>
      <c r="D11" s="543"/>
      <c r="E11" s="6"/>
    </row>
    <row r="12" spans="2:5" x14ac:dyDescent="0.15">
      <c r="B12" s="6">
        <v>9</v>
      </c>
      <c r="C12" s="7"/>
      <c r="D12" s="543"/>
      <c r="E12" s="6"/>
    </row>
    <row r="13" spans="2:5" x14ac:dyDescent="0.15">
      <c r="B13" s="6">
        <v>10</v>
      </c>
      <c r="C13" s="7"/>
      <c r="D13" s="543"/>
      <c r="E13" s="6"/>
    </row>
    <row r="14" spans="2:5" x14ac:dyDescent="0.15">
      <c r="B14" s="6">
        <v>11</v>
      </c>
      <c r="C14" s="7"/>
      <c r="D14" s="387"/>
      <c r="E14" s="6"/>
    </row>
    <row r="15" spans="2:5" x14ac:dyDescent="0.15">
      <c r="B15" s="6">
        <v>12</v>
      </c>
      <c r="C15" s="7"/>
      <c r="D15" s="387"/>
      <c r="E15" s="6"/>
    </row>
    <row r="16" spans="2:5" x14ac:dyDescent="0.15">
      <c r="B16" s="6">
        <v>13</v>
      </c>
      <c r="C16" s="7"/>
      <c r="D16" s="387"/>
      <c r="E16" s="6"/>
    </row>
    <row r="17" spans="2:5" x14ac:dyDescent="0.15">
      <c r="B17" s="6">
        <v>14</v>
      </c>
      <c r="C17" s="7"/>
      <c r="D17" s="387"/>
      <c r="E17" s="6"/>
    </row>
    <row r="18" spans="2:5" x14ac:dyDescent="0.15">
      <c r="B18" s="6">
        <v>15</v>
      </c>
      <c r="C18" s="7"/>
      <c r="D18" s="387"/>
      <c r="E18" s="6"/>
    </row>
    <row r="19" spans="2:5" x14ac:dyDescent="0.15">
      <c r="B19" s="6">
        <v>16</v>
      </c>
      <c r="C19" s="7"/>
      <c r="D19" s="387"/>
      <c r="E19" s="6"/>
    </row>
    <row r="20" spans="2:5" x14ac:dyDescent="0.15">
      <c r="B20" s="6">
        <v>17</v>
      </c>
      <c r="C20" s="7"/>
      <c r="D20" s="387"/>
      <c r="E20" s="6"/>
    </row>
    <row r="21" spans="2:5" x14ac:dyDescent="0.15">
      <c r="B21" s="6">
        <v>18</v>
      </c>
      <c r="C21" s="595"/>
      <c r="D21" s="596"/>
      <c r="E21" s="597"/>
    </row>
    <row r="22" spans="2:5" x14ac:dyDescent="0.15">
      <c r="B22" s="6">
        <v>19</v>
      </c>
      <c r="C22" s="7"/>
      <c r="D22" s="387"/>
      <c r="E22" s="6"/>
    </row>
    <row r="23" spans="2:5" x14ac:dyDescent="0.15">
      <c r="B23" s="8">
        <v>20</v>
      </c>
      <c r="C23" s="9"/>
      <c r="D23" s="389"/>
      <c r="E23" s="8"/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58" workbookViewId="0">
      <selection activeCell="H36" sqref="H36"/>
    </sheetView>
  </sheetViews>
  <sheetFormatPr defaultRowHeight="13.5" x14ac:dyDescent="0.15"/>
  <cols>
    <col min="1" max="1" width="8.875" style="10"/>
    <col min="2" max="2" width="10.875" style="24" customWidth="1"/>
  </cols>
  <sheetData>
    <row r="1" spans="1:2" x14ac:dyDescent="0.15">
      <c r="A1" s="11" t="s">
        <v>91</v>
      </c>
      <c r="B1" s="20" t="s">
        <v>92</v>
      </c>
    </row>
    <row r="2" spans="1:2" x14ac:dyDescent="0.15">
      <c r="A2" s="12">
        <v>2</v>
      </c>
      <c r="B2" s="21">
        <v>0.5</v>
      </c>
    </row>
    <row r="3" spans="1:2" x14ac:dyDescent="0.15">
      <c r="A3" s="13">
        <v>3</v>
      </c>
      <c r="B3" s="22">
        <v>0.33400000000000002</v>
      </c>
    </row>
    <row r="4" spans="1:2" x14ac:dyDescent="0.15">
      <c r="A4" s="13">
        <v>4</v>
      </c>
      <c r="B4" s="22">
        <v>0.25</v>
      </c>
    </row>
    <row r="5" spans="1:2" x14ac:dyDescent="0.15">
      <c r="A5" s="13">
        <v>5</v>
      </c>
      <c r="B5" s="22">
        <v>0.2</v>
      </c>
    </row>
    <row r="6" spans="1:2" x14ac:dyDescent="0.15">
      <c r="A6" s="13">
        <v>6</v>
      </c>
      <c r="B6" s="22">
        <v>0.16700000000000001</v>
      </c>
    </row>
    <row r="7" spans="1:2" x14ac:dyDescent="0.15">
      <c r="A7" s="13">
        <v>7</v>
      </c>
      <c r="B7" s="22">
        <v>0.14299999999999999</v>
      </c>
    </row>
    <row r="8" spans="1:2" x14ac:dyDescent="0.15">
      <c r="A8" s="13">
        <v>8</v>
      </c>
      <c r="B8" s="22">
        <v>0.125</v>
      </c>
    </row>
    <row r="9" spans="1:2" x14ac:dyDescent="0.15">
      <c r="A9" s="13">
        <v>9</v>
      </c>
      <c r="B9" s="22">
        <v>0.112</v>
      </c>
    </row>
    <row r="10" spans="1:2" x14ac:dyDescent="0.15">
      <c r="A10" s="13">
        <v>10</v>
      </c>
      <c r="B10" s="22">
        <v>0.1</v>
      </c>
    </row>
    <row r="11" spans="1:2" x14ac:dyDescent="0.15">
      <c r="A11" s="13">
        <v>11</v>
      </c>
      <c r="B11" s="22">
        <v>9.0999999999999998E-2</v>
      </c>
    </row>
    <row r="12" spans="1:2" x14ac:dyDescent="0.15">
      <c r="A12" s="13">
        <v>12</v>
      </c>
      <c r="B12" s="22">
        <v>8.4000000000000005E-2</v>
      </c>
    </row>
    <row r="13" spans="1:2" x14ac:dyDescent="0.15">
      <c r="A13" s="13">
        <v>13</v>
      </c>
      <c r="B13" s="22">
        <v>7.6999999999999999E-2</v>
      </c>
    </row>
    <row r="14" spans="1:2" x14ac:dyDescent="0.15">
      <c r="A14" s="13">
        <v>14</v>
      </c>
      <c r="B14" s="22">
        <v>7.1999999999999995E-2</v>
      </c>
    </row>
    <row r="15" spans="1:2" x14ac:dyDescent="0.15">
      <c r="A15" s="13">
        <v>15</v>
      </c>
      <c r="B15" s="22">
        <v>6.7000000000000004E-2</v>
      </c>
    </row>
    <row r="16" spans="1:2" x14ac:dyDescent="0.15">
      <c r="A16" s="13">
        <v>16</v>
      </c>
      <c r="B16" s="22">
        <v>6.3E-2</v>
      </c>
    </row>
    <row r="17" spans="1:2" x14ac:dyDescent="0.15">
      <c r="A17" s="13">
        <v>17</v>
      </c>
      <c r="B17" s="22">
        <v>5.8999999999999997E-2</v>
      </c>
    </row>
    <row r="18" spans="1:2" x14ac:dyDescent="0.15">
      <c r="A18" s="13">
        <v>18</v>
      </c>
      <c r="B18" s="22">
        <v>5.6000000000000001E-2</v>
      </c>
    </row>
    <row r="19" spans="1:2" x14ac:dyDescent="0.15">
      <c r="A19" s="13">
        <v>19</v>
      </c>
      <c r="B19" s="22">
        <v>5.2999999999999999E-2</v>
      </c>
    </row>
    <row r="20" spans="1:2" x14ac:dyDescent="0.15">
      <c r="A20" s="13">
        <v>20</v>
      </c>
      <c r="B20" s="22">
        <v>0.05</v>
      </c>
    </row>
    <row r="21" spans="1:2" x14ac:dyDescent="0.15">
      <c r="A21" s="13">
        <v>21</v>
      </c>
      <c r="B21" s="22">
        <v>4.8000000000000001E-2</v>
      </c>
    </row>
    <row r="22" spans="1:2" x14ac:dyDescent="0.15">
      <c r="A22" s="13">
        <v>22</v>
      </c>
      <c r="B22" s="22">
        <v>4.5999999999999999E-2</v>
      </c>
    </row>
    <row r="23" spans="1:2" x14ac:dyDescent="0.15">
      <c r="A23" s="13">
        <v>23</v>
      </c>
      <c r="B23" s="22">
        <v>4.3999999999999997E-2</v>
      </c>
    </row>
    <row r="24" spans="1:2" x14ac:dyDescent="0.15">
      <c r="A24" s="13">
        <v>24</v>
      </c>
      <c r="B24" s="22">
        <v>4.2000000000000003E-2</v>
      </c>
    </row>
    <row r="25" spans="1:2" x14ac:dyDescent="0.15">
      <c r="A25" s="13">
        <v>25</v>
      </c>
      <c r="B25" s="22">
        <v>0.04</v>
      </c>
    </row>
    <row r="26" spans="1:2" x14ac:dyDescent="0.15">
      <c r="A26" s="13">
        <v>26</v>
      </c>
      <c r="B26" s="22">
        <v>3.9E-2</v>
      </c>
    </row>
    <row r="27" spans="1:2" x14ac:dyDescent="0.15">
      <c r="A27" s="13">
        <v>27</v>
      </c>
      <c r="B27" s="22">
        <v>3.7999999999999999E-2</v>
      </c>
    </row>
    <row r="28" spans="1:2" x14ac:dyDescent="0.15">
      <c r="A28" s="13">
        <v>28</v>
      </c>
      <c r="B28" s="22">
        <v>3.5999999999999997E-2</v>
      </c>
    </row>
    <row r="29" spans="1:2" x14ac:dyDescent="0.15">
      <c r="A29" s="13">
        <v>29</v>
      </c>
      <c r="B29" s="22">
        <v>3.5000000000000003E-2</v>
      </c>
    </row>
    <row r="30" spans="1:2" x14ac:dyDescent="0.15">
      <c r="A30" s="13">
        <v>30</v>
      </c>
      <c r="B30" s="22">
        <v>3.4000000000000002E-2</v>
      </c>
    </row>
    <row r="31" spans="1:2" x14ac:dyDescent="0.15">
      <c r="A31" s="13">
        <v>31</v>
      </c>
      <c r="B31" s="22">
        <v>3.3000000000000002E-2</v>
      </c>
    </row>
    <row r="32" spans="1:2" x14ac:dyDescent="0.15">
      <c r="A32" s="13">
        <v>32</v>
      </c>
      <c r="B32" s="22">
        <v>3.2000000000000001E-2</v>
      </c>
    </row>
    <row r="33" spans="1:2" x14ac:dyDescent="0.15">
      <c r="A33" s="13">
        <v>33</v>
      </c>
      <c r="B33" s="22">
        <v>3.1E-2</v>
      </c>
    </row>
    <row r="34" spans="1:2" x14ac:dyDescent="0.15">
      <c r="A34" s="13">
        <v>34</v>
      </c>
      <c r="B34" s="22">
        <v>0.03</v>
      </c>
    </row>
    <row r="35" spans="1:2" x14ac:dyDescent="0.15">
      <c r="A35" s="13">
        <v>35</v>
      </c>
      <c r="B35" s="22">
        <v>2.9000000000000001E-2</v>
      </c>
    </row>
    <row r="36" spans="1:2" x14ac:dyDescent="0.15">
      <c r="A36" s="13">
        <v>36</v>
      </c>
      <c r="B36" s="22">
        <v>2.8000000000000001E-2</v>
      </c>
    </row>
    <row r="37" spans="1:2" x14ac:dyDescent="0.15">
      <c r="A37" s="13">
        <v>37</v>
      </c>
      <c r="B37" s="22">
        <v>2.8000000000000001E-2</v>
      </c>
    </row>
    <row r="38" spans="1:2" x14ac:dyDescent="0.15">
      <c r="A38" s="13">
        <v>38</v>
      </c>
      <c r="B38" s="22">
        <v>2.7E-2</v>
      </c>
    </row>
    <row r="39" spans="1:2" x14ac:dyDescent="0.15">
      <c r="A39" s="13">
        <v>39</v>
      </c>
      <c r="B39" s="22">
        <v>2.5999999999999999E-2</v>
      </c>
    </row>
    <row r="40" spans="1:2" x14ac:dyDescent="0.15">
      <c r="A40" s="13">
        <v>40</v>
      </c>
      <c r="B40" s="22">
        <v>2.5000000000000001E-2</v>
      </c>
    </row>
    <row r="41" spans="1:2" x14ac:dyDescent="0.15">
      <c r="A41" s="13">
        <v>41</v>
      </c>
      <c r="B41" s="22">
        <v>2.5000000000000001E-2</v>
      </c>
    </row>
    <row r="42" spans="1:2" x14ac:dyDescent="0.15">
      <c r="A42" s="13">
        <v>42</v>
      </c>
      <c r="B42" s="22">
        <v>2.4E-2</v>
      </c>
    </row>
    <row r="43" spans="1:2" x14ac:dyDescent="0.15">
      <c r="A43" s="13">
        <v>43</v>
      </c>
      <c r="B43" s="22">
        <v>2.4E-2</v>
      </c>
    </row>
    <row r="44" spans="1:2" x14ac:dyDescent="0.15">
      <c r="A44" s="13">
        <v>44</v>
      </c>
      <c r="B44" s="22">
        <v>2.3E-2</v>
      </c>
    </row>
    <row r="45" spans="1:2" x14ac:dyDescent="0.15">
      <c r="A45" s="13">
        <v>45</v>
      </c>
      <c r="B45" s="22">
        <v>2.3E-2</v>
      </c>
    </row>
    <row r="46" spans="1:2" x14ac:dyDescent="0.15">
      <c r="A46" s="13">
        <v>46</v>
      </c>
      <c r="B46" s="22">
        <v>2.1999999999999999E-2</v>
      </c>
    </row>
    <row r="47" spans="1:2" x14ac:dyDescent="0.15">
      <c r="A47" s="13">
        <v>47</v>
      </c>
      <c r="B47" s="22">
        <v>2.1999999999999999E-2</v>
      </c>
    </row>
    <row r="48" spans="1:2" x14ac:dyDescent="0.15">
      <c r="A48" s="13">
        <v>48</v>
      </c>
      <c r="B48" s="22">
        <v>2.1000000000000001E-2</v>
      </c>
    </row>
    <row r="49" spans="1:2" x14ac:dyDescent="0.15">
      <c r="A49" s="13">
        <v>49</v>
      </c>
      <c r="B49" s="22">
        <v>2.1000000000000001E-2</v>
      </c>
    </row>
    <row r="50" spans="1:2" x14ac:dyDescent="0.15">
      <c r="A50" s="13">
        <v>50</v>
      </c>
      <c r="B50" s="22">
        <v>0.02</v>
      </c>
    </row>
    <row r="51" spans="1:2" x14ac:dyDescent="0.15">
      <c r="A51" s="13">
        <v>51</v>
      </c>
      <c r="B51" s="22">
        <v>0.02</v>
      </c>
    </row>
    <row r="52" spans="1:2" x14ac:dyDescent="0.15">
      <c r="A52" s="13">
        <v>52</v>
      </c>
      <c r="B52" s="22">
        <v>0.02</v>
      </c>
    </row>
    <row r="53" spans="1:2" x14ac:dyDescent="0.15">
      <c r="A53" s="13">
        <v>53</v>
      </c>
      <c r="B53" s="22">
        <v>1.9E-2</v>
      </c>
    </row>
    <row r="54" spans="1:2" x14ac:dyDescent="0.15">
      <c r="A54" s="13">
        <v>54</v>
      </c>
      <c r="B54" s="22">
        <v>1.9E-2</v>
      </c>
    </row>
    <row r="55" spans="1:2" x14ac:dyDescent="0.15">
      <c r="A55" s="13">
        <v>55</v>
      </c>
      <c r="B55" s="22">
        <v>1.9E-2</v>
      </c>
    </row>
    <row r="56" spans="1:2" x14ac:dyDescent="0.15">
      <c r="A56" s="13">
        <v>56</v>
      </c>
      <c r="B56" s="22">
        <v>1.7999999999999999E-2</v>
      </c>
    </row>
    <row r="57" spans="1:2" x14ac:dyDescent="0.15">
      <c r="A57" s="13">
        <v>57</v>
      </c>
      <c r="B57" s="22">
        <v>1.7999999999999999E-2</v>
      </c>
    </row>
    <row r="58" spans="1:2" x14ac:dyDescent="0.15">
      <c r="A58" s="13">
        <v>58</v>
      </c>
      <c r="B58" s="22">
        <v>1.7999999999999999E-2</v>
      </c>
    </row>
    <row r="59" spans="1:2" x14ac:dyDescent="0.15">
      <c r="A59" s="13">
        <v>59</v>
      </c>
      <c r="B59" s="22">
        <v>1.7000000000000001E-2</v>
      </c>
    </row>
    <row r="60" spans="1:2" x14ac:dyDescent="0.15">
      <c r="A60" s="13">
        <v>60</v>
      </c>
      <c r="B60" s="22">
        <v>1.7000000000000001E-2</v>
      </c>
    </row>
    <row r="61" spans="1:2" x14ac:dyDescent="0.15">
      <c r="A61" s="13">
        <v>61</v>
      </c>
      <c r="B61" s="22">
        <v>1.7000000000000001E-2</v>
      </c>
    </row>
    <row r="62" spans="1:2" x14ac:dyDescent="0.15">
      <c r="A62" s="13">
        <v>62</v>
      </c>
      <c r="B62" s="22">
        <v>1.7000000000000001E-2</v>
      </c>
    </row>
    <row r="63" spans="1:2" x14ac:dyDescent="0.15">
      <c r="A63" s="13">
        <v>63</v>
      </c>
      <c r="B63" s="22">
        <v>1.6E-2</v>
      </c>
    </row>
    <row r="64" spans="1:2" x14ac:dyDescent="0.15">
      <c r="A64" s="13">
        <v>64</v>
      </c>
      <c r="B64" s="22">
        <v>1.6E-2</v>
      </c>
    </row>
    <row r="65" spans="1:2" x14ac:dyDescent="0.15">
      <c r="A65" s="13">
        <v>65</v>
      </c>
      <c r="B65" s="22">
        <v>1.6E-2</v>
      </c>
    </row>
    <row r="66" spans="1:2" x14ac:dyDescent="0.15">
      <c r="A66" s="13">
        <v>66</v>
      </c>
      <c r="B66" s="22">
        <v>1.6E-2</v>
      </c>
    </row>
    <row r="67" spans="1:2" x14ac:dyDescent="0.15">
      <c r="A67" s="13">
        <v>67</v>
      </c>
      <c r="B67" s="22">
        <v>1.4999999999999999E-2</v>
      </c>
    </row>
    <row r="68" spans="1:2" x14ac:dyDescent="0.15">
      <c r="A68" s="13">
        <v>68</v>
      </c>
      <c r="B68" s="22">
        <v>1.4999999999999999E-2</v>
      </c>
    </row>
    <row r="69" spans="1:2" x14ac:dyDescent="0.15">
      <c r="A69" s="13">
        <v>69</v>
      </c>
      <c r="B69" s="22">
        <v>1.4999999999999999E-2</v>
      </c>
    </row>
    <row r="70" spans="1:2" x14ac:dyDescent="0.15">
      <c r="A70" s="13">
        <v>70</v>
      </c>
      <c r="B70" s="22">
        <v>1.4999999999999999E-2</v>
      </c>
    </row>
    <row r="71" spans="1:2" x14ac:dyDescent="0.15">
      <c r="A71" s="13">
        <v>71</v>
      </c>
      <c r="B71" s="22">
        <v>1.4999999999999999E-2</v>
      </c>
    </row>
    <row r="72" spans="1:2" x14ac:dyDescent="0.15">
      <c r="A72" s="13">
        <v>72</v>
      </c>
      <c r="B72" s="22">
        <v>1.4E-2</v>
      </c>
    </row>
    <row r="73" spans="1:2" x14ac:dyDescent="0.15">
      <c r="A73" s="13">
        <v>73</v>
      </c>
      <c r="B73" s="22">
        <v>1.4E-2</v>
      </c>
    </row>
    <row r="74" spans="1:2" x14ac:dyDescent="0.15">
      <c r="A74" s="13">
        <v>74</v>
      </c>
      <c r="B74" s="22">
        <v>1.4E-2</v>
      </c>
    </row>
    <row r="75" spans="1:2" x14ac:dyDescent="0.15">
      <c r="A75" s="13">
        <v>75</v>
      </c>
      <c r="B75" s="22">
        <v>1.4E-2</v>
      </c>
    </row>
    <row r="76" spans="1:2" x14ac:dyDescent="0.15">
      <c r="A76" s="13">
        <v>76</v>
      </c>
      <c r="B76" s="22">
        <v>1.4E-2</v>
      </c>
    </row>
    <row r="77" spans="1:2" x14ac:dyDescent="0.15">
      <c r="A77" s="13">
        <v>77</v>
      </c>
      <c r="B77" s="22">
        <v>1.2999999999999999E-2</v>
      </c>
    </row>
    <row r="78" spans="1:2" x14ac:dyDescent="0.15">
      <c r="A78" s="13">
        <v>78</v>
      </c>
      <c r="B78" s="22">
        <v>1.2999999999999999E-2</v>
      </c>
    </row>
    <row r="79" spans="1:2" x14ac:dyDescent="0.15">
      <c r="A79" s="13">
        <v>79</v>
      </c>
      <c r="B79" s="22">
        <v>1.2999999999999999E-2</v>
      </c>
    </row>
    <row r="80" spans="1:2" x14ac:dyDescent="0.15">
      <c r="A80" s="13">
        <v>80</v>
      </c>
      <c r="B80" s="22">
        <v>1.2999999999999999E-2</v>
      </c>
    </row>
    <row r="81" spans="1:2" x14ac:dyDescent="0.15">
      <c r="A81" s="13">
        <v>81</v>
      </c>
      <c r="B81" s="22">
        <v>1.2999999999999999E-2</v>
      </c>
    </row>
    <row r="82" spans="1:2" x14ac:dyDescent="0.15">
      <c r="A82" s="13">
        <v>82</v>
      </c>
      <c r="B82" s="22">
        <v>1.2999999999999999E-2</v>
      </c>
    </row>
    <row r="83" spans="1:2" x14ac:dyDescent="0.15">
      <c r="A83" s="13">
        <v>83</v>
      </c>
      <c r="B83" s="22">
        <v>1.2999999999999999E-2</v>
      </c>
    </row>
    <row r="84" spans="1:2" x14ac:dyDescent="0.15">
      <c r="A84" s="13">
        <v>84</v>
      </c>
      <c r="B84" s="22">
        <v>1.2E-2</v>
      </c>
    </row>
    <row r="85" spans="1:2" x14ac:dyDescent="0.15">
      <c r="A85" s="13">
        <v>85</v>
      </c>
      <c r="B85" s="22">
        <v>1.2E-2</v>
      </c>
    </row>
    <row r="86" spans="1:2" x14ac:dyDescent="0.15">
      <c r="A86" s="13">
        <v>86</v>
      </c>
      <c r="B86" s="22">
        <v>1.2E-2</v>
      </c>
    </row>
    <row r="87" spans="1:2" x14ac:dyDescent="0.15">
      <c r="A87" s="13">
        <v>87</v>
      </c>
      <c r="B87" s="22">
        <v>1.2E-2</v>
      </c>
    </row>
    <row r="88" spans="1:2" x14ac:dyDescent="0.15">
      <c r="A88" s="13">
        <v>88</v>
      </c>
      <c r="B88" s="22">
        <v>1.2E-2</v>
      </c>
    </row>
    <row r="89" spans="1:2" x14ac:dyDescent="0.15">
      <c r="A89" s="13">
        <v>89</v>
      </c>
      <c r="B89" s="22">
        <v>1.2E-2</v>
      </c>
    </row>
    <row r="90" spans="1:2" x14ac:dyDescent="0.15">
      <c r="A90" s="13">
        <v>90</v>
      </c>
      <c r="B90" s="22">
        <v>1.2E-2</v>
      </c>
    </row>
    <row r="91" spans="1:2" x14ac:dyDescent="0.15">
      <c r="A91" s="13">
        <v>91</v>
      </c>
      <c r="B91" s="22">
        <v>1.0999999999999999E-2</v>
      </c>
    </row>
    <row r="92" spans="1:2" x14ac:dyDescent="0.15">
      <c r="A92" s="13">
        <v>92</v>
      </c>
      <c r="B92" s="22">
        <v>1.0999999999999999E-2</v>
      </c>
    </row>
    <row r="93" spans="1:2" x14ac:dyDescent="0.15">
      <c r="A93" s="13">
        <v>93</v>
      </c>
      <c r="B93" s="22">
        <v>1.0999999999999999E-2</v>
      </c>
    </row>
    <row r="94" spans="1:2" x14ac:dyDescent="0.15">
      <c r="A94" s="13">
        <v>94</v>
      </c>
      <c r="B94" s="22">
        <v>1.0999999999999999E-2</v>
      </c>
    </row>
    <row r="95" spans="1:2" x14ac:dyDescent="0.15">
      <c r="A95" s="13">
        <v>95</v>
      </c>
      <c r="B95" s="22">
        <v>1.0999999999999999E-2</v>
      </c>
    </row>
    <row r="96" spans="1:2" x14ac:dyDescent="0.15">
      <c r="A96" s="13">
        <v>96</v>
      </c>
      <c r="B96" s="22">
        <v>1.0999999999999999E-2</v>
      </c>
    </row>
    <row r="97" spans="1:2" x14ac:dyDescent="0.15">
      <c r="A97" s="13">
        <v>97</v>
      </c>
      <c r="B97" s="22">
        <v>1.0999999999999999E-2</v>
      </c>
    </row>
    <row r="98" spans="1:2" x14ac:dyDescent="0.15">
      <c r="A98" s="13">
        <v>98</v>
      </c>
      <c r="B98" s="22">
        <v>1.0999999999999999E-2</v>
      </c>
    </row>
    <row r="99" spans="1:2" x14ac:dyDescent="0.15">
      <c r="A99" s="13">
        <v>99</v>
      </c>
      <c r="B99" s="22">
        <v>1.0999999999999999E-2</v>
      </c>
    </row>
    <row r="100" spans="1:2" x14ac:dyDescent="0.15">
      <c r="A100" s="14">
        <v>100</v>
      </c>
      <c r="B100" s="23">
        <v>0.01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2" sqref="G12"/>
    </sheetView>
  </sheetViews>
  <sheetFormatPr defaultRowHeight="13.5" x14ac:dyDescent="0.15"/>
  <cols>
    <col min="1" max="1" width="22" customWidth="1"/>
    <col min="2" max="2" width="6.125" style="10" customWidth="1"/>
    <col min="3" max="3" width="4.625" customWidth="1"/>
    <col min="4" max="4" width="9" style="10"/>
    <col min="5" max="5" width="13.875" customWidth="1"/>
    <col min="6" max="6" width="2.125" customWidth="1"/>
    <col min="7" max="7" width="16.125" customWidth="1"/>
    <col min="8" max="8" width="9" style="10"/>
    <col min="10" max="10" width="15.875" customWidth="1"/>
    <col min="11" max="11" width="9" style="10"/>
  </cols>
  <sheetData>
    <row r="1" spans="1:11" x14ac:dyDescent="0.15">
      <c r="A1" s="26" t="s">
        <v>183</v>
      </c>
      <c r="B1" s="537">
        <v>10</v>
      </c>
      <c r="D1" s="538">
        <v>1</v>
      </c>
      <c r="E1" s="25" t="s">
        <v>200</v>
      </c>
      <c r="G1" s="26" t="s">
        <v>177</v>
      </c>
      <c r="H1" s="539">
        <v>1</v>
      </c>
      <c r="J1" s="26" t="s">
        <v>179</v>
      </c>
      <c r="K1" s="537">
        <v>1</v>
      </c>
    </row>
    <row r="2" spans="1:11" x14ac:dyDescent="0.15">
      <c r="A2" s="26" t="s">
        <v>184</v>
      </c>
      <c r="B2" s="537">
        <v>11</v>
      </c>
      <c r="D2" s="538">
        <v>2</v>
      </c>
      <c r="E2" s="25" t="s">
        <v>201</v>
      </c>
      <c r="G2" s="26" t="s">
        <v>203</v>
      </c>
      <c r="H2" s="539">
        <v>2</v>
      </c>
      <c r="J2" s="26" t="s">
        <v>180</v>
      </c>
      <c r="K2" s="537">
        <v>2</v>
      </c>
    </row>
    <row r="3" spans="1:11" x14ac:dyDescent="0.15">
      <c r="A3" s="26" t="s">
        <v>185</v>
      </c>
      <c r="B3" s="537">
        <v>12</v>
      </c>
      <c r="D3" s="538">
        <v>3</v>
      </c>
      <c r="E3" s="25" t="s">
        <v>202</v>
      </c>
      <c r="G3" s="26" t="s">
        <v>178</v>
      </c>
      <c r="H3" s="537">
        <v>3</v>
      </c>
      <c r="J3" s="26" t="s">
        <v>181</v>
      </c>
      <c r="K3" s="537">
        <v>3</v>
      </c>
    </row>
    <row r="4" spans="1:11" x14ac:dyDescent="0.15">
      <c r="A4" s="26" t="s">
        <v>186</v>
      </c>
      <c r="B4" s="537">
        <v>13</v>
      </c>
      <c r="J4" s="26" t="s">
        <v>182</v>
      </c>
      <c r="K4" s="537">
        <v>4</v>
      </c>
    </row>
    <row r="5" spans="1:11" x14ac:dyDescent="0.15">
      <c r="A5" s="26" t="s">
        <v>187</v>
      </c>
      <c r="B5" s="537">
        <v>14</v>
      </c>
    </row>
    <row r="6" spans="1:11" x14ac:dyDescent="0.15">
      <c r="A6" s="26" t="s">
        <v>188</v>
      </c>
      <c r="B6" s="537">
        <v>15</v>
      </c>
    </row>
    <row r="7" spans="1:11" x14ac:dyDescent="0.15">
      <c r="A7" s="26" t="s">
        <v>189</v>
      </c>
      <c r="B7" s="537">
        <v>16</v>
      </c>
    </row>
    <row r="8" spans="1:11" x14ac:dyDescent="0.15">
      <c r="A8" s="26" t="s">
        <v>190</v>
      </c>
      <c r="B8" s="537">
        <v>17</v>
      </c>
    </row>
    <row r="9" spans="1:11" x14ac:dyDescent="0.15">
      <c r="A9" s="27" t="s">
        <v>191</v>
      </c>
      <c r="B9" s="537">
        <v>18</v>
      </c>
    </row>
    <row r="10" spans="1:11" x14ac:dyDescent="0.15">
      <c r="A10" s="26" t="s">
        <v>192</v>
      </c>
      <c r="B10" s="537">
        <v>20</v>
      </c>
    </row>
    <row r="11" spans="1:11" x14ac:dyDescent="0.15">
      <c r="A11" s="26" t="s">
        <v>193</v>
      </c>
      <c r="B11" s="537">
        <v>21</v>
      </c>
    </row>
    <row r="12" spans="1:11" x14ac:dyDescent="0.15">
      <c r="A12" s="26" t="s">
        <v>194</v>
      </c>
      <c r="B12" s="537">
        <v>22</v>
      </c>
    </row>
    <row r="13" spans="1:11" x14ac:dyDescent="0.15">
      <c r="A13" s="26" t="s">
        <v>195</v>
      </c>
      <c r="B13" s="537">
        <v>23</v>
      </c>
    </row>
    <row r="14" spans="1:11" x14ac:dyDescent="0.15">
      <c r="A14" s="26" t="s">
        <v>196</v>
      </c>
      <c r="B14" s="537">
        <v>24</v>
      </c>
    </row>
    <row r="15" spans="1:11" x14ac:dyDescent="0.15">
      <c r="A15" s="26" t="s">
        <v>197</v>
      </c>
      <c r="B15" s="537">
        <v>30</v>
      </c>
    </row>
    <row r="16" spans="1:11" x14ac:dyDescent="0.15">
      <c r="A16" s="26" t="s">
        <v>198</v>
      </c>
      <c r="B16" s="537">
        <v>40</v>
      </c>
    </row>
    <row r="17" spans="1:2" x14ac:dyDescent="0.15">
      <c r="A17" s="26" t="s">
        <v>199</v>
      </c>
      <c r="B17" s="537">
        <v>41</v>
      </c>
    </row>
    <row r="18" spans="1:2" x14ac:dyDescent="0.15">
      <c r="A18" s="26" t="s">
        <v>289</v>
      </c>
      <c r="B18" s="537">
        <v>50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調査表(全体)</vt:lpstr>
      <vt:lpstr>目的別集計</vt:lpstr>
      <vt:lpstr>年度末集計表</vt:lpstr>
      <vt:lpstr>増加集計</vt:lpstr>
      <vt:lpstr>減少集計</vt:lpstr>
      <vt:lpstr>増減事由コード表</vt:lpstr>
      <vt:lpstr>会計区分コード</vt:lpstr>
      <vt:lpstr>償却率表</vt:lpstr>
      <vt:lpstr>PD</vt:lpstr>
      <vt:lpstr>'調査表(全体)'!Print_Area</vt:lpstr>
      <vt:lpstr>'調査表(全体)'!Print_Titles</vt:lpstr>
      <vt:lpstr>'調査表(全体)'!勘定科目</vt:lpstr>
      <vt:lpstr>'調査表(全体)'!資産区分</vt:lpstr>
      <vt:lpstr>'調査表(全体)'!償却区分</vt:lpstr>
      <vt:lpstr>'調査表(全体)'!登録時価額算定方法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JDL</cp:lastModifiedBy>
  <cp:lastPrinted>2019-10-16T01:07:15Z</cp:lastPrinted>
  <dcterms:created xsi:type="dcterms:W3CDTF">2015-04-02T05:09:12Z</dcterms:created>
  <dcterms:modified xsi:type="dcterms:W3CDTF">2019-12-05T07:52:32Z</dcterms:modified>
</cp:coreProperties>
</file>